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1840" windowHeight="13740" activeTab="3"/>
  </bookViews>
  <sheets>
    <sheet name="HonErm HOAI1" sheetId="2" r:id="rId1"/>
    <sheet name="HonErm HOAI2" sheetId="3" r:id="rId2"/>
    <sheet name="HonErm HOAI3" sheetId="4" r:id="rId3"/>
    <sheet name="HonErm AHO1" sheetId="5" r:id="rId4"/>
    <sheet name="Tabelle4" sheetId="6" r:id="rId5"/>
  </sheets>
  <definedNames>
    <definedName name="_xlnm.Print_Area" localSheetId="3">'HonErm AHO1'!$A$1:$F$62</definedName>
    <definedName name="_xlnm.Print_Area" localSheetId="0">'HonErm HOAI1'!$A$1:$F$53</definedName>
    <definedName name="_xlnm.Print_Area" localSheetId="1">'HonErm HOAI2'!$A$1:$F$39</definedName>
    <definedName name="_xlnm.Print_Area" localSheetId="2">'HonErm HOAI3'!$A$1:$F$52</definedName>
  </definedNames>
  <calcPr calcId="145621"/>
</workbook>
</file>

<file path=xl/calcChain.xml><?xml version="1.0" encoding="utf-8"?>
<calcChain xmlns="http://schemas.openxmlformats.org/spreadsheetml/2006/main">
  <c r="F25" i="3" l="1"/>
  <c r="F22" i="4"/>
  <c r="F23" i="4" s="1"/>
  <c r="F13" i="4"/>
  <c r="F14" i="4" s="1"/>
  <c r="F37" i="3"/>
  <c r="F25" i="4" l="1"/>
  <c r="F51" i="2"/>
  <c r="F31" i="2"/>
  <c r="F28" i="2"/>
  <c r="F57" i="5" l="1"/>
  <c r="F35" i="2"/>
  <c r="F37" i="2" s="1"/>
  <c r="F50" i="4"/>
  <c r="E15" i="5"/>
  <c r="F16" i="5" s="1"/>
  <c r="F32" i="5" s="1"/>
  <c r="F34" i="5" s="1"/>
  <c r="E37" i="4"/>
  <c r="F38" i="4" s="1"/>
  <c r="E21" i="3"/>
  <c r="F22" i="3" s="1"/>
  <c r="F37" i="5" l="1"/>
  <c r="F47" i="5" s="1"/>
  <c r="F48" i="5" s="1"/>
  <c r="F60" i="5" s="1"/>
  <c r="F61" i="5" s="1"/>
  <c r="F62" i="5" s="1"/>
  <c r="F19" i="5"/>
  <c r="F20" i="5" s="1"/>
  <c r="F28" i="5" s="1"/>
  <c r="F39" i="4"/>
  <c r="F39" i="3"/>
  <c r="E21" i="2"/>
  <c r="F22" i="2" s="1"/>
  <c r="F38" i="5" l="1"/>
  <c r="F52" i="4"/>
  <c r="F53" i="2"/>
  <c r="F25" i="2"/>
</calcChain>
</file>

<file path=xl/sharedStrings.xml><?xml version="1.0" encoding="utf-8"?>
<sst xmlns="http://schemas.openxmlformats.org/spreadsheetml/2006/main" count="467" uniqueCount="221">
  <si>
    <t>1.</t>
  </si>
  <si>
    <t>1.1</t>
  </si>
  <si>
    <t>Honorar für Grundleistungen</t>
  </si>
  <si>
    <t>Anrechenbare Kosten</t>
  </si>
  <si>
    <t>Honorarzone nach §43 HOAI</t>
  </si>
  <si>
    <t>Honorarsatz nach §43 HOAI</t>
  </si>
  <si>
    <t>a)</t>
  </si>
  <si>
    <t>b)</t>
  </si>
  <si>
    <t>c)</t>
  </si>
  <si>
    <t>d)</t>
  </si>
  <si>
    <t>1. Grundlagenermittlung</t>
  </si>
  <si>
    <t>2. Vorplanung</t>
  </si>
  <si>
    <t>3. Entwurplanung</t>
  </si>
  <si>
    <t>4. Genehmigungsplanung</t>
  </si>
  <si>
    <t>5. Ausführungsplanung</t>
  </si>
  <si>
    <t>9. Objektbetreuung</t>
  </si>
  <si>
    <t>HOAI-Phase</t>
  </si>
  <si>
    <t>anzurechnen</t>
  </si>
  <si>
    <t xml:space="preserve">Zusammen : </t>
  </si>
  <si>
    <t>2.</t>
  </si>
  <si>
    <t>2.1</t>
  </si>
  <si>
    <t>Bewertung nach § 205</t>
  </si>
  <si>
    <t>Honorarsatz nach Honorartafel zu § 207 - Teil 1</t>
  </si>
  <si>
    <t>AHO-Phase</t>
  </si>
  <si>
    <t>1. Projektvorbereitung</t>
  </si>
  <si>
    <t>2. Planung</t>
  </si>
  <si>
    <t>3. Ausführungsvorbereitung</t>
  </si>
  <si>
    <t>4. Ausführung</t>
  </si>
  <si>
    <t>5. Projektabschluss</t>
  </si>
  <si>
    <t>Zusammen :</t>
  </si>
  <si>
    <t>2.2</t>
  </si>
  <si>
    <t>e)</t>
  </si>
  <si>
    <t>Bewertung nach §42 HOAI (Teilleistung = TL)</t>
  </si>
  <si>
    <t>1.2</t>
  </si>
  <si>
    <t>Honorare für Besondere Leistungen</t>
  </si>
  <si>
    <t>1.2.1</t>
  </si>
  <si>
    <t>1.2.2</t>
  </si>
  <si>
    <t>Gesamttrassenpläne</t>
  </si>
  <si>
    <t>(Ansatz hierfür kommt von 68.34)</t>
  </si>
  <si>
    <t>Vorläufiges Honorar 1.2.1 (=1.2.1.a x 1.2.1.b)</t>
  </si>
  <si>
    <t>Vorläufiges Honorar….</t>
  </si>
  <si>
    <t>1.2.3</t>
  </si>
  <si>
    <t xml:space="preserve">Leistungen nach HOAI Teil 3, Abschnitt 3 Ingenieurbauwerke </t>
  </si>
  <si>
    <t>Örtliche Bauüberwachung nach HOAI Anlage 2, Punkt 2.8.8</t>
  </si>
  <si>
    <t>Gefährdungszone I bis III</t>
  </si>
  <si>
    <t>1.1.1</t>
  </si>
  <si>
    <t>Grundleistungen §§ 41-43</t>
  </si>
  <si>
    <t>1.1.2</t>
  </si>
  <si>
    <t>Grundleistung SiGeKo, analog AHO Leitfaden</t>
  </si>
  <si>
    <t>(Honorartabelle liegt vor)</t>
  </si>
  <si>
    <t xml:space="preserve">Honorarsumme 1.2 </t>
  </si>
  <si>
    <t>Honorarsumme 1.1</t>
  </si>
  <si>
    <t>Bewertung TL</t>
  </si>
  <si>
    <r>
      <t xml:space="preserve"> Überschlägige Honorarermittlung auf der Basis HOAI und AHO   - </t>
    </r>
    <r>
      <rPr>
        <b/>
        <sz val="10"/>
        <color theme="1"/>
        <rFont val="Calibri"/>
        <family val="2"/>
        <scheme val="minor"/>
      </rPr>
      <t>Seite 1 -</t>
    </r>
  </si>
  <si>
    <r>
      <t xml:space="preserve"> Überschlägige Honorarermittlung auf der Basis HOAI und AHO   - </t>
    </r>
    <r>
      <rPr>
        <b/>
        <sz val="10"/>
        <color theme="1"/>
        <rFont val="Calibri"/>
        <family val="2"/>
        <scheme val="minor"/>
      </rPr>
      <t>Seite 2 -</t>
    </r>
  </si>
  <si>
    <t>Anrechenbare Kosten (aK) für neue Bausubstanz</t>
  </si>
  <si>
    <t>Grundleistungen §§ 32-35</t>
  </si>
  <si>
    <t>Bewertung nach § 33 HOAI (Teilleistung = TL)</t>
  </si>
  <si>
    <t>Honorarzone nach § 34 HOAI</t>
  </si>
  <si>
    <t>Honorarsatz nach § 34 HOAI</t>
  </si>
  <si>
    <t>2.1.1</t>
  </si>
  <si>
    <t>2.2.1</t>
  </si>
  <si>
    <t>2.2.2</t>
  </si>
  <si>
    <t>Erstellung von Bestandsplänen nach HOAI Anlage 2, Punkt 2.6.9</t>
  </si>
  <si>
    <t>6. Vorbereitung der Vergabe</t>
  </si>
  <si>
    <t>7. Mitwirkung bei der Vergabe</t>
  </si>
  <si>
    <t>8. Objektüberwachung - Bauüberwachung -</t>
  </si>
  <si>
    <t>8. Bauoberleitung</t>
  </si>
  <si>
    <t>9. Objektbetreuung und Dokumentation</t>
  </si>
  <si>
    <t>Vorläufiges Honorar 2.1.1 (= 2.1.1.c  x 2.1.1. d)</t>
  </si>
  <si>
    <t xml:space="preserve"> %-Satz </t>
  </si>
  <si>
    <t xml:space="preserve">Honorarsumme 2.2 </t>
  </si>
  <si>
    <r>
      <t xml:space="preserve"> Überschlägige Honorarermittlung auf der Basis HOAI und AHO   - </t>
    </r>
    <r>
      <rPr>
        <b/>
        <sz val="10"/>
        <color theme="1"/>
        <rFont val="Calibri"/>
        <family val="2"/>
        <scheme val="minor"/>
      </rPr>
      <t>Seite 3 -</t>
    </r>
  </si>
  <si>
    <t>aK kommt von PL</t>
  </si>
  <si>
    <t>Leistungen nach HOAI Teil 4, Abschnitt 2 Technische Ausrüstung</t>
  </si>
  <si>
    <t xml:space="preserve">Leistungen nach HOAI Teil 3, Abschnitt 1 Gebäude und raumbildende Maßnahmen </t>
  </si>
  <si>
    <t>Grundleistungen §§ 51-54</t>
  </si>
  <si>
    <t>Anlagegruppe 1 Abwasser-,Wasser- und Gasanlagen</t>
  </si>
  <si>
    <t>3.1</t>
  </si>
  <si>
    <t>3.1.1</t>
  </si>
  <si>
    <t>Honorarzone nach § 54 HOAI</t>
  </si>
  <si>
    <t>Honorarsatz nach § 54 HOAI</t>
  </si>
  <si>
    <t>Bewertung nach § 53 HOAI (Teilleistung = TL)</t>
  </si>
  <si>
    <t>Anlagegruppe 4+5+7:  "E-MSR Technik"</t>
  </si>
  <si>
    <t>(Honorartabelle s.o.)</t>
  </si>
  <si>
    <t>Erstellung von Stromlaufplänen u.a.m. nach HOAI Anlage 2, Punkt 2.11.4</t>
  </si>
  <si>
    <t xml:space="preserve">Anrechenbare Kosten </t>
  </si>
  <si>
    <t>%-Satz</t>
  </si>
  <si>
    <t>3.</t>
  </si>
  <si>
    <t>3.2</t>
  </si>
  <si>
    <t>3.2.1</t>
  </si>
  <si>
    <t>3.2.2</t>
  </si>
  <si>
    <t xml:space="preserve"> Umbauzuschlag in % </t>
  </si>
  <si>
    <t xml:space="preserve">Umbauzuschlag in % </t>
  </si>
  <si>
    <t xml:space="preserve">Honorarsumme 3.2 </t>
  </si>
  <si>
    <t>Vorläufiges Honorar 3.2.1 (=3.2.1.a x 3.2.1.b)</t>
  </si>
  <si>
    <t>II</t>
  </si>
  <si>
    <t>4.1</t>
  </si>
  <si>
    <t>4.2</t>
  </si>
  <si>
    <t>Zusammenstellung der Honorare</t>
  </si>
  <si>
    <t>5.</t>
  </si>
  <si>
    <t>Honorare nach HOAI</t>
  </si>
  <si>
    <t>5.1</t>
  </si>
  <si>
    <t>5.1.1</t>
  </si>
  <si>
    <t>Honorar Ingenieurbauwerke</t>
  </si>
  <si>
    <t>Honorar Gebäude und raumbildende Maßnahmen</t>
  </si>
  <si>
    <t>5.1.2</t>
  </si>
  <si>
    <t>5.1.3</t>
  </si>
  <si>
    <t>Honorar Technische Ausrüstung</t>
  </si>
  <si>
    <t>Gesamthonorar HOAI</t>
  </si>
  <si>
    <t>5.2</t>
  </si>
  <si>
    <t>Honorare nach AHO</t>
  </si>
  <si>
    <t>Honorar Projektmanagementleistungen</t>
  </si>
  <si>
    <t>Gesamthonorar AHO</t>
  </si>
  <si>
    <t xml:space="preserve">Summe:  </t>
  </si>
  <si>
    <t>§ 42 HOAI</t>
  </si>
  <si>
    <t>§ 33 HOAI</t>
  </si>
  <si>
    <t>Honorarsumme 2.1</t>
  </si>
  <si>
    <t>§ 53 HOAI</t>
  </si>
  <si>
    <t>Honorarsumme 3.1</t>
  </si>
  <si>
    <t>Honorarsumme 4.1</t>
  </si>
  <si>
    <t>Honorarsumme 4.2</t>
  </si>
  <si>
    <t>§ 205 AHO</t>
  </si>
  <si>
    <t>5.2.1</t>
  </si>
  <si>
    <t>Prozentsatz legt AL/IPS Admin fest</t>
  </si>
  <si>
    <t>Entscheidung trifft AL/IPS Admin</t>
  </si>
  <si>
    <t>Parameter</t>
  </si>
  <si>
    <t>Standard %</t>
  </si>
  <si>
    <t>Honorartab.</t>
  </si>
  <si>
    <t>HZ § 204</t>
  </si>
  <si>
    <t>TL § 204</t>
  </si>
  <si>
    <t>TL § 208</t>
  </si>
  <si>
    <t>4.1.e</t>
  </si>
  <si>
    <t xml:space="preserve"> aK legt AL/IPS Admin fest</t>
  </si>
  <si>
    <t>aK § 204</t>
  </si>
  <si>
    <t>ak § 41</t>
  </si>
  <si>
    <t xml:space="preserve">TL % Standard </t>
  </si>
  <si>
    <t>HZ § 43</t>
  </si>
  <si>
    <t>HonTab § 43</t>
  </si>
  <si>
    <t>TL &amp; 42</t>
  </si>
  <si>
    <t>HZ AHO-LF</t>
  </si>
  <si>
    <t>HonTab AHO-LF</t>
  </si>
  <si>
    <t>?</t>
  </si>
  <si>
    <t>HonTab § 34</t>
  </si>
  <si>
    <t>aK § 32</t>
  </si>
  <si>
    <t>UmbZu aK § 41</t>
  </si>
  <si>
    <t xml:space="preserve">UmbZu ak § 32 </t>
  </si>
  <si>
    <t>HZ § 34</t>
  </si>
  <si>
    <t>TL § 33</t>
  </si>
  <si>
    <t>örtl.Bltg. %</t>
  </si>
  <si>
    <t>aK §52, Gr.1</t>
  </si>
  <si>
    <t>aK §52 Gr.4,5</t>
  </si>
  <si>
    <t>UmbZu aK §52, Gr.1</t>
  </si>
  <si>
    <t>UmbZu aK §52, Gr.4,5</t>
  </si>
  <si>
    <t>HZ § 54, Gr.1</t>
  </si>
  <si>
    <t>HZ § 54, Gr.4,5</t>
  </si>
  <si>
    <t>s. HonTab §53</t>
  </si>
  <si>
    <t>TL &amp; 53</t>
  </si>
  <si>
    <t>HonTab § 207</t>
  </si>
  <si>
    <t>Vorläufiges Honorar für Grundleistungen = 1.1.1.c  x 1.1.1. d</t>
  </si>
  <si>
    <t>Honorar für Grundleistungen Ingenieurbauwerke</t>
  </si>
  <si>
    <t>Umbauzuschlag § 42 (analog § 35)</t>
  </si>
  <si>
    <t>1.1.3</t>
  </si>
  <si>
    <t>Anrechenbare Kosten (s. 1.1.1. a)</t>
  </si>
  <si>
    <t>vereinbarter %-Satz (von 2,31 bis 3,52%) I.d.R. Pauschalhonorar nach Bauzeit</t>
  </si>
  <si>
    <t>Unbestimmt anfallende Besondere Leistungen</t>
  </si>
  <si>
    <t>1.2.4</t>
  </si>
  <si>
    <t>Vorläufiges Honorar aus Umbauzuschlag = 1.1.1.e x 1.1.2.a</t>
  </si>
  <si>
    <t>Anrechenbare Kosten (s. 1.1.1 a)</t>
  </si>
  <si>
    <t>Vorläufiges Honorar 1.1.3</t>
  </si>
  <si>
    <t>Vorläufiges Honorar 1.2.2….</t>
  </si>
  <si>
    <t>Vorläufiges Honorar 1.2.3….</t>
  </si>
  <si>
    <t>Vorläufiges Honorar 1.2.4….</t>
  </si>
  <si>
    <t>(Ansatz hierfür kommt von 68.44)</t>
  </si>
  <si>
    <t>Vorläufiges Honorar 2.2.1 ….</t>
  </si>
  <si>
    <t>Vorläufiges Honorar 2.2.2 ….</t>
  </si>
  <si>
    <t>Umbauzuschlag § 53 (analog § 35)</t>
  </si>
  <si>
    <t>3.1.2</t>
  </si>
  <si>
    <t>s. HonTab §54</t>
  </si>
  <si>
    <t>3.1.1.1</t>
  </si>
  <si>
    <t>3.1.1.2</t>
  </si>
  <si>
    <t>Vorläufiges Honorar aus Umbauzuschlag = 3.1.1.1.c x 3.1.1.2.a</t>
  </si>
  <si>
    <t>3.1.2.1</t>
  </si>
  <si>
    <t>3.1.2.2</t>
  </si>
  <si>
    <t xml:space="preserve">Zwischensumme zu 3.1.2    </t>
  </si>
  <si>
    <t>3.1.3</t>
  </si>
  <si>
    <t>Summe Honorarsätze für Grundleistungen</t>
  </si>
  <si>
    <t>Vorläufiges Honorar (= 3.1.3.a  x 3.1.3. b)</t>
  </si>
  <si>
    <t xml:space="preserve">Zwischensumme zu 3.1.1  </t>
  </si>
  <si>
    <t>Summe aus Anlagengruppen 1 und (4+5+7) (= 3.1.1.c + 3.1.1.2c)</t>
  </si>
  <si>
    <t>2.1.2</t>
  </si>
  <si>
    <t>Umbauzuschlag  § 35</t>
  </si>
  <si>
    <t>vorläufiges Honorar aus Umbauzuschlag = 2.1.1.e x 2.1.2.a</t>
  </si>
  <si>
    <t>4.1.1</t>
  </si>
  <si>
    <t>Grundleistungen nach § 205</t>
  </si>
  <si>
    <t>Vorläufiges Honorar 4.1.1 (= 4.1.1.c  x 4.1.1. d)</t>
  </si>
  <si>
    <t>Umbauzuschlag § 210 (analog HOAI  § 35)</t>
  </si>
  <si>
    <t>4.1.2</t>
  </si>
  <si>
    <t>Vorläufiges Honorar aus Umbauzuschlag = 4.1.1.e x 4.1.2.a</t>
  </si>
  <si>
    <t>UmbZu  § 210</t>
  </si>
  <si>
    <t>Honorare für Besondere Leistung</t>
  </si>
  <si>
    <t>4.3</t>
  </si>
  <si>
    <t>4.2.1</t>
  </si>
  <si>
    <t>Vorläufiges Honorar 4.2.1</t>
  </si>
  <si>
    <t>Honorar für Grundleistungen nach § 208 Projektleitung</t>
  </si>
  <si>
    <t>Teilleistungssatz davon für Projektleitung</t>
  </si>
  <si>
    <t>Honorarsumme für Projektsteuerung</t>
  </si>
  <si>
    <t>Vorläufiges Honorar für Projektsteuerung Grundleistungen</t>
  </si>
  <si>
    <t>Honorarsumme 4.3</t>
  </si>
  <si>
    <t>Honorar für Grundleistungen nach §§ 204-207  Projektsteurung</t>
  </si>
  <si>
    <t>Honorarzone nach § 204 AHO</t>
  </si>
  <si>
    <t xml:space="preserve">Grundleistungen </t>
  </si>
  <si>
    <t>4.3.1</t>
  </si>
  <si>
    <t>Vorläufiges Honorar = 4.3.1 a  x  4.3.1 b</t>
  </si>
  <si>
    <t>4.3.2</t>
  </si>
  <si>
    <t>Vorläufiges Honorar aus Umbauzuschlag = 4.3.1.c x 4.3.2.a</t>
  </si>
  <si>
    <t>4.4</t>
  </si>
  <si>
    <t>4.4.1</t>
  </si>
  <si>
    <t>Honorarsumme 4.4</t>
  </si>
  <si>
    <t>Honorarsumme für Projektleitung (4.3 + 4.4)</t>
  </si>
  <si>
    <t xml:space="preserve">4.  Projektmanagementleistungen - Seite 4 -
 Leistungs- und Honorarbemessung nach AHO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</si>
</sst>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#,##0.00\ &quot;€&quot;;\-#,##0.00\ &quot;€&quot;"/>
    <numFmt numFmtId="164" formatCode="0\ %"/>
    <numFmt numFmtId="165" formatCode="#,##0_ ;\-#,##0\ "/>
    <numFmt numFmtId="166" formatCode="#,##0.00\ &quot;€&quot;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9"/>
      <color rgb="FF003370"/>
      <name val="Arial"/>
      <family val="2"/>
    </font>
    <font>
      <sz val="12"/>
      <color rgb="FF003370"/>
      <name val="Arial"/>
      <family val="2"/>
    </font>
    <font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quotePrefix="1"/>
    <xf numFmtId="164" fontId="0" fillId="0" borderId="0" xfId="0" applyNumberFormat="1"/>
    <xf numFmtId="7" fontId="0" fillId="0" borderId="0" xfId="0" applyNumberFormat="1"/>
    <xf numFmtId="0" fontId="3" fillId="0" borderId="0" xfId="0" applyFont="1"/>
    <xf numFmtId="0" fontId="4" fillId="0" borderId="0" xfId="0" applyFont="1"/>
    <xf numFmtId="7" fontId="1" fillId="0" borderId="0" xfId="0" applyNumberFormat="1" applyFont="1"/>
    <xf numFmtId="0" fontId="3" fillId="0" borderId="0" xfId="0" quotePrefix="1" applyFont="1"/>
    <xf numFmtId="7" fontId="0" fillId="0" borderId="0" xfId="0" applyNumberFormat="1" applyFont="1"/>
    <xf numFmtId="0" fontId="0" fillId="0" borderId="0" xfId="0" applyFill="1" applyAlignment="1">
      <alignment horizontal="right"/>
    </xf>
    <xf numFmtId="0" fontId="0" fillId="0" borderId="0" xfId="0" applyFill="1"/>
    <xf numFmtId="0" fontId="0" fillId="2" borderId="0" xfId="0" applyFill="1"/>
    <xf numFmtId="0" fontId="1" fillId="0" borderId="0" xfId="0" applyFont="1"/>
    <xf numFmtId="0" fontId="5" fillId="0" borderId="0" xfId="0" applyFont="1" applyAlignment="1">
      <alignment horizontal="left" vertical="center" readingOrder="1"/>
    </xf>
    <xf numFmtId="0" fontId="7" fillId="0" borderId="0" xfId="0" applyFont="1"/>
    <xf numFmtId="9" fontId="0" fillId="0" borderId="0" xfId="0" applyNumberFormat="1"/>
    <xf numFmtId="0" fontId="8" fillId="0" borderId="0" xfId="0" applyFont="1"/>
    <xf numFmtId="0" fontId="9" fillId="0" borderId="0" xfId="0" applyFont="1"/>
    <xf numFmtId="0" fontId="9" fillId="0" borderId="0" xfId="0" applyFont="1" applyFill="1"/>
    <xf numFmtId="0" fontId="8" fillId="2" borderId="0" xfId="0" applyFont="1" applyFill="1"/>
    <xf numFmtId="0" fontId="8" fillId="0" borderId="0" xfId="0" applyFont="1" applyFill="1"/>
    <xf numFmtId="0" fontId="3" fillId="0" borderId="0" xfId="0" applyFont="1" applyFill="1"/>
    <xf numFmtId="7" fontId="0" fillId="0" borderId="0" xfId="0" applyNumberFormat="1" applyFill="1"/>
    <xf numFmtId="0" fontId="6" fillId="0" borderId="0" xfId="0" applyFont="1" applyFill="1"/>
    <xf numFmtId="0" fontId="0" fillId="0" borderId="0" xfId="0" quotePrefix="1" applyFill="1"/>
    <xf numFmtId="165" fontId="0" fillId="0" borderId="0" xfId="0" applyNumberFormat="1" applyFill="1"/>
    <xf numFmtId="0" fontId="2" fillId="0" borderId="0" xfId="0" applyFont="1" applyFill="1"/>
    <xf numFmtId="164" fontId="0" fillId="0" borderId="0" xfId="0" applyNumberFormat="1" applyFill="1"/>
    <xf numFmtId="7" fontId="0" fillId="0" borderId="0" xfId="0" applyNumberFormat="1" applyFont="1" applyFill="1"/>
    <xf numFmtId="9" fontId="0" fillId="0" borderId="0" xfId="0" applyNumberFormat="1" applyFill="1"/>
    <xf numFmtId="7" fontId="1" fillId="0" borderId="0" xfId="0" applyNumberFormat="1" applyFont="1" applyFill="1" applyAlignment="1">
      <alignment horizontal="center"/>
    </xf>
    <xf numFmtId="7" fontId="1" fillId="0" borderId="0" xfId="0" applyNumberFormat="1" applyFont="1" applyFill="1"/>
    <xf numFmtId="0" fontId="3" fillId="0" borderId="0" xfId="0" quotePrefix="1" applyFont="1" applyFill="1"/>
    <xf numFmtId="7" fontId="3" fillId="0" borderId="0" xfId="0" applyNumberFormat="1" applyFont="1" applyFill="1"/>
    <xf numFmtId="0" fontId="1" fillId="0" borderId="0" xfId="0" applyFont="1" applyFill="1"/>
    <xf numFmtId="7" fontId="0" fillId="0" borderId="0" xfId="0" applyNumberFormat="1" applyFill="1" applyAlignment="1">
      <alignment horizontal="right"/>
    </xf>
    <xf numFmtId="0" fontId="1" fillId="0" borderId="0" xfId="0" applyFont="1" applyFill="1" applyAlignment="1">
      <alignment horizontal="right"/>
    </xf>
    <xf numFmtId="16" fontId="0" fillId="0" borderId="0" xfId="0" quotePrefix="1" applyNumberFormat="1" applyFill="1"/>
    <xf numFmtId="0" fontId="11" fillId="0" borderId="0" xfId="0" applyFont="1"/>
    <xf numFmtId="9" fontId="0" fillId="0" borderId="0" xfId="0" applyNumberFormat="1" applyFill="1" applyAlignment="1">
      <alignment horizontal="right"/>
    </xf>
    <xf numFmtId="0" fontId="11" fillId="0" borderId="0" xfId="0" applyFont="1" applyFill="1"/>
    <xf numFmtId="0" fontId="0" fillId="0" borderId="0" xfId="0" applyFont="1" applyFill="1"/>
    <xf numFmtId="7" fontId="1" fillId="0" borderId="0" xfId="0" applyNumberFormat="1" applyFont="1" applyFill="1" applyAlignment="1">
      <alignment horizontal="right"/>
    </xf>
    <xf numFmtId="10" fontId="0" fillId="0" borderId="0" xfId="0" applyNumberFormat="1" applyFill="1"/>
    <xf numFmtId="16" fontId="0" fillId="0" borderId="0" xfId="0" quotePrefix="1" applyNumberFormat="1"/>
    <xf numFmtId="166" fontId="0" fillId="0" borderId="0" xfId="0" applyNumberFormat="1"/>
    <xf numFmtId="7" fontId="0" fillId="0" borderId="0" xfId="0" applyNumberFormat="1" applyFont="1" applyAlignment="1">
      <alignment horizontal="right"/>
    </xf>
    <xf numFmtId="166" fontId="0" fillId="0" borderId="0" xfId="0" applyNumberFormat="1" applyFont="1"/>
    <xf numFmtId="166" fontId="3" fillId="0" borderId="0" xfId="0" applyNumberFormat="1" applyFont="1"/>
    <xf numFmtId="10" fontId="0" fillId="0" borderId="0" xfId="0" applyNumberFormat="1" applyFont="1" applyFill="1"/>
    <xf numFmtId="7" fontId="0" fillId="0" borderId="0" xfId="0" applyNumberFormat="1" applyFont="1" applyFill="1" applyAlignment="1">
      <alignment horizontal="right"/>
    </xf>
    <xf numFmtId="165" fontId="0" fillId="0" borderId="0" xfId="0" applyNumberFormat="1" applyFont="1" applyFill="1"/>
    <xf numFmtId="9" fontId="0" fillId="0" borderId="0" xfId="0" applyNumberFormat="1" applyFont="1" applyFill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4" fillId="0" borderId="1" xfId="0" applyFont="1" applyFill="1" applyBorder="1"/>
    <xf numFmtId="0" fontId="14" fillId="0" borderId="2" xfId="0" applyFont="1" applyFill="1" applyBorder="1"/>
    <xf numFmtId="0" fontId="1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1" fillId="0" borderId="7" xfId="0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164" fontId="0" fillId="0" borderId="9" xfId="0" applyNumberFormat="1" applyBorder="1"/>
    <xf numFmtId="0" fontId="11" fillId="0" borderId="7" xfId="0" applyFont="1" applyBorder="1"/>
    <xf numFmtId="0" fontId="11" fillId="0" borderId="9" xfId="0" applyFont="1" applyBorder="1"/>
    <xf numFmtId="0" fontId="11" fillId="0" borderId="8" xfId="0" applyFont="1" applyBorder="1"/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164" fontId="11" fillId="0" borderId="9" xfId="0" applyNumberFormat="1" applyFont="1" applyFill="1" applyBorder="1"/>
    <xf numFmtId="0" fontId="0" fillId="0" borderId="9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11" fillId="0" borderId="4" xfId="0" applyFont="1" applyBorder="1"/>
    <xf numFmtId="0" fontId="11" fillId="0" borderId="5" xfId="0" applyFont="1" applyBorder="1"/>
    <xf numFmtId="0" fontId="11" fillId="0" borderId="6" xfId="0" applyFont="1" applyBorder="1"/>
    <xf numFmtId="9" fontId="11" fillId="0" borderId="9" xfId="0" applyNumberFormat="1" applyFont="1" applyBorder="1"/>
    <xf numFmtId="0" fontId="0" fillId="0" borderId="0" xfId="0" applyFont="1" applyAlignment="1"/>
    <xf numFmtId="0" fontId="10" fillId="0" borderId="0" xfId="0" applyFont="1" applyFill="1"/>
    <xf numFmtId="166" fontId="0" fillId="0" borderId="0" xfId="0" applyNumberFormat="1" applyFill="1" applyAlignment="1">
      <alignment horizontal="right"/>
    </xf>
    <xf numFmtId="14" fontId="0" fillId="0" borderId="0" xfId="0" quotePrefix="1" applyNumberFormat="1"/>
    <xf numFmtId="0" fontId="9" fillId="0" borderId="0" xfId="0" quotePrefix="1" applyFont="1" applyFill="1"/>
    <xf numFmtId="166" fontId="1" fillId="0" borderId="0" xfId="0" applyNumberFormat="1" applyFont="1" applyFill="1" applyAlignment="1">
      <alignment horizontal="right"/>
    </xf>
    <xf numFmtId="166" fontId="0" fillId="0" borderId="0" xfId="0" applyNumberFormat="1" applyFont="1" applyFill="1" applyAlignment="1">
      <alignment horizontal="right"/>
    </xf>
    <xf numFmtId="1" fontId="0" fillId="0" borderId="0" xfId="0" applyNumberFormat="1" applyFill="1" applyAlignment="1"/>
    <xf numFmtId="0" fontId="1" fillId="0" borderId="0" xfId="0" quotePrefix="1" applyFont="1" applyFill="1"/>
    <xf numFmtId="164" fontId="1" fillId="0" borderId="0" xfId="0" applyNumberFormat="1" applyFont="1" applyFill="1"/>
    <xf numFmtId="0" fontId="1" fillId="0" borderId="0" xfId="0" applyFont="1" applyFill="1" applyAlignment="1">
      <alignment wrapText="1"/>
    </xf>
    <xf numFmtId="0" fontId="12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2"/>
  <sheetViews>
    <sheetView workbookViewId="0">
      <selection activeCell="D29" sqref="D29"/>
    </sheetView>
  </sheetViews>
  <sheetFormatPr baseColWidth="10" defaultRowHeight="15" x14ac:dyDescent="0.25"/>
  <cols>
    <col min="1" max="1" width="10.140625" bestFit="1" customWidth="1"/>
    <col min="2" max="2" width="3.7109375" bestFit="1" customWidth="1"/>
    <col min="3" max="3" width="49.7109375" customWidth="1"/>
    <col min="4" max="4" width="12.140625" bestFit="1" customWidth="1"/>
    <col min="5" max="5" width="14.42578125" bestFit="1" customWidth="1"/>
    <col min="6" max="6" width="14.140625" style="3" bestFit="1" customWidth="1"/>
    <col min="10" max="10" width="14.7109375" bestFit="1" customWidth="1"/>
    <col min="11" max="11" width="13.7109375" bestFit="1" customWidth="1"/>
    <col min="12" max="12" width="13.140625" bestFit="1" customWidth="1"/>
  </cols>
  <sheetData>
    <row r="1" spans="1:12" s="5" customFormat="1" ht="18.75" x14ac:dyDescent="0.3">
      <c r="A1" s="96" t="s">
        <v>53</v>
      </c>
      <c r="B1" s="97"/>
      <c r="C1" s="97"/>
      <c r="D1" s="97"/>
      <c r="E1" s="97"/>
      <c r="F1" s="98"/>
      <c r="G1" s="85"/>
    </row>
    <row r="2" spans="1:12" ht="15.75" thickBot="1" x14ac:dyDescent="0.3">
      <c r="A2" s="99"/>
      <c r="B2" s="100"/>
      <c r="C2" s="100"/>
      <c r="D2" s="100"/>
      <c r="E2" s="100"/>
      <c r="F2" s="101"/>
    </row>
    <row r="3" spans="1:12" s="4" customFormat="1" ht="16.5" thickBot="1" x14ac:dyDescent="0.3">
      <c r="A3" s="7" t="s">
        <v>0</v>
      </c>
      <c r="B3" s="7"/>
      <c r="C3" s="21" t="s">
        <v>42</v>
      </c>
      <c r="D3" s="21"/>
      <c r="E3" s="21"/>
      <c r="F3" s="33"/>
      <c r="J3" s="55" t="s">
        <v>128</v>
      </c>
      <c r="K3" s="56" t="s">
        <v>126</v>
      </c>
      <c r="L3" s="57" t="s">
        <v>136</v>
      </c>
    </row>
    <row r="4" spans="1:12" x14ac:dyDescent="0.25">
      <c r="J4" s="58"/>
      <c r="K4" s="59"/>
      <c r="L4" s="60"/>
    </row>
    <row r="5" spans="1:12" x14ac:dyDescent="0.25">
      <c r="A5" s="1" t="s">
        <v>1</v>
      </c>
      <c r="B5" s="1"/>
      <c r="C5" s="12" t="s">
        <v>160</v>
      </c>
      <c r="J5" s="61"/>
      <c r="K5" s="62"/>
      <c r="L5" s="63"/>
    </row>
    <row r="6" spans="1:12" x14ac:dyDescent="0.25">
      <c r="A6" s="1" t="s">
        <v>45</v>
      </c>
      <c r="C6" s="12" t="s">
        <v>46</v>
      </c>
      <c r="J6" s="64"/>
      <c r="K6" s="65"/>
      <c r="L6" s="66"/>
    </row>
    <row r="7" spans="1:12" x14ac:dyDescent="0.25">
      <c r="B7" s="10" t="s">
        <v>6</v>
      </c>
      <c r="C7" s="10" t="s">
        <v>55</v>
      </c>
      <c r="D7" s="10"/>
      <c r="E7" s="10"/>
      <c r="F7" s="22">
        <v>1100000</v>
      </c>
      <c r="G7" s="38" t="s">
        <v>133</v>
      </c>
      <c r="J7" s="64"/>
      <c r="K7" s="65" t="s">
        <v>135</v>
      </c>
      <c r="L7" s="66"/>
    </row>
    <row r="8" spans="1:12" x14ac:dyDescent="0.25">
      <c r="B8" s="10" t="s">
        <v>7</v>
      </c>
      <c r="C8" s="10" t="s">
        <v>4</v>
      </c>
      <c r="D8" s="10"/>
      <c r="E8" s="10"/>
      <c r="F8" s="25">
        <v>3</v>
      </c>
      <c r="G8" s="16" t="s">
        <v>125</v>
      </c>
      <c r="J8" s="64"/>
      <c r="K8" s="65" t="s">
        <v>137</v>
      </c>
      <c r="L8" s="66"/>
    </row>
    <row r="9" spans="1:12" x14ac:dyDescent="0.25">
      <c r="B9" s="10" t="s">
        <v>8</v>
      </c>
      <c r="C9" s="10" t="s">
        <v>5</v>
      </c>
      <c r="D9" s="10"/>
      <c r="E9" s="10"/>
      <c r="F9" s="22">
        <v>73694</v>
      </c>
      <c r="G9" s="19" t="s">
        <v>49</v>
      </c>
      <c r="H9" s="11"/>
      <c r="J9" s="64" t="s">
        <v>138</v>
      </c>
      <c r="K9" s="65"/>
      <c r="L9" s="66"/>
    </row>
    <row r="10" spans="1:12" x14ac:dyDescent="0.25">
      <c r="B10" s="10" t="s">
        <v>9</v>
      </c>
      <c r="C10" s="10" t="s">
        <v>32</v>
      </c>
      <c r="D10" s="10"/>
      <c r="E10" s="10"/>
      <c r="F10" s="22"/>
      <c r="G10" s="16" t="s">
        <v>125</v>
      </c>
      <c r="J10" s="64"/>
      <c r="K10" s="65"/>
      <c r="L10" s="66"/>
    </row>
    <row r="11" spans="1:12" x14ac:dyDescent="0.25">
      <c r="B11" s="10"/>
      <c r="C11" s="26" t="s">
        <v>16</v>
      </c>
      <c r="D11" s="9" t="s">
        <v>115</v>
      </c>
      <c r="E11" s="36" t="s">
        <v>52</v>
      </c>
      <c r="F11" s="22"/>
      <c r="J11" s="64"/>
      <c r="K11" s="65"/>
      <c r="L11" s="66" t="s">
        <v>139</v>
      </c>
    </row>
    <row r="12" spans="1:12" x14ac:dyDescent="0.25">
      <c r="B12" s="10"/>
      <c r="C12" s="10" t="s">
        <v>10</v>
      </c>
      <c r="D12" s="27">
        <v>0.02</v>
      </c>
      <c r="E12" s="27">
        <v>0.02</v>
      </c>
      <c r="F12" s="22"/>
      <c r="J12" s="61"/>
      <c r="K12" s="62"/>
      <c r="L12" s="67">
        <v>0.02</v>
      </c>
    </row>
    <row r="13" spans="1:12" x14ac:dyDescent="0.25">
      <c r="B13" s="10"/>
      <c r="C13" s="10" t="s">
        <v>11</v>
      </c>
      <c r="D13" s="27">
        <v>0.15</v>
      </c>
      <c r="E13" s="27">
        <v>0.15</v>
      </c>
      <c r="F13" s="22"/>
      <c r="J13" s="61"/>
      <c r="K13" s="62"/>
      <c r="L13" s="67">
        <v>0.15</v>
      </c>
    </row>
    <row r="14" spans="1:12" x14ac:dyDescent="0.25">
      <c r="B14" s="10"/>
      <c r="C14" s="10" t="s">
        <v>12</v>
      </c>
      <c r="D14" s="27">
        <v>0.3</v>
      </c>
      <c r="E14" s="27">
        <v>0.3</v>
      </c>
      <c r="F14" s="22"/>
      <c r="G14" s="16" t="s">
        <v>124</v>
      </c>
      <c r="J14" s="61"/>
      <c r="K14" s="62"/>
      <c r="L14" s="67">
        <v>0.3</v>
      </c>
    </row>
    <row r="15" spans="1:12" x14ac:dyDescent="0.25">
      <c r="B15" s="10"/>
      <c r="C15" s="10" t="s">
        <v>13</v>
      </c>
      <c r="D15" s="27">
        <v>0.05</v>
      </c>
      <c r="E15" s="27">
        <v>0.05</v>
      </c>
      <c r="F15" s="22"/>
      <c r="J15" s="61"/>
      <c r="K15" s="62"/>
      <c r="L15" s="67">
        <v>0.05</v>
      </c>
    </row>
    <row r="16" spans="1:12" x14ac:dyDescent="0.25">
      <c r="B16" s="10"/>
      <c r="C16" s="10" t="s">
        <v>14</v>
      </c>
      <c r="D16" s="27">
        <v>0.15</v>
      </c>
      <c r="E16" s="27">
        <v>0.15</v>
      </c>
      <c r="F16" s="22"/>
      <c r="J16" s="61"/>
      <c r="K16" s="62"/>
      <c r="L16" s="67">
        <v>0.15</v>
      </c>
    </row>
    <row r="17" spans="1:12" x14ac:dyDescent="0.25">
      <c r="B17" s="10"/>
      <c r="C17" s="10" t="s">
        <v>64</v>
      </c>
      <c r="D17" s="27">
        <v>0.1</v>
      </c>
      <c r="E17" s="27">
        <v>0.1</v>
      </c>
      <c r="F17" s="22"/>
      <c r="J17" s="61"/>
      <c r="K17" s="62"/>
      <c r="L17" s="67">
        <v>0.1</v>
      </c>
    </row>
    <row r="18" spans="1:12" x14ac:dyDescent="0.25">
      <c r="B18" s="10"/>
      <c r="C18" s="10" t="s">
        <v>65</v>
      </c>
      <c r="D18" s="27">
        <v>0.05</v>
      </c>
      <c r="E18" s="27">
        <v>0.05</v>
      </c>
      <c r="F18" s="22"/>
      <c r="J18" s="61"/>
      <c r="K18" s="62"/>
      <c r="L18" s="67">
        <v>0.05</v>
      </c>
    </row>
    <row r="19" spans="1:12" x14ac:dyDescent="0.25">
      <c r="B19" s="10"/>
      <c r="C19" s="10" t="s">
        <v>67</v>
      </c>
      <c r="D19" s="27">
        <v>0.15</v>
      </c>
      <c r="E19" s="27">
        <v>0.15</v>
      </c>
      <c r="F19" s="22"/>
      <c r="J19" s="61"/>
      <c r="K19" s="62"/>
      <c r="L19" s="67">
        <v>0.15</v>
      </c>
    </row>
    <row r="20" spans="1:12" x14ac:dyDescent="0.25">
      <c r="B20" s="10"/>
      <c r="C20" s="10" t="s">
        <v>68</v>
      </c>
      <c r="D20" s="27">
        <v>0.03</v>
      </c>
      <c r="E20" s="27">
        <v>0.03</v>
      </c>
      <c r="F20" s="22"/>
      <c r="J20" s="61"/>
      <c r="K20" s="62"/>
      <c r="L20" s="67">
        <v>0.03</v>
      </c>
    </row>
    <row r="21" spans="1:12" x14ac:dyDescent="0.25">
      <c r="B21" s="10"/>
      <c r="C21" s="10"/>
      <c r="D21" s="10" t="s">
        <v>18</v>
      </c>
      <c r="E21" s="27">
        <f>SUM(E12:E20)</f>
        <v>1</v>
      </c>
      <c r="F21" s="22"/>
      <c r="J21" s="61"/>
      <c r="K21" s="62"/>
      <c r="L21" s="63"/>
    </row>
    <row r="22" spans="1:12" x14ac:dyDescent="0.25">
      <c r="B22" s="10" t="s">
        <v>31</v>
      </c>
      <c r="C22" s="10" t="s">
        <v>159</v>
      </c>
      <c r="D22" s="10"/>
      <c r="E22" s="27"/>
      <c r="F22" s="28">
        <f>F9*E21</f>
        <v>73694</v>
      </c>
      <c r="J22" s="61"/>
      <c r="K22" s="62"/>
      <c r="L22" s="63"/>
    </row>
    <row r="23" spans="1:12" x14ac:dyDescent="0.25">
      <c r="A23" s="88" t="s">
        <v>47</v>
      </c>
      <c r="C23" s="12" t="s">
        <v>161</v>
      </c>
    </row>
    <row r="24" spans="1:12" x14ac:dyDescent="0.25">
      <c r="A24" s="88"/>
      <c r="B24" s="10" t="s">
        <v>6</v>
      </c>
      <c r="C24" s="10" t="s">
        <v>93</v>
      </c>
      <c r="D24" s="10"/>
      <c r="E24" s="10"/>
      <c r="F24" s="39">
        <v>0.3</v>
      </c>
      <c r="G24" s="16" t="s">
        <v>124</v>
      </c>
      <c r="J24" s="64"/>
      <c r="K24" s="65" t="s">
        <v>145</v>
      </c>
      <c r="L24" s="66"/>
    </row>
    <row r="25" spans="1:12" x14ac:dyDescent="0.25">
      <c r="B25" s="10" t="s">
        <v>7</v>
      </c>
      <c r="C25" s="10" t="s">
        <v>167</v>
      </c>
      <c r="D25" s="10"/>
      <c r="E25" s="10"/>
      <c r="F25" s="87">
        <f>F22*F24</f>
        <v>22108.2</v>
      </c>
      <c r="G25" s="16"/>
      <c r="J25" s="64"/>
      <c r="K25" s="65"/>
      <c r="L25" s="66"/>
    </row>
    <row r="26" spans="1:12" x14ac:dyDescent="0.25">
      <c r="B26" s="10"/>
      <c r="C26" s="10"/>
      <c r="D26" s="10"/>
      <c r="E26" s="10"/>
      <c r="F26" s="87"/>
      <c r="G26" s="16"/>
      <c r="J26" s="64"/>
      <c r="K26" s="65"/>
      <c r="L26" s="66"/>
    </row>
    <row r="27" spans="1:12" x14ac:dyDescent="0.25">
      <c r="A27" s="89" t="s">
        <v>162</v>
      </c>
      <c r="B27" s="18"/>
      <c r="C27" s="86" t="s">
        <v>48</v>
      </c>
      <c r="D27" s="18"/>
      <c r="E27" s="27"/>
      <c r="F27" s="28"/>
      <c r="J27" s="61"/>
      <c r="K27" s="62"/>
      <c r="L27" s="63"/>
    </row>
    <row r="28" spans="1:12" x14ac:dyDescent="0.25">
      <c r="A28" s="17"/>
      <c r="B28" s="18" t="s">
        <v>6</v>
      </c>
      <c r="C28" s="18" t="s">
        <v>163</v>
      </c>
      <c r="D28" s="18"/>
      <c r="E28" s="27"/>
      <c r="F28" s="28">
        <f>F7</f>
        <v>1100000</v>
      </c>
      <c r="J28" s="61"/>
      <c r="K28" s="65" t="s">
        <v>135</v>
      </c>
      <c r="L28" s="63"/>
    </row>
    <row r="29" spans="1:12" x14ac:dyDescent="0.25">
      <c r="A29" s="17"/>
      <c r="B29" s="18" t="s">
        <v>7</v>
      </c>
      <c r="C29" s="18" t="s">
        <v>44</v>
      </c>
      <c r="D29" s="18"/>
      <c r="E29" s="27"/>
      <c r="F29" s="50" t="s">
        <v>96</v>
      </c>
      <c r="G29" s="16" t="s">
        <v>125</v>
      </c>
      <c r="J29" s="68"/>
      <c r="K29" s="65" t="s">
        <v>140</v>
      </c>
      <c r="L29" s="69"/>
    </row>
    <row r="30" spans="1:12" x14ac:dyDescent="0.25">
      <c r="A30" s="17"/>
      <c r="B30" s="18" t="s">
        <v>8</v>
      </c>
      <c r="C30" s="18" t="s">
        <v>169</v>
      </c>
      <c r="D30" s="18"/>
      <c r="E30" s="27"/>
      <c r="F30" s="50">
        <v>8084</v>
      </c>
      <c r="G30" s="19" t="s">
        <v>49</v>
      </c>
      <c r="H30" s="11"/>
      <c r="J30" s="68" t="s">
        <v>141</v>
      </c>
      <c r="K30" s="70"/>
      <c r="L30" s="69"/>
    </row>
    <row r="31" spans="1:12" x14ac:dyDescent="0.25">
      <c r="A31" s="18"/>
      <c r="B31" s="18"/>
      <c r="C31" s="86" t="s">
        <v>51</v>
      </c>
      <c r="D31" s="18"/>
      <c r="E31" s="27"/>
      <c r="F31" s="42">
        <f>F22+F30+F25</f>
        <v>103886.2</v>
      </c>
      <c r="G31" s="20"/>
      <c r="H31" s="10"/>
      <c r="J31" s="68"/>
      <c r="K31" s="70"/>
      <c r="L31" s="69"/>
    </row>
    <row r="32" spans="1:12" x14ac:dyDescent="0.25">
      <c r="B32" s="10"/>
      <c r="C32" s="10"/>
      <c r="D32" s="10"/>
      <c r="E32" s="10"/>
      <c r="F32" s="22"/>
      <c r="J32" s="68"/>
      <c r="K32" s="70"/>
      <c r="L32" s="69"/>
    </row>
    <row r="33" spans="1:12" x14ac:dyDescent="0.25">
      <c r="A33" s="37" t="s">
        <v>33</v>
      </c>
      <c r="B33" s="10"/>
      <c r="C33" s="34" t="s">
        <v>34</v>
      </c>
      <c r="D33" s="10"/>
      <c r="E33" s="27"/>
      <c r="F33" s="31"/>
      <c r="J33" s="68"/>
      <c r="K33" s="70"/>
      <c r="L33" s="69"/>
    </row>
    <row r="34" spans="1:12" x14ac:dyDescent="0.25">
      <c r="A34" s="24" t="s">
        <v>35</v>
      </c>
      <c r="B34" s="10"/>
      <c r="C34" s="34" t="s">
        <v>43</v>
      </c>
      <c r="D34" s="10"/>
      <c r="E34" s="27"/>
      <c r="F34" s="31"/>
      <c r="J34" s="68"/>
      <c r="K34" s="70"/>
      <c r="L34" s="69"/>
    </row>
    <row r="35" spans="1:12" x14ac:dyDescent="0.25">
      <c r="A35" s="10"/>
      <c r="B35" s="10" t="s">
        <v>6</v>
      </c>
      <c r="C35" s="10" t="s">
        <v>168</v>
      </c>
      <c r="D35" s="10"/>
      <c r="E35" s="27"/>
      <c r="F35" s="28">
        <f>F28</f>
        <v>1100000</v>
      </c>
      <c r="J35" s="68"/>
      <c r="K35" s="65" t="s">
        <v>135</v>
      </c>
      <c r="L35" s="69"/>
    </row>
    <row r="36" spans="1:12" x14ac:dyDescent="0.25">
      <c r="A36" s="10"/>
      <c r="B36" s="10" t="s">
        <v>7</v>
      </c>
      <c r="C36" s="10" t="s">
        <v>164</v>
      </c>
      <c r="D36" s="10"/>
      <c r="E36" s="27"/>
      <c r="F36" s="49">
        <v>2.9000000000000001E-2</v>
      </c>
      <c r="G36" s="16" t="s">
        <v>124</v>
      </c>
      <c r="J36" s="68"/>
      <c r="K36" s="65" t="s">
        <v>149</v>
      </c>
      <c r="L36" s="69"/>
    </row>
    <row r="37" spans="1:12" x14ac:dyDescent="0.25">
      <c r="A37" s="10"/>
      <c r="B37" s="10" t="s">
        <v>8</v>
      </c>
      <c r="C37" s="10" t="s">
        <v>39</v>
      </c>
      <c r="D37" s="10"/>
      <c r="E37" s="27"/>
      <c r="F37" s="28">
        <f>F35*F36</f>
        <v>31900</v>
      </c>
      <c r="J37" s="68"/>
      <c r="K37" s="70"/>
      <c r="L37" s="69"/>
    </row>
    <row r="38" spans="1:12" x14ac:dyDescent="0.25">
      <c r="A38" s="24" t="s">
        <v>36</v>
      </c>
      <c r="B38" s="10"/>
      <c r="C38" s="34" t="s">
        <v>37</v>
      </c>
      <c r="D38" s="10"/>
      <c r="E38" s="27"/>
      <c r="F38" s="31"/>
      <c r="J38" s="68"/>
      <c r="K38" s="70"/>
      <c r="L38" s="69"/>
    </row>
    <row r="39" spans="1:12" x14ac:dyDescent="0.25">
      <c r="A39" s="10"/>
      <c r="B39" s="10" t="s">
        <v>6</v>
      </c>
      <c r="C39" s="10" t="s">
        <v>38</v>
      </c>
      <c r="D39" s="10"/>
      <c r="E39" s="27"/>
      <c r="F39" s="31"/>
      <c r="G39" s="16" t="s">
        <v>124</v>
      </c>
      <c r="J39" s="71" t="s">
        <v>142</v>
      </c>
      <c r="K39" s="72" t="s">
        <v>142</v>
      </c>
      <c r="L39" s="73" t="s">
        <v>142</v>
      </c>
    </row>
    <row r="40" spans="1:12" x14ac:dyDescent="0.25">
      <c r="A40" s="10"/>
      <c r="B40" s="10" t="s">
        <v>7</v>
      </c>
      <c r="C40" s="10"/>
      <c r="D40" s="10"/>
      <c r="E40" s="27"/>
      <c r="F40" s="31"/>
      <c r="J40" s="71" t="s">
        <v>142</v>
      </c>
      <c r="K40" s="72" t="s">
        <v>142</v>
      </c>
      <c r="L40" s="73" t="s">
        <v>142</v>
      </c>
    </row>
    <row r="41" spans="1:12" x14ac:dyDescent="0.25">
      <c r="A41" s="10"/>
      <c r="B41" s="10" t="s">
        <v>8</v>
      </c>
      <c r="C41" s="10" t="s">
        <v>170</v>
      </c>
      <c r="D41" s="10"/>
      <c r="E41" s="27"/>
      <c r="F41" s="31"/>
      <c r="J41" s="71" t="s">
        <v>142</v>
      </c>
      <c r="K41" s="72" t="s">
        <v>142</v>
      </c>
      <c r="L41" s="73" t="s">
        <v>142</v>
      </c>
    </row>
    <row r="42" spans="1:12" x14ac:dyDescent="0.25">
      <c r="A42" s="24" t="s">
        <v>41</v>
      </c>
      <c r="B42" s="10"/>
      <c r="C42" s="34" t="s">
        <v>63</v>
      </c>
      <c r="D42" s="10"/>
      <c r="E42" s="10"/>
      <c r="F42" s="22"/>
      <c r="J42" s="68"/>
      <c r="K42" s="70"/>
      <c r="L42" s="69"/>
    </row>
    <row r="43" spans="1:12" x14ac:dyDescent="0.25">
      <c r="A43" s="10"/>
      <c r="B43" s="10" t="s">
        <v>6</v>
      </c>
      <c r="C43" s="10" t="s">
        <v>38</v>
      </c>
      <c r="D43" s="10"/>
      <c r="E43" s="27"/>
      <c r="F43" s="31"/>
      <c r="G43" s="16" t="s">
        <v>124</v>
      </c>
      <c r="J43" s="71" t="s">
        <v>142</v>
      </c>
      <c r="K43" s="72" t="s">
        <v>142</v>
      </c>
      <c r="L43" s="73" t="s">
        <v>142</v>
      </c>
    </row>
    <row r="44" spans="1:12" x14ac:dyDescent="0.25">
      <c r="A44" s="10"/>
      <c r="B44" s="10" t="s">
        <v>7</v>
      </c>
      <c r="C44" s="10"/>
      <c r="D44" s="10"/>
      <c r="E44" s="27"/>
      <c r="F44" s="31"/>
      <c r="J44" s="71" t="s">
        <v>142</v>
      </c>
      <c r="K44" s="72" t="s">
        <v>142</v>
      </c>
      <c r="L44" s="73" t="s">
        <v>142</v>
      </c>
    </row>
    <row r="45" spans="1:12" x14ac:dyDescent="0.25">
      <c r="A45" s="10"/>
      <c r="B45" s="10" t="s">
        <v>8</v>
      </c>
      <c r="C45" s="10" t="s">
        <v>171</v>
      </c>
      <c r="D45" s="10"/>
      <c r="E45" s="27"/>
      <c r="F45" s="31"/>
      <c r="J45" s="71" t="s">
        <v>142</v>
      </c>
      <c r="K45" s="72" t="s">
        <v>142</v>
      </c>
      <c r="L45" s="73" t="s">
        <v>142</v>
      </c>
    </row>
    <row r="46" spans="1:12" x14ac:dyDescent="0.25">
      <c r="A46" s="24" t="s">
        <v>166</v>
      </c>
      <c r="B46" s="10"/>
      <c r="C46" s="34" t="s">
        <v>165</v>
      </c>
      <c r="D46" s="10"/>
      <c r="E46" s="10"/>
      <c r="F46" s="22"/>
      <c r="J46" s="68"/>
      <c r="K46" s="70"/>
      <c r="L46" s="69"/>
    </row>
    <row r="47" spans="1:12" x14ac:dyDescent="0.25">
      <c r="B47" s="10" t="s">
        <v>6</v>
      </c>
      <c r="C47" s="10" t="s">
        <v>38</v>
      </c>
      <c r="D47" s="10"/>
      <c r="E47" s="27"/>
      <c r="F47" s="31"/>
      <c r="G47" s="16" t="s">
        <v>124</v>
      </c>
      <c r="J47" s="71" t="s">
        <v>142</v>
      </c>
      <c r="K47" s="72" t="s">
        <v>142</v>
      </c>
      <c r="L47" s="73" t="s">
        <v>142</v>
      </c>
    </row>
    <row r="48" spans="1:12" x14ac:dyDescent="0.25">
      <c r="B48" s="10" t="s">
        <v>7</v>
      </c>
      <c r="C48" s="10"/>
      <c r="D48" s="10"/>
      <c r="E48" s="27"/>
      <c r="F48" s="31"/>
      <c r="J48" s="71" t="s">
        <v>142</v>
      </c>
      <c r="K48" s="72" t="s">
        <v>142</v>
      </c>
      <c r="L48" s="73" t="s">
        <v>142</v>
      </c>
    </row>
    <row r="49" spans="1:12" x14ac:dyDescent="0.25">
      <c r="B49" s="10" t="s">
        <v>8</v>
      </c>
      <c r="C49" s="10" t="s">
        <v>172</v>
      </c>
      <c r="D49" s="10"/>
      <c r="E49" s="27"/>
      <c r="F49" s="31"/>
      <c r="J49" s="71" t="s">
        <v>142</v>
      </c>
      <c r="K49" s="72" t="s">
        <v>142</v>
      </c>
      <c r="L49" s="73" t="s">
        <v>142</v>
      </c>
    </row>
    <row r="50" spans="1:12" x14ac:dyDescent="0.25">
      <c r="B50" s="10"/>
      <c r="C50" s="10"/>
      <c r="D50" s="10"/>
      <c r="E50" s="27"/>
      <c r="F50" s="31"/>
      <c r="J50" s="71"/>
      <c r="K50" s="72"/>
      <c r="L50" s="73"/>
    </row>
    <row r="51" spans="1:12" x14ac:dyDescent="0.25">
      <c r="A51" s="10"/>
      <c r="B51" s="10"/>
      <c r="C51" s="34" t="s">
        <v>50</v>
      </c>
      <c r="D51" s="10"/>
      <c r="E51" s="27"/>
      <c r="F51" s="42">
        <f>F37+F45+F49</f>
        <v>31900</v>
      </c>
      <c r="J51" s="61"/>
      <c r="K51" s="62"/>
      <c r="L51" s="63"/>
    </row>
    <row r="52" spans="1:12" x14ac:dyDescent="0.25">
      <c r="A52" s="10"/>
      <c r="B52" s="10"/>
      <c r="C52" s="10"/>
      <c r="D52" s="10"/>
      <c r="E52" s="27"/>
      <c r="F52" s="30"/>
      <c r="J52" s="61"/>
      <c r="K52" s="62"/>
      <c r="L52" s="63"/>
    </row>
    <row r="53" spans="1:12" ht="15.75" thickBot="1" x14ac:dyDescent="0.3">
      <c r="B53" s="10"/>
      <c r="C53" s="95" t="s">
        <v>104</v>
      </c>
      <c r="D53" s="95"/>
      <c r="E53" s="95"/>
      <c r="F53" s="42">
        <f>F31+F51</f>
        <v>135786.20000000001</v>
      </c>
      <c r="J53" s="74"/>
      <c r="K53" s="75"/>
      <c r="L53" s="76"/>
    </row>
    <row r="54" spans="1:12" x14ac:dyDescent="0.25">
      <c r="B54" s="10"/>
      <c r="C54" s="10"/>
      <c r="E54" s="2"/>
      <c r="F54" s="6"/>
    </row>
    <row r="55" spans="1:12" x14ac:dyDescent="0.25">
      <c r="C55" s="13"/>
      <c r="G55" s="13"/>
    </row>
    <row r="81" spans="5:5" x14ac:dyDescent="0.25">
      <c r="E81" s="8"/>
    </row>
    <row r="82" spans="5:5" x14ac:dyDescent="0.25">
      <c r="E82" s="15"/>
    </row>
  </sheetData>
  <mergeCells count="2">
    <mergeCell ref="C53:E53"/>
    <mergeCell ref="A1:F2"/>
  </mergeCells>
  <pageMargins left="0.70866141732283472" right="0.70866141732283472" top="0.78740157480314965" bottom="0.78740157480314965" header="0.31496062992125984" footer="0.31496062992125984"/>
  <pageSetup paperSize="9"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2"/>
  <sheetViews>
    <sheetView workbookViewId="0">
      <selection activeCell="F14" sqref="F14"/>
    </sheetView>
  </sheetViews>
  <sheetFormatPr baseColWidth="10" defaultRowHeight="15" x14ac:dyDescent="0.25"/>
  <cols>
    <col min="1" max="1" width="5.140625" bestFit="1" customWidth="1"/>
    <col min="2" max="2" width="3.7109375" bestFit="1" customWidth="1"/>
    <col min="3" max="3" width="49.5703125" customWidth="1"/>
    <col min="4" max="4" width="12.140625" bestFit="1" customWidth="1"/>
    <col min="5" max="5" width="13" bestFit="1" customWidth="1"/>
    <col min="6" max="6" width="12.7109375" style="3" customWidth="1"/>
    <col min="11" max="11" width="14" bestFit="1" customWidth="1"/>
  </cols>
  <sheetData>
    <row r="1" spans="1:12" s="5" customFormat="1" ht="18.75" x14ac:dyDescent="0.3">
      <c r="A1" s="96" t="s">
        <v>54</v>
      </c>
      <c r="B1" s="97"/>
      <c r="C1" s="97"/>
      <c r="D1" s="97"/>
      <c r="E1" s="97"/>
      <c r="F1" s="98"/>
      <c r="G1" s="85"/>
    </row>
    <row r="2" spans="1:12" ht="15.75" thickBot="1" x14ac:dyDescent="0.3">
      <c r="A2" s="99"/>
      <c r="B2" s="100"/>
      <c r="C2" s="100"/>
      <c r="D2" s="100"/>
      <c r="E2" s="100"/>
      <c r="F2" s="101"/>
    </row>
    <row r="3" spans="1:12" s="4" customFormat="1" ht="16.5" thickBot="1" x14ac:dyDescent="0.3">
      <c r="A3" s="32" t="s">
        <v>19</v>
      </c>
      <c r="B3" s="32"/>
      <c r="C3" s="21" t="s">
        <v>75</v>
      </c>
      <c r="D3" s="21"/>
      <c r="E3" s="21"/>
      <c r="F3" s="33"/>
      <c r="J3" s="55" t="s">
        <v>128</v>
      </c>
      <c r="K3" s="56" t="s">
        <v>126</v>
      </c>
      <c r="L3" s="57" t="s">
        <v>127</v>
      </c>
    </row>
    <row r="4" spans="1:12" x14ac:dyDescent="0.25">
      <c r="A4" s="10"/>
      <c r="B4" s="10"/>
      <c r="C4" s="10"/>
      <c r="D4" s="10"/>
      <c r="E4" s="10"/>
      <c r="F4" s="22"/>
      <c r="J4" s="58"/>
      <c r="K4" s="59"/>
      <c r="L4" s="60"/>
    </row>
    <row r="5" spans="1:12" x14ac:dyDescent="0.25">
      <c r="A5" s="24" t="s">
        <v>20</v>
      </c>
      <c r="B5" s="24"/>
      <c r="C5" s="34" t="s">
        <v>2</v>
      </c>
      <c r="D5" s="10"/>
      <c r="E5" s="10"/>
      <c r="F5" s="22"/>
      <c r="J5" s="61"/>
      <c r="K5" s="62"/>
      <c r="L5" s="63"/>
    </row>
    <row r="6" spans="1:12" x14ac:dyDescent="0.25">
      <c r="A6" s="24" t="s">
        <v>60</v>
      </c>
      <c r="B6" s="10"/>
      <c r="C6" s="10" t="s">
        <v>56</v>
      </c>
      <c r="D6" s="10"/>
      <c r="E6" s="10"/>
      <c r="F6" s="22"/>
      <c r="I6" s="54"/>
      <c r="J6" s="61"/>
      <c r="K6" s="62"/>
      <c r="L6" s="63"/>
    </row>
    <row r="7" spans="1:12" x14ac:dyDescent="0.25">
      <c r="A7" s="10"/>
      <c r="B7" s="10" t="s">
        <v>6</v>
      </c>
      <c r="C7" s="10" t="s">
        <v>55</v>
      </c>
      <c r="D7" s="10"/>
      <c r="E7" s="10"/>
      <c r="F7" s="22">
        <v>450000</v>
      </c>
      <c r="J7" s="68"/>
      <c r="K7" s="65" t="s">
        <v>144</v>
      </c>
      <c r="L7" s="69"/>
    </row>
    <row r="8" spans="1:12" x14ac:dyDescent="0.25">
      <c r="A8" s="10"/>
      <c r="B8" s="10" t="s">
        <v>7</v>
      </c>
      <c r="C8" s="10" t="s">
        <v>58</v>
      </c>
      <c r="D8" s="10"/>
      <c r="E8" s="10"/>
      <c r="F8" s="25">
        <v>3</v>
      </c>
      <c r="G8" s="16" t="s">
        <v>125</v>
      </c>
      <c r="J8" s="68"/>
      <c r="K8" s="65" t="s">
        <v>147</v>
      </c>
      <c r="L8" s="69"/>
    </row>
    <row r="9" spans="1:12" x14ac:dyDescent="0.25">
      <c r="A9" s="10"/>
      <c r="B9" s="10" t="s">
        <v>8</v>
      </c>
      <c r="C9" s="10" t="s">
        <v>59</v>
      </c>
      <c r="D9" s="10"/>
      <c r="E9" s="10"/>
      <c r="F9" s="22">
        <v>45498</v>
      </c>
      <c r="G9" s="19" t="s">
        <v>49</v>
      </c>
      <c r="H9" s="11"/>
      <c r="J9" s="68" t="s">
        <v>143</v>
      </c>
      <c r="K9" s="70"/>
      <c r="L9" s="69"/>
    </row>
    <row r="10" spans="1:12" x14ac:dyDescent="0.25">
      <c r="A10" s="10"/>
      <c r="B10" s="10" t="s">
        <v>9</v>
      </c>
      <c r="C10" s="10" t="s">
        <v>57</v>
      </c>
      <c r="D10" s="10"/>
      <c r="E10" s="10"/>
      <c r="F10" s="22"/>
      <c r="G10" s="16" t="s">
        <v>125</v>
      </c>
      <c r="J10" s="68"/>
      <c r="K10" s="70"/>
      <c r="L10" s="69"/>
    </row>
    <row r="11" spans="1:12" x14ac:dyDescent="0.25">
      <c r="A11" s="10"/>
      <c r="B11" s="10"/>
      <c r="C11" s="26" t="s">
        <v>16</v>
      </c>
      <c r="D11" s="9" t="s">
        <v>116</v>
      </c>
      <c r="E11" s="36" t="s">
        <v>52</v>
      </c>
      <c r="F11" s="22"/>
      <c r="J11" s="68"/>
      <c r="K11" s="70"/>
      <c r="L11" s="66" t="s">
        <v>148</v>
      </c>
    </row>
    <row r="12" spans="1:12" x14ac:dyDescent="0.25">
      <c r="A12" s="10"/>
      <c r="B12" s="10"/>
      <c r="C12" s="10" t="s">
        <v>10</v>
      </c>
      <c r="D12" s="27">
        <v>0.03</v>
      </c>
      <c r="E12" s="27">
        <v>0.03</v>
      </c>
      <c r="F12" s="22"/>
      <c r="J12" s="68"/>
      <c r="K12" s="70"/>
      <c r="L12" s="77">
        <v>0.03</v>
      </c>
    </row>
    <row r="13" spans="1:12" x14ac:dyDescent="0.25">
      <c r="A13" s="10"/>
      <c r="B13" s="10"/>
      <c r="C13" s="10" t="s">
        <v>11</v>
      </c>
      <c r="D13" s="27">
        <v>7.0000000000000007E-2</v>
      </c>
      <c r="E13" s="27">
        <v>7.0000000000000007E-2</v>
      </c>
      <c r="F13" s="22"/>
      <c r="J13" s="68"/>
      <c r="K13" s="70"/>
      <c r="L13" s="77">
        <v>7.0000000000000007E-2</v>
      </c>
    </row>
    <row r="14" spans="1:12" x14ac:dyDescent="0.25">
      <c r="A14" s="10"/>
      <c r="B14" s="10"/>
      <c r="C14" s="10" t="s">
        <v>12</v>
      </c>
      <c r="D14" s="27">
        <v>0.11</v>
      </c>
      <c r="E14" s="27">
        <v>0.11</v>
      </c>
      <c r="F14" s="22"/>
      <c r="G14" s="16" t="s">
        <v>124</v>
      </c>
      <c r="J14" s="68"/>
      <c r="K14" s="70"/>
      <c r="L14" s="77">
        <v>0.11</v>
      </c>
    </row>
    <row r="15" spans="1:12" x14ac:dyDescent="0.25">
      <c r="A15" s="10"/>
      <c r="B15" s="10"/>
      <c r="C15" s="10" t="s">
        <v>13</v>
      </c>
      <c r="D15" s="27">
        <v>0.06</v>
      </c>
      <c r="E15" s="27">
        <v>0.06</v>
      </c>
      <c r="F15" s="22"/>
      <c r="J15" s="68"/>
      <c r="K15" s="70"/>
      <c r="L15" s="77">
        <v>0.06</v>
      </c>
    </row>
    <row r="16" spans="1:12" x14ac:dyDescent="0.25">
      <c r="A16" s="10"/>
      <c r="B16" s="10"/>
      <c r="C16" s="10" t="s">
        <v>14</v>
      </c>
      <c r="D16" s="27">
        <v>0.25</v>
      </c>
      <c r="E16" s="27">
        <v>0.25</v>
      </c>
      <c r="F16" s="22"/>
      <c r="J16" s="68"/>
      <c r="K16" s="70"/>
      <c r="L16" s="77">
        <v>0.25</v>
      </c>
    </row>
    <row r="17" spans="1:12" x14ac:dyDescent="0.25">
      <c r="A17" s="10"/>
      <c r="B17" s="10"/>
      <c r="C17" s="10" t="s">
        <v>64</v>
      </c>
      <c r="D17" s="27">
        <v>0.1</v>
      </c>
      <c r="E17" s="27">
        <v>0.1</v>
      </c>
      <c r="F17" s="22"/>
      <c r="J17" s="68"/>
      <c r="K17" s="70"/>
      <c r="L17" s="77">
        <v>0.1</v>
      </c>
    </row>
    <row r="18" spans="1:12" x14ac:dyDescent="0.25">
      <c r="A18" s="10"/>
      <c r="B18" s="10"/>
      <c r="C18" s="10" t="s">
        <v>65</v>
      </c>
      <c r="D18" s="27">
        <v>0.04</v>
      </c>
      <c r="E18" s="27">
        <v>0.04</v>
      </c>
      <c r="F18" s="22"/>
      <c r="J18" s="68"/>
      <c r="K18" s="70"/>
      <c r="L18" s="77">
        <v>0.04</v>
      </c>
    </row>
    <row r="19" spans="1:12" x14ac:dyDescent="0.25">
      <c r="A19" s="10"/>
      <c r="B19" s="10"/>
      <c r="C19" s="10" t="s">
        <v>66</v>
      </c>
      <c r="D19" s="27">
        <v>0.31</v>
      </c>
      <c r="E19" s="27">
        <v>0.31</v>
      </c>
      <c r="F19" s="22"/>
      <c r="J19" s="68"/>
      <c r="K19" s="70"/>
      <c r="L19" s="77">
        <v>0.31</v>
      </c>
    </row>
    <row r="20" spans="1:12" x14ac:dyDescent="0.25">
      <c r="A20" s="10"/>
      <c r="B20" s="10"/>
      <c r="C20" s="10" t="s">
        <v>15</v>
      </c>
      <c r="D20" s="27">
        <v>0.03</v>
      </c>
      <c r="E20" s="27">
        <v>0</v>
      </c>
      <c r="F20" s="22"/>
      <c r="J20" s="68"/>
      <c r="K20" s="70"/>
      <c r="L20" s="77">
        <v>0.03</v>
      </c>
    </row>
    <row r="21" spans="1:12" x14ac:dyDescent="0.25">
      <c r="A21" s="10"/>
      <c r="B21" s="10"/>
      <c r="C21" s="10"/>
      <c r="D21" s="10" t="s">
        <v>18</v>
      </c>
      <c r="E21" s="27">
        <f>SUM(E12:E20)</f>
        <v>0.97</v>
      </c>
      <c r="F21" s="22"/>
      <c r="J21" s="68"/>
      <c r="K21" s="70"/>
      <c r="L21" s="69"/>
    </row>
    <row r="22" spans="1:12" x14ac:dyDescent="0.25">
      <c r="A22" s="10"/>
      <c r="B22" s="10" t="s">
        <v>31</v>
      </c>
      <c r="C22" s="10" t="s">
        <v>69</v>
      </c>
      <c r="D22" s="10"/>
      <c r="E22" s="27"/>
      <c r="F22" s="28">
        <f>F9*E21</f>
        <v>44133.06</v>
      </c>
      <c r="J22" s="68"/>
      <c r="K22" s="70"/>
      <c r="L22" s="69"/>
    </row>
    <row r="23" spans="1:12" x14ac:dyDescent="0.25">
      <c r="A23" s="88" t="s">
        <v>190</v>
      </c>
      <c r="C23" s="12" t="s">
        <v>191</v>
      </c>
    </row>
    <row r="24" spans="1:12" x14ac:dyDescent="0.25">
      <c r="A24" s="10"/>
      <c r="B24" s="10" t="s">
        <v>6</v>
      </c>
      <c r="C24" s="10" t="s">
        <v>93</v>
      </c>
      <c r="D24" s="10"/>
      <c r="E24" s="10"/>
      <c r="F24" s="92">
        <v>0</v>
      </c>
      <c r="G24" s="16" t="s">
        <v>124</v>
      </c>
      <c r="J24" s="68"/>
      <c r="K24" s="65" t="s">
        <v>146</v>
      </c>
      <c r="L24" s="69"/>
    </row>
    <row r="25" spans="1:12" x14ac:dyDescent="0.25">
      <c r="A25" s="10"/>
      <c r="B25" s="10" t="s">
        <v>7</v>
      </c>
      <c r="C25" s="10" t="s">
        <v>192</v>
      </c>
      <c r="D25" s="10"/>
      <c r="E25" s="10"/>
      <c r="F25" s="35">
        <f>F22*F24</f>
        <v>0</v>
      </c>
      <c r="J25" s="68"/>
      <c r="K25" s="70"/>
      <c r="L25" s="69"/>
    </row>
    <row r="26" spans="1:12" x14ac:dyDescent="0.25">
      <c r="A26" s="10"/>
      <c r="B26" s="10"/>
      <c r="C26" s="34" t="s">
        <v>117</v>
      </c>
      <c r="D26" s="10"/>
      <c r="E26" s="10"/>
      <c r="F26" s="31"/>
      <c r="J26" s="68"/>
      <c r="K26" s="70"/>
      <c r="L26" s="69"/>
    </row>
    <row r="27" spans="1:12" x14ac:dyDescent="0.25">
      <c r="A27" s="10"/>
      <c r="B27" s="10"/>
      <c r="C27" s="34"/>
      <c r="D27" s="10"/>
      <c r="E27" s="10"/>
      <c r="F27" s="22"/>
      <c r="J27" s="68"/>
      <c r="K27" s="70"/>
      <c r="L27" s="69"/>
    </row>
    <row r="28" spans="1:12" x14ac:dyDescent="0.25">
      <c r="A28" s="37" t="s">
        <v>30</v>
      </c>
      <c r="B28" s="10"/>
      <c r="C28" s="34" t="s">
        <v>34</v>
      </c>
      <c r="D28" s="10"/>
      <c r="E28" s="27"/>
      <c r="F28" s="31"/>
      <c r="J28" s="68"/>
      <c r="K28" s="70"/>
      <c r="L28" s="69"/>
    </row>
    <row r="29" spans="1:12" x14ac:dyDescent="0.25">
      <c r="A29" s="24" t="s">
        <v>61</v>
      </c>
      <c r="B29" s="10"/>
      <c r="C29" s="10" t="s">
        <v>63</v>
      </c>
      <c r="D29" s="10"/>
      <c r="E29" s="10"/>
      <c r="F29" s="28"/>
      <c r="J29" s="61"/>
      <c r="K29" s="62"/>
      <c r="L29" s="63"/>
    </row>
    <row r="30" spans="1:12" x14ac:dyDescent="0.25">
      <c r="A30" s="10"/>
      <c r="B30" s="10" t="s">
        <v>6</v>
      </c>
      <c r="C30" s="10" t="s">
        <v>173</v>
      </c>
      <c r="D30" s="10"/>
      <c r="E30" s="27"/>
      <c r="F30" s="28"/>
      <c r="G30" s="16"/>
      <c r="J30" s="71" t="s">
        <v>142</v>
      </c>
      <c r="K30" s="72" t="s">
        <v>142</v>
      </c>
      <c r="L30" s="73" t="s">
        <v>142</v>
      </c>
    </row>
    <row r="31" spans="1:12" x14ac:dyDescent="0.25">
      <c r="A31" s="10"/>
      <c r="B31" s="10" t="s">
        <v>7</v>
      </c>
      <c r="C31" s="10"/>
      <c r="D31" s="10"/>
      <c r="E31" s="27"/>
      <c r="F31" s="28"/>
      <c r="J31" s="71" t="s">
        <v>142</v>
      </c>
      <c r="K31" s="72" t="s">
        <v>142</v>
      </c>
      <c r="L31" s="73" t="s">
        <v>142</v>
      </c>
    </row>
    <row r="32" spans="1:12" x14ac:dyDescent="0.25">
      <c r="A32" s="10"/>
      <c r="B32" s="10" t="s">
        <v>8</v>
      </c>
      <c r="C32" s="10" t="s">
        <v>174</v>
      </c>
      <c r="D32" s="10"/>
      <c r="E32" s="27"/>
      <c r="F32" s="28"/>
      <c r="J32" s="71" t="s">
        <v>142</v>
      </c>
      <c r="K32" s="72" t="s">
        <v>142</v>
      </c>
      <c r="L32" s="73" t="s">
        <v>142</v>
      </c>
    </row>
    <row r="33" spans="1:12" x14ac:dyDescent="0.25">
      <c r="A33" s="24" t="s">
        <v>62</v>
      </c>
      <c r="B33" s="10"/>
      <c r="C33" s="10" t="s">
        <v>165</v>
      </c>
      <c r="D33" s="10"/>
      <c r="E33" s="27"/>
      <c r="F33" s="31"/>
      <c r="J33" s="71"/>
      <c r="K33" s="72"/>
      <c r="L33" s="73"/>
    </row>
    <row r="34" spans="1:12" x14ac:dyDescent="0.25">
      <c r="A34" s="10"/>
      <c r="B34" s="10" t="s">
        <v>6</v>
      </c>
      <c r="C34" s="10" t="s">
        <v>173</v>
      </c>
      <c r="D34" s="10"/>
      <c r="E34" s="27"/>
      <c r="F34" s="28"/>
      <c r="J34" s="71" t="s">
        <v>142</v>
      </c>
      <c r="K34" s="72" t="s">
        <v>142</v>
      </c>
      <c r="L34" s="73" t="s">
        <v>142</v>
      </c>
    </row>
    <row r="35" spans="1:12" x14ac:dyDescent="0.25">
      <c r="A35" s="10"/>
      <c r="B35" s="10" t="s">
        <v>7</v>
      </c>
      <c r="C35" s="10"/>
      <c r="D35" s="43"/>
      <c r="E35" s="27"/>
      <c r="F35" s="49"/>
      <c r="G35" s="16"/>
      <c r="J35" s="71" t="s">
        <v>142</v>
      </c>
      <c r="K35" s="72" t="s">
        <v>142</v>
      </c>
      <c r="L35" s="73" t="s">
        <v>142</v>
      </c>
    </row>
    <row r="36" spans="1:12" x14ac:dyDescent="0.25">
      <c r="A36" s="10"/>
      <c r="B36" s="10" t="s">
        <v>8</v>
      </c>
      <c r="C36" s="10" t="s">
        <v>175</v>
      </c>
      <c r="D36" s="10"/>
      <c r="E36" s="27"/>
      <c r="F36" s="28"/>
      <c r="J36" s="71" t="s">
        <v>142</v>
      </c>
      <c r="K36" s="72" t="s">
        <v>142</v>
      </c>
      <c r="L36" s="73" t="s">
        <v>142</v>
      </c>
    </row>
    <row r="37" spans="1:12" x14ac:dyDescent="0.25">
      <c r="A37" s="10"/>
      <c r="B37" s="10"/>
      <c r="C37" s="34" t="s">
        <v>71</v>
      </c>
      <c r="D37" s="10"/>
      <c r="E37" s="27"/>
      <c r="F37" s="42">
        <f>F32+F36</f>
        <v>0</v>
      </c>
      <c r="J37" s="61"/>
      <c r="K37" s="62"/>
      <c r="L37" s="63"/>
    </row>
    <row r="38" spans="1:12" x14ac:dyDescent="0.25">
      <c r="A38" s="10"/>
      <c r="B38" s="10"/>
      <c r="C38" s="10"/>
      <c r="D38" s="10"/>
      <c r="E38" s="27"/>
      <c r="F38" s="30"/>
      <c r="J38" s="61"/>
      <c r="K38" s="62"/>
      <c r="L38" s="63"/>
    </row>
    <row r="39" spans="1:12" ht="15.75" thickBot="1" x14ac:dyDescent="0.3">
      <c r="A39" s="10"/>
      <c r="B39" s="10"/>
      <c r="C39" s="95" t="s">
        <v>105</v>
      </c>
      <c r="D39" s="95"/>
      <c r="E39" s="95"/>
      <c r="F39" s="42">
        <f>F22+F37</f>
        <v>44133.06</v>
      </c>
      <c r="J39" s="74"/>
      <c r="K39" s="75"/>
      <c r="L39" s="76"/>
    </row>
    <row r="41" spans="1:12" x14ac:dyDescent="0.25">
      <c r="E41" s="8"/>
    </row>
    <row r="42" spans="1:12" x14ac:dyDescent="0.25">
      <c r="E42" s="15"/>
    </row>
  </sheetData>
  <mergeCells count="2">
    <mergeCell ref="C39:E39"/>
    <mergeCell ref="A1:F2"/>
  </mergeCells>
  <pageMargins left="0.70866141732283472" right="0.70866141732283472" top="0.78740157480314965" bottom="0.78740157480314965" header="0.31496062992125984" footer="0.31496062992125984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D6" sqref="D6"/>
    </sheetView>
  </sheetViews>
  <sheetFormatPr baseColWidth="10" defaultRowHeight="15" x14ac:dyDescent="0.25"/>
  <cols>
    <col min="1" max="1" width="7.28515625" bestFit="1" customWidth="1"/>
    <col min="2" max="2" width="3.7109375" bestFit="1" customWidth="1"/>
    <col min="3" max="3" width="49.5703125" customWidth="1"/>
    <col min="4" max="4" width="12.140625" bestFit="1" customWidth="1"/>
    <col min="5" max="5" width="14.42578125" bestFit="1" customWidth="1"/>
    <col min="6" max="6" width="14.140625" style="3" bestFit="1" customWidth="1"/>
    <col min="10" max="10" width="14.42578125" bestFit="1" customWidth="1"/>
    <col min="11" max="11" width="19.5703125" bestFit="1" customWidth="1"/>
  </cols>
  <sheetData>
    <row r="1" spans="1:12" s="5" customFormat="1" ht="18.75" x14ac:dyDescent="0.3">
      <c r="A1" s="96" t="s">
        <v>72</v>
      </c>
      <c r="B1" s="97"/>
      <c r="C1" s="97"/>
      <c r="D1" s="97"/>
      <c r="E1" s="97"/>
      <c r="F1" s="98"/>
      <c r="G1" s="85"/>
    </row>
    <row r="2" spans="1:12" ht="15.75" thickBot="1" x14ac:dyDescent="0.3">
      <c r="A2" s="99"/>
      <c r="B2" s="100"/>
      <c r="C2" s="100"/>
      <c r="D2" s="100"/>
      <c r="E2" s="100"/>
      <c r="F2" s="101"/>
    </row>
    <row r="3" spans="1:12" s="4" customFormat="1" ht="16.5" thickBot="1" x14ac:dyDescent="0.3">
      <c r="A3" s="32" t="s">
        <v>88</v>
      </c>
      <c r="B3" s="32"/>
      <c r="C3" s="21" t="s">
        <v>74</v>
      </c>
      <c r="D3" s="21"/>
      <c r="E3" s="21"/>
      <c r="F3" s="33"/>
      <c r="J3" s="55" t="s">
        <v>128</v>
      </c>
      <c r="K3" s="56" t="s">
        <v>126</v>
      </c>
      <c r="L3" s="57" t="s">
        <v>127</v>
      </c>
    </row>
    <row r="4" spans="1:12" x14ac:dyDescent="0.25">
      <c r="A4" s="10"/>
      <c r="B4" s="10"/>
      <c r="C4" s="10"/>
      <c r="D4" s="10"/>
      <c r="E4" s="10"/>
      <c r="F4" s="22"/>
      <c r="J4" s="58"/>
      <c r="K4" s="59"/>
      <c r="L4" s="60"/>
    </row>
    <row r="5" spans="1:12" x14ac:dyDescent="0.25">
      <c r="A5" s="24" t="s">
        <v>78</v>
      </c>
      <c r="B5" s="24"/>
      <c r="C5" s="34" t="s">
        <v>2</v>
      </c>
      <c r="D5" s="10"/>
      <c r="E5" s="10"/>
      <c r="F5" s="22"/>
      <c r="J5" s="61"/>
      <c r="K5" s="62"/>
      <c r="L5" s="63"/>
    </row>
    <row r="6" spans="1:12" x14ac:dyDescent="0.25">
      <c r="A6" s="24" t="s">
        <v>79</v>
      </c>
      <c r="B6" s="10"/>
      <c r="C6" s="34" t="s">
        <v>77</v>
      </c>
      <c r="D6" s="10"/>
      <c r="E6" s="10"/>
      <c r="F6" s="22"/>
      <c r="J6" s="61"/>
      <c r="K6" s="62"/>
      <c r="L6" s="63"/>
    </row>
    <row r="7" spans="1:12" x14ac:dyDescent="0.25">
      <c r="A7" s="24" t="s">
        <v>179</v>
      </c>
      <c r="B7" s="10"/>
      <c r="C7" s="10" t="s">
        <v>76</v>
      </c>
      <c r="D7" s="10"/>
      <c r="E7" s="10"/>
      <c r="F7" s="22"/>
      <c r="J7" s="61"/>
      <c r="K7" s="62"/>
      <c r="L7" s="63"/>
    </row>
    <row r="8" spans="1:12" x14ac:dyDescent="0.25">
      <c r="A8" s="10"/>
      <c r="B8" s="10" t="s">
        <v>6</v>
      </c>
      <c r="C8" s="10" t="s">
        <v>55</v>
      </c>
      <c r="D8" s="10"/>
      <c r="E8" s="10"/>
      <c r="F8" s="22">
        <v>100000</v>
      </c>
      <c r="G8" s="38" t="s">
        <v>73</v>
      </c>
      <c r="J8" s="61"/>
      <c r="K8" s="65" t="s">
        <v>150</v>
      </c>
      <c r="L8" s="78"/>
    </row>
    <row r="9" spans="1:12" x14ac:dyDescent="0.25">
      <c r="A9" s="10"/>
      <c r="B9" s="10" t="s">
        <v>7</v>
      </c>
      <c r="C9" s="10" t="s">
        <v>80</v>
      </c>
      <c r="D9" s="10"/>
      <c r="E9" s="10"/>
      <c r="F9" s="51">
        <v>3</v>
      </c>
      <c r="G9" s="16" t="s">
        <v>125</v>
      </c>
      <c r="J9" s="61"/>
      <c r="K9" s="65" t="s">
        <v>154</v>
      </c>
      <c r="L9" s="78"/>
    </row>
    <row r="10" spans="1:12" x14ac:dyDescent="0.25">
      <c r="A10" s="10"/>
      <c r="B10" s="10" t="s">
        <v>8</v>
      </c>
      <c r="C10" s="10" t="s">
        <v>81</v>
      </c>
      <c r="D10" s="10"/>
      <c r="E10" s="10"/>
      <c r="F10" s="28">
        <v>26490</v>
      </c>
      <c r="G10" s="19" t="s">
        <v>49</v>
      </c>
      <c r="H10" s="11"/>
      <c r="J10" s="64" t="s">
        <v>178</v>
      </c>
      <c r="K10" s="65"/>
      <c r="L10" s="78"/>
    </row>
    <row r="11" spans="1:12" x14ac:dyDescent="0.25">
      <c r="A11" s="88" t="s">
        <v>180</v>
      </c>
      <c r="C11" s="12" t="s">
        <v>176</v>
      </c>
    </row>
    <row r="12" spans="1:12" x14ac:dyDescent="0.25">
      <c r="A12" s="10"/>
      <c r="B12" s="10" t="s">
        <v>6</v>
      </c>
      <c r="C12" s="10" t="s">
        <v>92</v>
      </c>
      <c r="D12" s="10"/>
      <c r="E12" s="22"/>
      <c r="F12" s="39">
        <v>0.25</v>
      </c>
      <c r="G12" s="16" t="s">
        <v>124</v>
      </c>
      <c r="J12" s="61"/>
      <c r="K12" s="65" t="s">
        <v>152</v>
      </c>
      <c r="L12" s="78"/>
    </row>
    <row r="13" spans="1:12" x14ac:dyDescent="0.25">
      <c r="B13" s="10" t="s">
        <v>7</v>
      </c>
      <c r="C13" s="10" t="s">
        <v>181</v>
      </c>
      <c r="D13" s="10"/>
      <c r="E13" s="10"/>
      <c r="F13" s="87">
        <f>F10*F12</f>
        <v>6622.5</v>
      </c>
      <c r="G13" s="16"/>
      <c r="J13" s="64"/>
      <c r="K13" s="65"/>
      <c r="L13" s="66"/>
    </row>
    <row r="14" spans="1:12" x14ac:dyDescent="0.25">
      <c r="B14" s="10" t="s">
        <v>8</v>
      </c>
      <c r="C14" s="9" t="s">
        <v>188</v>
      </c>
      <c r="D14" s="10"/>
      <c r="E14" s="10"/>
      <c r="F14" s="90">
        <f>F10+F13</f>
        <v>33112.5</v>
      </c>
      <c r="G14" s="16"/>
      <c r="J14" s="64"/>
      <c r="K14" s="65"/>
      <c r="L14" s="66"/>
    </row>
    <row r="15" spans="1:12" x14ac:dyDescent="0.25">
      <c r="A15" s="24" t="s">
        <v>177</v>
      </c>
      <c r="B15" s="10"/>
      <c r="C15" s="34" t="s">
        <v>83</v>
      </c>
      <c r="D15" s="10"/>
      <c r="E15" s="10"/>
      <c r="F15" s="28"/>
      <c r="J15" s="64"/>
      <c r="K15" s="65"/>
      <c r="L15" s="78"/>
    </row>
    <row r="16" spans="1:12" x14ac:dyDescent="0.25">
      <c r="A16" s="24" t="s">
        <v>182</v>
      </c>
      <c r="B16" s="10"/>
      <c r="C16" s="10" t="s">
        <v>76</v>
      </c>
      <c r="D16" s="10"/>
      <c r="E16" s="10"/>
      <c r="F16" s="28"/>
      <c r="J16" s="64"/>
      <c r="K16" s="65"/>
      <c r="L16" s="78"/>
    </row>
    <row r="17" spans="1:12" x14ac:dyDescent="0.25">
      <c r="A17" s="10"/>
      <c r="B17" s="10" t="s">
        <v>6</v>
      </c>
      <c r="C17" s="10" t="s">
        <v>55</v>
      </c>
      <c r="D17" s="10"/>
      <c r="E17" s="10"/>
      <c r="F17" s="28">
        <v>250000</v>
      </c>
      <c r="G17" s="38" t="s">
        <v>73</v>
      </c>
      <c r="J17" s="64"/>
      <c r="K17" s="65" t="s">
        <v>151</v>
      </c>
      <c r="L17" s="78"/>
    </row>
    <row r="18" spans="1:12" x14ac:dyDescent="0.25">
      <c r="A18" s="10"/>
      <c r="B18" s="10" t="s">
        <v>7</v>
      </c>
      <c r="C18" s="10" t="s">
        <v>80</v>
      </c>
      <c r="D18" s="10"/>
      <c r="E18" s="10"/>
      <c r="F18" s="51">
        <v>2</v>
      </c>
      <c r="G18" s="16" t="s">
        <v>125</v>
      </c>
      <c r="J18" s="64"/>
      <c r="K18" s="65" t="s">
        <v>155</v>
      </c>
      <c r="L18" s="78"/>
    </row>
    <row r="19" spans="1:12" x14ac:dyDescent="0.25">
      <c r="A19" s="10"/>
      <c r="B19" s="10" t="s">
        <v>8</v>
      </c>
      <c r="C19" s="10" t="s">
        <v>81</v>
      </c>
      <c r="D19" s="10"/>
      <c r="E19" s="10"/>
      <c r="F19" s="28">
        <v>43175</v>
      </c>
      <c r="G19" s="19" t="s">
        <v>84</v>
      </c>
      <c r="H19" s="11"/>
      <c r="J19" s="64" t="s">
        <v>156</v>
      </c>
      <c r="K19" s="79"/>
      <c r="L19" s="78"/>
    </row>
    <row r="20" spans="1:12" x14ac:dyDescent="0.25">
      <c r="A20" s="88" t="s">
        <v>183</v>
      </c>
      <c r="C20" s="12" t="s">
        <v>176</v>
      </c>
      <c r="D20" s="10"/>
      <c r="E20" s="10"/>
      <c r="F20" s="28"/>
      <c r="G20" s="19"/>
      <c r="H20" s="11"/>
      <c r="J20" s="64"/>
      <c r="K20" s="79"/>
      <c r="L20" s="78"/>
    </row>
    <row r="21" spans="1:12" x14ac:dyDescent="0.25">
      <c r="A21" s="10"/>
      <c r="B21" s="10" t="s">
        <v>6</v>
      </c>
      <c r="C21" s="10" t="s">
        <v>93</v>
      </c>
      <c r="D21" s="10"/>
      <c r="E21" s="10"/>
      <c r="F21" s="52">
        <v>0.4</v>
      </c>
      <c r="G21" s="16" t="s">
        <v>124</v>
      </c>
      <c r="J21" s="64"/>
      <c r="K21" s="65" t="s">
        <v>153</v>
      </c>
      <c r="L21" s="78"/>
    </row>
    <row r="22" spans="1:12" x14ac:dyDescent="0.25">
      <c r="A22" s="10"/>
      <c r="B22" s="10" t="s">
        <v>7</v>
      </c>
      <c r="C22" s="10" t="s">
        <v>181</v>
      </c>
      <c r="D22" s="10"/>
      <c r="E22" s="10"/>
      <c r="F22" s="91">
        <f>F19*F21</f>
        <v>17270</v>
      </c>
      <c r="G22" s="16"/>
      <c r="J22" s="64"/>
      <c r="K22" s="65"/>
      <c r="L22" s="78"/>
    </row>
    <row r="23" spans="1:12" x14ac:dyDescent="0.25">
      <c r="A23" s="10"/>
      <c r="B23" s="10" t="s">
        <v>8</v>
      </c>
      <c r="C23" s="9" t="s">
        <v>184</v>
      </c>
      <c r="D23" s="10"/>
      <c r="E23" s="10"/>
      <c r="F23" s="42">
        <f>F19+F22</f>
        <v>60445</v>
      </c>
      <c r="J23" s="64"/>
      <c r="K23" s="65"/>
      <c r="L23" s="78"/>
    </row>
    <row r="24" spans="1:12" x14ac:dyDescent="0.25">
      <c r="A24" s="37" t="s">
        <v>185</v>
      </c>
      <c r="B24" s="10"/>
      <c r="C24" s="34" t="s">
        <v>186</v>
      </c>
      <c r="D24" s="10"/>
      <c r="E24" s="10"/>
      <c r="F24" s="28"/>
      <c r="G24" s="16"/>
      <c r="J24" s="61"/>
      <c r="K24" s="79"/>
      <c r="L24" s="78"/>
    </row>
    <row r="25" spans="1:12" x14ac:dyDescent="0.25">
      <c r="A25" s="37"/>
      <c r="B25" s="10" t="s">
        <v>6</v>
      </c>
      <c r="C25" s="41" t="s">
        <v>189</v>
      </c>
      <c r="D25" s="10"/>
      <c r="E25" s="10"/>
      <c r="F25" s="28">
        <f>F14+F23</f>
        <v>93557.5</v>
      </c>
      <c r="G25" s="16"/>
      <c r="J25" s="61"/>
      <c r="K25" s="79"/>
      <c r="L25" s="78"/>
    </row>
    <row r="26" spans="1:12" x14ac:dyDescent="0.25">
      <c r="A26" s="10"/>
      <c r="B26" s="10" t="s">
        <v>7</v>
      </c>
      <c r="C26" s="10" t="s">
        <v>82</v>
      </c>
      <c r="D26" s="10"/>
      <c r="E26" s="10"/>
      <c r="F26" s="28"/>
      <c r="G26" s="16"/>
      <c r="J26" s="61"/>
      <c r="K26" s="79"/>
      <c r="L26" s="78"/>
    </row>
    <row r="27" spans="1:12" x14ac:dyDescent="0.25">
      <c r="A27" s="10"/>
      <c r="B27" s="10"/>
      <c r="C27" s="26" t="s">
        <v>16</v>
      </c>
      <c r="D27" s="9" t="s">
        <v>118</v>
      </c>
      <c r="E27" s="36" t="s">
        <v>52</v>
      </c>
      <c r="F27" s="28"/>
      <c r="J27" s="80"/>
      <c r="K27" s="79"/>
      <c r="L27" s="66" t="s">
        <v>157</v>
      </c>
    </row>
    <row r="28" spans="1:12" x14ac:dyDescent="0.25">
      <c r="A28" s="10"/>
      <c r="B28" s="10"/>
      <c r="C28" s="10" t="s">
        <v>10</v>
      </c>
      <c r="D28" s="27">
        <v>0.03</v>
      </c>
      <c r="E28" s="27">
        <v>0.03</v>
      </c>
      <c r="F28" s="22"/>
      <c r="J28" s="61"/>
      <c r="K28" s="62"/>
      <c r="L28" s="77">
        <v>0.03</v>
      </c>
    </row>
    <row r="29" spans="1:12" x14ac:dyDescent="0.25">
      <c r="A29" s="10"/>
      <c r="B29" s="10"/>
      <c r="C29" s="10" t="s">
        <v>11</v>
      </c>
      <c r="D29" s="27">
        <v>0.11</v>
      </c>
      <c r="E29" s="27">
        <v>0.11</v>
      </c>
      <c r="F29" s="22"/>
      <c r="J29" s="61"/>
      <c r="K29" s="62"/>
      <c r="L29" s="77">
        <v>0.11</v>
      </c>
    </row>
    <row r="30" spans="1:12" x14ac:dyDescent="0.25">
      <c r="A30" s="10"/>
      <c r="B30" s="10"/>
      <c r="C30" s="10" t="s">
        <v>12</v>
      </c>
      <c r="D30" s="27">
        <v>0.15</v>
      </c>
      <c r="E30" s="27">
        <v>0.15</v>
      </c>
      <c r="F30" s="22"/>
      <c r="G30" s="16"/>
      <c r="J30" s="61"/>
      <c r="K30" s="62"/>
      <c r="L30" s="77">
        <v>0.15</v>
      </c>
    </row>
    <row r="31" spans="1:12" x14ac:dyDescent="0.25">
      <c r="A31" s="10"/>
      <c r="B31" s="10"/>
      <c r="C31" s="10" t="s">
        <v>13</v>
      </c>
      <c r="D31" s="27">
        <v>0.06</v>
      </c>
      <c r="E31" s="27">
        <v>0.06</v>
      </c>
      <c r="F31" s="22"/>
      <c r="J31" s="61"/>
      <c r="K31" s="62"/>
      <c r="L31" s="77">
        <v>0.06</v>
      </c>
    </row>
    <row r="32" spans="1:12" x14ac:dyDescent="0.25">
      <c r="A32" s="10"/>
      <c r="B32" s="10"/>
      <c r="C32" s="10" t="s">
        <v>14</v>
      </c>
      <c r="D32" s="27">
        <v>0.18</v>
      </c>
      <c r="E32" s="27">
        <v>0.18</v>
      </c>
      <c r="F32" s="22"/>
      <c r="J32" s="61"/>
      <c r="K32" s="62"/>
      <c r="L32" s="77">
        <v>0.18</v>
      </c>
    </row>
    <row r="33" spans="1:12" x14ac:dyDescent="0.25">
      <c r="A33" s="10"/>
      <c r="B33" s="10"/>
      <c r="C33" s="10" t="s">
        <v>64</v>
      </c>
      <c r="D33" s="27">
        <v>0.06</v>
      </c>
      <c r="E33" s="27">
        <v>0.06</v>
      </c>
      <c r="F33" s="22"/>
      <c r="J33" s="61"/>
      <c r="K33" s="62"/>
      <c r="L33" s="77">
        <v>0.06</v>
      </c>
    </row>
    <row r="34" spans="1:12" x14ac:dyDescent="0.25">
      <c r="A34" s="10"/>
      <c r="B34" s="10"/>
      <c r="C34" s="10" t="s">
        <v>65</v>
      </c>
      <c r="D34" s="27">
        <v>0.05</v>
      </c>
      <c r="E34" s="27">
        <v>0.05</v>
      </c>
      <c r="F34" s="22"/>
      <c r="J34" s="61"/>
      <c r="K34" s="62"/>
      <c r="L34" s="77">
        <v>0.05</v>
      </c>
    </row>
    <row r="35" spans="1:12" x14ac:dyDescent="0.25">
      <c r="A35" s="10"/>
      <c r="B35" s="10"/>
      <c r="C35" s="10" t="s">
        <v>66</v>
      </c>
      <c r="D35" s="27">
        <v>0.33</v>
      </c>
      <c r="E35" s="27">
        <v>0.33</v>
      </c>
      <c r="F35" s="22"/>
      <c r="J35" s="61"/>
      <c r="K35" s="62"/>
      <c r="L35" s="77">
        <v>0.33</v>
      </c>
    </row>
    <row r="36" spans="1:12" x14ac:dyDescent="0.25">
      <c r="A36" s="10"/>
      <c r="B36" s="10"/>
      <c r="C36" s="10" t="s">
        <v>68</v>
      </c>
      <c r="D36" s="27">
        <v>0.03</v>
      </c>
      <c r="E36" s="27">
        <v>0</v>
      </c>
      <c r="F36" s="22"/>
      <c r="J36" s="61"/>
      <c r="K36" s="62"/>
      <c r="L36" s="77">
        <v>0.03</v>
      </c>
    </row>
    <row r="37" spans="1:12" x14ac:dyDescent="0.25">
      <c r="A37" s="10"/>
      <c r="B37" s="10"/>
      <c r="C37" s="10"/>
      <c r="D37" s="10" t="s">
        <v>18</v>
      </c>
      <c r="E37" s="27">
        <f>SUM(E28:E36)</f>
        <v>0.9700000000000002</v>
      </c>
      <c r="F37" s="22"/>
      <c r="J37" s="61"/>
      <c r="K37" s="62"/>
      <c r="L37" s="63"/>
    </row>
    <row r="38" spans="1:12" x14ac:dyDescent="0.25">
      <c r="A38" s="10"/>
      <c r="B38" s="10" t="s">
        <v>8</v>
      </c>
      <c r="C38" s="10" t="s">
        <v>187</v>
      </c>
      <c r="D38" s="10"/>
      <c r="E38" s="27"/>
      <c r="F38" s="28">
        <f>F25*E37</f>
        <v>90750.775000000023</v>
      </c>
      <c r="J38" s="61"/>
      <c r="K38" s="62"/>
      <c r="L38" s="63"/>
    </row>
    <row r="39" spans="1:12" x14ac:dyDescent="0.25">
      <c r="A39" s="10"/>
      <c r="B39" s="10"/>
      <c r="C39" s="34" t="s">
        <v>119</v>
      </c>
      <c r="D39" s="10"/>
      <c r="E39" s="27"/>
      <c r="F39" s="31">
        <f>F38</f>
        <v>90750.775000000023</v>
      </c>
      <c r="J39" s="61"/>
      <c r="K39" s="62"/>
      <c r="L39" s="63"/>
    </row>
    <row r="40" spans="1:12" x14ac:dyDescent="0.25">
      <c r="A40" s="10"/>
      <c r="B40" s="10"/>
      <c r="C40" s="10"/>
      <c r="D40" s="10"/>
      <c r="E40" s="10"/>
      <c r="F40" s="22"/>
      <c r="J40" s="61"/>
      <c r="K40" s="62"/>
      <c r="L40" s="63"/>
    </row>
    <row r="41" spans="1:12" x14ac:dyDescent="0.25">
      <c r="A41" s="37" t="s">
        <v>89</v>
      </c>
      <c r="B41" s="10"/>
      <c r="C41" s="34" t="s">
        <v>34</v>
      </c>
      <c r="D41" s="10"/>
      <c r="E41" s="27"/>
      <c r="F41" s="31"/>
      <c r="J41" s="61"/>
      <c r="K41" s="62"/>
      <c r="L41" s="63"/>
    </row>
    <row r="42" spans="1:12" x14ac:dyDescent="0.25">
      <c r="A42" s="24" t="s">
        <v>90</v>
      </c>
      <c r="B42" s="10"/>
      <c r="C42" s="10" t="s">
        <v>85</v>
      </c>
      <c r="D42" s="10"/>
      <c r="E42" s="10"/>
      <c r="F42" s="28"/>
      <c r="J42" s="61"/>
      <c r="K42" s="62"/>
      <c r="L42" s="63"/>
    </row>
    <row r="43" spans="1:12" x14ac:dyDescent="0.25">
      <c r="A43" s="10"/>
      <c r="B43" s="10" t="s">
        <v>6</v>
      </c>
      <c r="C43" s="10" t="s">
        <v>86</v>
      </c>
      <c r="D43" s="10"/>
      <c r="E43" s="27"/>
      <c r="F43" s="28"/>
      <c r="G43" s="38" t="s">
        <v>73</v>
      </c>
      <c r="J43" s="71" t="s">
        <v>142</v>
      </c>
      <c r="K43" s="72" t="s">
        <v>142</v>
      </c>
      <c r="L43" s="73" t="s">
        <v>142</v>
      </c>
    </row>
    <row r="44" spans="1:12" x14ac:dyDescent="0.25">
      <c r="A44" s="10"/>
      <c r="B44" s="10" t="s">
        <v>7</v>
      </c>
      <c r="C44" s="10" t="s">
        <v>87</v>
      </c>
      <c r="D44" s="10"/>
      <c r="E44" s="27"/>
      <c r="F44" s="28"/>
      <c r="G44" s="16" t="s">
        <v>124</v>
      </c>
      <c r="J44" s="71" t="s">
        <v>142</v>
      </c>
      <c r="K44" s="72" t="s">
        <v>142</v>
      </c>
      <c r="L44" s="73" t="s">
        <v>142</v>
      </c>
    </row>
    <row r="45" spans="1:12" x14ac:dyDescent="0.25">
      <c r="A45" s="10"/>
      <c r="B45" s="10" t="s">
        <v>8</v>
      </c>
      <c r="C45" s="10" t="s">
        <v>40</v>
      </c>
      <c r="D45" s="10"/>
      <c r="E45" s="27"/>
      <c r="F45" s="28">
        <v>0</v>
      </c>
      <c r="J45" s="71" t="s">
        <v>142</v>
      </c>
      <c r="K45" s="72" t="s">
        <v>142</v>
      </c>
      <c r="L45" s="73" t="s">
        <v>142</v>
      </c>
    </row>
    <row r="46" spans="1:12" x14ac:dyDescent="0.25">
      <c r="A46" s="24" t="s">
        <v>91</v>
      </c>
      <c r="B46" s="10"/>
      <c r="C46" s="10" t="s">
        <v>165</v>
      </c>
      <c r="D46" s="10"/>
      <c r="E46" s="27"/>
      <c r="F46" s="31"/>
      <c r="J46" s="61"/>
      <c r="K46" s="62"/>
      <c r="L46" s="63"/>
    </row>
    <row r="47" spans="1:12" x14ac:dyDescent="0.25">
      <c r="A47" s="10"/>
      <c r="B47" s="10" t="s">
        <v>6</v>
      </c>
      <c r="C47" s="10" t="s">
        <v>86</v>
      </c>
      <c r="D47" s="10"/>
      <c r="E47" s="27"/>
      <c r="F47" s="31"/>
      <c r="G47" s="38" t="s">
        <v>73</v>
      </c>
      <c r="J47" s="71" t="s">
        <v>142</v>
      </c>
      <c r="K47" s="72" t="s">
        <v>142</v>
      </c>
      <c r="L47" s="73" t="s">
        <v>142</v>
      </c>
    </row>
    <row r="48" spans="1:12" x14ac:dyDescent="0.25">
      <c r="A48" s="10"/>
      <c r="B48" s="10" t="s">
        <v>7</v>
      </c>
      <c r="C48" s="10" t="s">
        <v>70</v>
      </c>
      <c r="D48" s="10"/>
      <c r="E48" s="27"/>
      <c r="F48" s="31"/>
      <c r="G48" s="16" t="s">
        <v>124</v>
      </c>
      <c r="J48" s="71" t="s">
        <v>142</v>
      </c>
      <c r="K48" s="72" t="s">
        <v>142</v>
      </c>
      <c r="L48" s="73" t="s">
        <v>142</v>
      </c>
    </row>
    <row r="49" spans="1:12" x14ac:dyDescent="0.25">
      <c r="A49" s="10"/>
      <c r="B49" s="10" t="s">
        <v>8</v>
      </c>
      <c r="C49" s="10" t="s">
        <v>95</v>
      </c>
      <c r="D49" s="10"/>
      <c r="E49" s="27"/>
      <c r="F49" s="28">
        <v>0</v>
      </c>
      <c r="J49" s="71" t="s">
        <v>142</v>
      </c>
      <c r="K49" s="72" t="s">
        <v>142</v>
      </c>
      <c r="L49" s="73" t="s">
        <v>142</v>
      </c>
    </row>
    <row r="50" spans="1:12" x14ac:dyDescent="0.25">
      <c r="A50" s="10"/>
      <c r="B50" s="10"/>
      <c r="C50" s="34" t="s">
        <v>94</v>
      </c>
      <c r="D50" s="10"/>
      <c r="E50" s="27"/>
      <c r="F50" s="50">
        <f>F49+F45</f>
        <v>0</v>
      </c>
      <c r="J50" s="61"/>
      <c r="K50" s="62"/>
      <c r="L50" s="63"/>
    </row>
    <row r="51" spans="1:12" ht="15.75" thickBot="1" x14ac:dyDescent="0.3">
      <c r="A51" s="10"/>
      <c r="B51" s="10"/>
      <c r="C51" s="10"/>
      <c r="D51" s="10"/>
      <c r="E51" s="27"/>
      <c r="F51" s="42"/>
      <c r="J51" s="74"/>
      <c r="K51" s="75"/>
      <c r="L51" s="76"/>
    </row>
    <row r="52" spans="1:12" x14ac:dyDescent="0.25">
      <c r="A52" s="10"/>
      <c r="B52" s="10"/>
      <c r="C52" s="95" t="s">
        <v>108</v>
      </c>
      <c r="D52" s="95"/>
      <c r="E52" s="95"/>
      <c r="F52" s="42">
        <f>F38+F50</f>
        <v>90750.775000000023</v>
      </c>
    </row>
    <row r="54" spans="1:12" x14ac:dyDescent="0.25">
      <c r="E54" s="8"/>
    </row>
    <row r="55" spans="1:12" x14ac:dyDescent="0.25">
      <c r="E55" s="15"/>
    </row>
  </sheetData>
  <mergeCells count="2">
    <mergeCell ref="C52:E52"/>
    <mergeCell ref="A1:F2"/>
  </mergeCells>
  <pageMargins left="0.70866141732283472" right="0.70866141732283472" top="0.78740157480314965" bottom="0.78740157480314965" header="0.31496062992125984" footer="0.31496062992125984"/>
  <pageSetup paperSize="9" scale="8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2"/>
  <sheetViews>
    <sheetView tabSelected="1" topLeftCell="A25" workbookViewId="0">
      <selection activeCell="H49" sqref="H49"/>
    </sheetView>
  </sheetViews>
  <sheetFormatPr baseColWidth="10" defaultRowHeight="15" x14ac:dyDescent="0.25"/>
  <cols>
    <col min="1" max="1" width="6.85546875" customWidth="1"/>
    <col min="2" max="2" width="3.85546875" customWidth="1"/>
    <col min="3" max="3" width="38.28515625" customWidth="1"/>
    <col min="4" max="4" width="11.140625" customWidth="1"/>
    <col min="5" max="5" width="12.42578125" bestFit="1" customWidth="1"/>
    <col min="6" max="6" width="14.140625" bestFit="1" customWidth="1"/>
    <col min="10" max="10" width="12.5703125" bestFit="1" customWidth="1"/>
    <col min="11" max="11" width="9.5703125" bestFit="1" customWidth="1"/>
    <col min="12" max="12" width="10.85546875" bestFit="1" customWidth="1"/>
  </cols>
  <sheetData>
    <row r="1" spans="1:12" s="4" customFormat="1" ht="15" customHeight="1" x14ac:dyDescent="0.25">
      <c r="A1" s="102" t="s">
        <v>220</v>
      </c>
      <c r="B1" s="103"/>
      <c r="C1" s="103"/>
      <c r="D1" s="103"/>
      <c r="E1" s="103"/>
      <c r="F1" s="104"/>
      <c r="G1" s="21"/>
      <c r="H1" s="21"/>
    </row>
    <row r="2" spans="1:12" ht="15" customHeight="1" thickBot="1" x14ac:dyDescent="0.3">
      <c r="A2" s="105"/>
      <c r="B2" s="106"/>
      <c r="C2" s="106"/>
      <c r="D2" s="106"/>
      <c r="E2" s="106"/>
      <c r="F2" s="107"/>
      <c r="G2" s="23"/>
      <c r="H2" s="23"/>
      <c r="I2" s="14"/>
      <c r="J2" s="14"/>
      <c r="K2" s="14"/>
    </row>
    <row r="3" spans="1:12" ht="15.75" customHeight="1" thickBot="1" x14ac:dyDescent="0.3">
      <c r="A3" s="93" t="s">
        <v>97</v>
      </c>
      <c r="B3" s="34"/>
      <c r="C3" s="34" t="s">
        <v>209</v>
      </c>
      <c r="D3" s="34"/>
      <c r="E3" s="34"/>
      <c r="F3" s="22"/>
      <c r="J3" s="55" t="s">
        <v>128</v>
      </c>
      <c r="K3" s="56" t="s">
        <v>126</v>
      </c>
      <c r="L3" s="57" t="s">
        <v>127</v>
      </c>
    </row>
    <row r="4" spans="1:12" x14ac:dyDescent="0.25">
      <c r="A4" s="24" t="s">
        <v>193</v>
      </c>
      <c r="B4" s="10"/>
      <c r="C4" s="10" t="s">
        <v>194</v>
      </c>
      <c r="D4" s="10"/>
      <c r="E4" s="10"/>
      <c r="F4" s="22"/>
      <c r="G4" s="10"/>
      <c r="H4" s="10"/>
      <c r="J4" s="81"/>
      <c r="K4" s="82"/>
      <c r="L4" s="83"/>
    </row>
    <row r="5" spans="1:12" x14ac:dyDescent="0.25">
      <c r="A5" s="10"/>
      <c r="B5" s="10" t="s">
        <v>6</v>
      </c>
      <c r="C5" s="10" t="s">
        <v>3</v>
      </c>
      <c r="D5" s="10"/>
      <c r="E5" s="10"/>
      <c r="F5" s="22">
        <v>2100000</v>
      </c>
      <c r="G5" s="40" t="s">
        <v>73</v>
      </c>
      <c r="H5" s="10"/>
      <c r="J5" s="68"/>
      <c r="K5" s="70" t="s">
        <v>134</v>
      </c>
      <c r="L5" s="69"/>
    </row>
    <row r="6" spans="1:12" x14ac:dyDescent="0.25">
      <c r="A6" s="10"/>
      <c r="B6" s="10" t="s">
        <v>7</v>
      </c>
      <c r="C6" s="10" t="s">
        <v>210</v>
      </c>
      <c r="D6" s="10"/>
      <c r="E6" s="10"/>
      <c r="F6" s="25">
        <v>3</v>
      </c>
      <c r="G6" s="20" t="s">
        <v>125</v>
      </c>
      <c r="H6" s="10"/>
      <c r="J6" s="68"/>
      <c r="K6" s="70" t="s">
        <v>129</v>
      </c>
      <c r="L6" s="69"/>
    </row>
    <row r="7" spans="1:12" x14ac:dyDescent="0.25">
      <c r="A7" s="10"/>
      <c r="B7" s="10" t="s">
        <v>8</v>
      </c>
      <c r="C7" s="10" t="s">
        <v>22</v>
      </c>
      <c r="D7" s="10"/>
      <c r="E7" s="10"/>
      <c r="F7" s="22">
        <v>84393</v>
      </c>
      <c r="G7" s="20" t="s">
        <v>49</v>
      </c>
      <c r="H7" s="10"/>
      <c r="J7" s="68" t="s">
        <v>158</v>
      </c>
      <c r="K7" s="70"/>
      <c r="L7" s="69"/>
    </row>
    <row r="8" spans="1:12" x14ac:dyDescent="0.25">
      <c r="A8" s="10"/>
      <c r="B8" s="10" t="s">
        <v>9</v>
      </c>
      <c r="C8" s="10" t="s">
        <v>21</v>
      </c>
      <c r="D8" s="10"/>
      <c r="E8" s="10"/>
      <c r="F8" s="22"/>
      <c r="G8" s="20" t="s">
        <v>125</v>
      </c>
      <c r="H8" s="10"/>
      <c r="J8" s="68"/>
      <c r="K8" s="70"/>
      <c r="L8" s="66" t="s">
        <v>130</v>
      </c>
    </row>
    <row r="9" spans="1:12" x14ac:dyDescent="0.25">
      <c r="A9" s="10"/>
      <c r="B9" s="10"/>
      <c r="C9" s="26" t="s">
        <v>23</v>
      </c>
      <c r="D9" s="9" t="s">
        <v>122</v>
      </c>
      <c r="E9" s="41" t="s">
        <v>17</v>
      </c>
      <c r="F9" s="22"/>
      <c r="G9" s="10"/>
      <c r="H9" s="10"/>
      <c r="J9" s="68"/>
      <c r="K9" s="70"/>
      <c r="L9" s="66"/>
    </row>
    <row r="10" spans="1:12" x14ac:dyDescent="0.25">
      <c r="A10" s="10"/>
      <c r="B10" s="10"/>
      <c r="C10" s="10" t="s">
        <v>24</v>
      </c>
      <c r="D10" s="27">
        <v>0.26</v>
      </c>
      <c r="E10" s="27">
        <v>0.26</v>
      </c>
      <c r="F10" s="22"/>
      <c r="G10" s="10"/>
      <c r="H10" s="10"/>
      <c r="J10" s="68"/>
      <c r="K10" s="70"/>
      <c r="L10" s="77">
        <v>0.26</v>
      </c>
    </row>
    <row r="11" spans="1:12" x14ac:dyDescent="0.25">
      <c r="A11" s="10"/>
      <c r="B11" s="10"/>
      <c r="C11" s="10" t="s">
        <v>25</v>
      </c>
      <c r="D11" s="27">
        <v>0.21</v>
      </c>
      <c r="E11" s="27">
        <v>0.21</v>
      </c>
      <c r="F11" s="22"/>
      <c r="G11" s="10"/>
      <c r="H11" s="10"/>
      <c r="J11" s="68"/>
      <c r="K11" s="70"/>
      <c r="L11" s="77">
        <v>0.21</v>
      </c>
    </row>
    <row r="12" spans="1:12" x14ac:dyDescent="0.25">
      <c r="A12" s="10"/>
      <c r="B12" s="10"/>
      <c r="C12" s="10" t="s">
        <v>26</v>
      </c>
      <c r="D12" s="27">
        <v>0.19</v>
      </c>
      <c r="E12" s="27">
        <v>0.19</v>
      </c>
      <c r="F12" s="22"/>
      <c r="G12" s="10"/>
      <c r="H12" s="10"/>
      <c r="J12" s="68"/>
      <c r="K12" s="70"/>
      <c r="L12" s="77">
        <v>0.19</v>
      </c>
    </row>
    <row r="13" spans="1:12" x14ac:dyDescent="0.25">
      <c r="A13" s="10"/>
      <c r="B13" s="10"/>
      <c r="C13" s="10" t="s">
        <v>27</v>
      </c>
      <c r="D13" s="27">
        <v>0.26</v>
      </c>
      <c r="E13" s="27">
        <v>0.26</v>
      </c>
      <c r="F13" s="22"/>
      <c r="G13" s="10"/>
      <c r="H13" s="10"/>
      <c r="J13" s="71"/>
      <c r="K13" s="70"/>
      <c r="L13" s="77">
        <v>0.26</v>
      </c>
    </row>
    <row r="14" spans="1:12" x14ac:dyDescent="0.25">
      <c r="A14" s="10"/>
      <c r="B14" s="10"/>
      <c r="C14" s="10" t="s">
        <v>28</v>
      </c>
      <c r="D14" s="27">
        <v>0.08</v>
      </c>
      <c r="E14" s="27">
        <v>0.08</v>
      </c>
      <c r="F14" s="22"/>
      <c r="G14" s="10"/>
      <c r="H14" s="10"/>
      <c r="J14" s="68"/>
      <c r="K14" s="70"/>
      <c r="L14" s="77">
        <v>0.08</v>
      </c>
    </row>
    <row r="15" spans="1:12" x14ac:dyDescent="0.25">
      <c r="A15" s="10"/>
      <c r="B15" s="10"/>
      <c r="C15" s="10"/>
      <c r="D15" s="10" t="s">
        <v>29</v>
      </c>
      <c r="E15" s="27">
        <f>SUM(E10:E14)</f>
        <v>0.99999999999999989</v>
      </c>
      <c r="F15" s="22"/>
      <c r="G15" s="10"/>
      <c r="H15" s="10"/>
      <c r="J15" s="68"/>
      <c r="K15" s="70"/>
      <c r="L15" s="69"/>
    </row>
    <row r="16" spans="1:12" x14ac:dyDescent="0.25">
      <c r="A16" s="10"/>
      <c r="B16" s="10" t="s">
        <v>31</v>
      </c>
      <c r="C16" s="10" t="s">
        <v>195</v>
      </c>
      <c r="D16" s="10"/>
      <c r="E16" s="10"/>
      <c r="F16" s="28">
        <f>F7*E15</f>
        <v>84392.999999999985</v>
      </c>
      <c r="G16" s="10"/>
      <c r="H16" s="10"/>
      <c r="J16" s="68"/>
      <c r="K16" s="70"/>
      <c r="L16" s="69"/>
    </row>
    <row r="17" spans="1:12" x14ac:dyDescent="0.25">
      <c r="A17" s="88" t="s">
        <v>197</v>
      </c>
      <c r="C17" s="12" t="s">
        <v>196</v>
      </c>
      <c r="F17" s="3"/>
    </row>
    <row r="18" spans="1:12" x14ac:dyDescent="0.25">
      <c r="A18" s="88"/>
      <c r="B18" s="10" t="s">
        <v>6</v>
      </c>
      <c r="C18" s="10" t="s">
        <v>93</v>
      </c>
      <c r="D18" s="10"/>
      <c r="E18" s="10"/>
      <c r="F18" s="39">
        <v>0.1</v>
      </c>
      <c r="G18" s="16" t="s">
        <v>124</v>
      </c>
      <c r="J18" s="64"/>
      <c r="K18" s="65" t="s">
        <v>199</v>
      </c>
      <c r="L18" s="66"/>
    </row>
    <row r="19" spans="1:12" x14ac:dyDescent="0.25">
      <c r="B19" s="10" t="s">
        <v>7</v>
      </c>
      <c r="C19" s="10" t="s">
        <v>198</v>
      </c>
      <c r="D19" s="10"/>
      <c r="E19" s="10"/>
      <c r="F19" s="87">
        <f>F16*F18</f>
        <v>8439.2999999999993</v>
      </c>
      <c r="G19" s="16"/>
      <c r="J19" s="64"/>
      <c r="K19" s="65"/>
      <c r="L19" s="66"/>
    </row>
    <row r="20" spans="1:12" x14ac:dyDescent="0.25">
      <c r="A20" s="10"/>
      <c r="B20" s="10"/>
      <c r="C20" s="34" t="s">
        <v>120</v>
      </c>
      <c r="D20" s="10"/>
      <c r="E20" s="10"/>
      <c r="F20" s="31">
        <f>F16+F19</f>
        <v>92832.299999999988</v>
      </c>
      <c r="G20" s="10"/>
      <c r="H20" s="10"/>
      <c r="J20" s="68"/>
      <c r="K20" s="70"/>
      <c r="L20" s="69"/>
    </row>
    <row r="21" spans="1:12" x14ac:dyDescent="0.25">
      <c r="A21" s="10"/>
      <c r="B21" s="10"/>
      <c r="C21" s="10"/>
      <c r="D21" s="10"/>
      <c r="E21" s="10"/>
      <c r="F21" s="22"/>
      <c r="G21" s="10"/>
      <c r="H21" s="10"/>
      <c r="J21" s="68"/>
      <c r="K21" s="70"/>
      <c r="L21" s="69"/>
    </row>
    <row r="22" spans="1:12" x14ac:dyDescent="0.25">
      <c r="A22" s="93" t="s">
        <v>98</v>
      </c>
      <c r="B22" s="34"/>
      <c r="C22" s="34" t="s">
        <v>200</v>
      </c>
      <c r="D22" s="10"/>
      <c r="E22" s="10"/>
      <c r="F22" s="22"/>
      <c r="G22" s="10"/>
      <c r="H22" s="10"/>
      <c r="J22" s="68"/>
      <c r="K22" s="70"/>
      <c r="L22" s="69"/>
    </row>
    <row r="23" spans="1:12" x14ac:dyDescent="0.25">
      <c r="A23" s="24" t="s">
        <v>202</v>
      </c>
      <c r="B23" s="10"/>
      <c r="C23" s="10" t="s">
        <v>165</v>
      </c>
      <c r="D23" s="10"/>
      <c r="E23" s="27"/>
      <c r="F23" s="31"/>
      <c r="J23" s="61"/>
      <c r="K23" s="62"/>
      <c r="L23" s="63"/>
    </row>
    <row r="24" spans="1:12" x14ac:dyDescent="0.25">
      <c r="A24" s="10"/>
      <c r="B24" s="10" t="s">
        <v>6</v>
      </c>
      <c r="C24" s="10" t="s">
        <v>86</v>
      </c>
      <c r="D24" s="10"/>
      <c r="E24" s="27"/>
      <c r="F24" s="31"/>
      <c r="G24" s="38" t="s">
        <v>73</v>
      </c>
      <c r="J24" s="71" t="s">
        <v>142</v>
      </c>
      <c r="K24" s="72" t="s">
        <v>142</v>
      </c>
      <c r="L24" s="73" t="s">
        <v>142</v>
      </c>
    </row>
    <row r="25" spans="1:12" x14ac:dyDescent="0.25">
      <c r="A25" s="10"/>
      <c r="B25" s="10" t="s">
        <v>7</v>
      </c>
      <c r="C25" s="10"/>
      <c r="D25" s="10"/>
      <c r="E25" s="27"/>
      <c r="F25" s="31"/>
      <c r="G25" s="16"/>
      <c r="J25" s="71" t="s">
        <v>142</v>
      </c>
      <c r="K25" s="72" t="s">
        <v>142</v>
      </c>
      <c r="L25" s="73" t="s">
        <v>142</v>
      </c>
    </row>
    <row r="26" spans="1:12" x14ac:dyDescent="0.25">
      <c r="A26" s="10"/>
      <c r="B26" s="10" t="s">
        <v>8</v>
      </c>
      <c r="C26" s="10" t="s">
        <v>203</v>
      </c>
      <c r="D26" s="10"/>
      <c r="E26" s="27"/>
      <c r="F26" s="28">
        <v>0</v>
      </c>
      <c r="J26" s="71" t="s">
        <v>142</v>
      </c>
      <c r="K26" s="72" t="s">
        <v>142</v>
      </c>
      <c r="L26" s="73" t="s">
        <v>142</v>
      </c>
    </row>
    <row r="27" spans="1:12" x14ac:dyDescent="0.25">
      <c r="A27" s="10"/>
      <c r="B27" s="10"/>
      <c r="C27" s="34" t="s">
        <v>121</v>
      </c>
      <c r="D27" s="10"/>
      <c r="E27" s="27"/>
      <c r="F27" s="28"/>
      <c r="J27" s="71"/>
      <c r="K27" s="72"/>
      <c r="L27" s="73"/>
    </row>
    <row r="28" spans="1:12" x14ac:dyDescent="0.25">
      <c r="A28" s="10"/>
      <c r="B28" s="10"/>
      <c r="C28" s="34" t="s">
        <v>206</v>
      </c>
      <c r="D28" s="10"/>
      <c r="E28" s="27"/>
      <c r="F28" s="31">
        <f>F20+F27</f>
        <v>92832.299999999988</v>
      </c>
      <c r="J28" s="71"/>
      <c r="K28" s="72"/>
      <c r="L28" s="73"/>
    </row>
    <row r="29" spans="1:12" x14ac:dyDescent="0.25">
      <c r="A29" s="10"/>
      <c r="B29" s="10"/>
      <c r="C29" s="34"/>
      <c r="D29" s="10"/>
      <c r="E29" s="27"/>
      <c r="F29" s="31"/>
      <c r="J29" s="71"/>
      <c r="K29" s="72"/>
      <c r="L29" s="73"/>
    </row>
    <row r="30" spans="1:12" x14ac:dyDescent="0.25">
      <c r="A30" s="93" t="s">
        <v>201</v>
      </c>
      <c r="B30" s="34"/>
      <c r="C30" s="34" t="s">
        <v>204</v>
      </c>
      <c r="D30" s="34"/>
      <c r="E30" s="94"/>
      <c r="F30" s="22"/>
      <c r="G30" s="10"/>
      <c r="H30" s="10"/>
      <c r="J30" s="68"/>
      <c r="K30" s="70"/>
      <c r="L30" s="69"/>
    </row>
    <row r="31" spans="1:12" x14ac:dyDescent="0.25">
      <c r="A31" s="24" t="s">
        <v>212</v>
      </c>
      <c r="B31" s="10"/>
      <c r="C31" s="10" t="s">
        <v>211</v>
      </c>
      <c r="D31" s="34"/>
      <c r="E31" s="94"/>
      <c r="F31" s="22"/>
      <c r="G31" s="10"/>
      <c r="H31" s="10"/>
      <c r="J31" s="68"/>
      <c r="K31" s="70"/>
      <c r="L31" s="69"/>
    </row>
    <row r="32" spans="1:12" x14ac:dyDescent="0.25">
      <c r="A32" s="24"/>
      <c r="B32" s="10" t="s">
        <v>6</v>
      </c>
      <c r="C32" s="10" t="s">
        <v>207</v>
      </c>
      <c r="D32" s="10"/>
      <c r="E32" s="28"/>
      <c r="F32" s="22">
        <f>F16</f>
        <v>84392.999999999985</v>
      </c>
      <c r="G32" s="10"/>
      <c r="H32" s="10"/>
      <c r="J32" s="68"/>
      <c r="K32" s="65" t="s">
        <v>132</v>
      </c>
      <c r="L32" s="66" t="s">
        <v>131</v>
      </c>
    </row>
    <row r="33" spans="1:12" x14ac:dyDescent="0.25">
      <c r="A33" s="24"/>
      <c r="B33" s="10" t="s">
        <v>7</v>
      </c>
      <c r="C33" s="10" t="s">
        <v>205</v>
      </c>
      <c r="D33" s="10"/>
      <c r="F33" s="29">
        <v>0.5</v>
      </c>
      <c r="G33" s="10"/>
      <c r="H33" s="10"/>
      <c r="J33" s="68"/>
      <c r="K33" s="70"/>
      <c r="L33" s="84">
        <v>0.5</v>
      </c>
    </row>
    <row r="34" spans="1:12" x14ac:dyDescent="0.25">
      <c r="A34" s="10"/>
      <c r="B34" s="10" t="s">
        <v>8</v>
      </c>
      <c r="C34" s="10" t="s">
        <v>213</v>
      </c>
      <c r="D34" s="10"/>
      <c r="E34" s="10"/>
      <c r="F34" s="28">
        <f>F32*F33</f>
        <v>42196.499999999993</v>
      </c>
      <c r="G34" s="10"/>
      <c r="H34" s="10"/>
      <c r="J34" s="61"/>
      <c r="K34" s="62"/>
      <c r="L34" s="63"/>
    </row>
    <row r="35" spans="1:12" x14ac:dyDescent="0.25">
      <c r="A35" s="88" t="s">
        <v>214</v>
      </c>
      <c r="C35" s="12" t="s">
        <v>196</v>
      </c>
      <c r="F35" s="3"/>
    </row>
    <row r="36" spans="1:12" x14ac:dyDescent="0.25">
      <c r="A36" s="88"/>
      <c r="B36" s="10" t="s">
        <v>6</v>
      </c>
      <c r="C36" s="10" t="s">
        <v>93</v>
      </c>
      <c r="D36" s="10"/>
      <c r="E36" s="10"/>
      <c r="F36" s="39">
        <v>0.1</v>
      </c>
      <c r="G36" s="16" t="s">
        <v>124</v>
      </c>
      <c r="J36" s="64"/>
      <c r="K36" s="65" t="s">
        <v>199</v>
      </c>
      <c r="L36" s="66"/>
    </row>
    <row r="37" spans="1:12" x14ac:dyDescent="0.25">
      <c r="B37" s="10" t="s">
        <v>7</v>
      </c>
      <c r="C37" s="10" t="s">
        <v>215</v>
      </c>
      <c r="D37" s="10"/>
      <c r="E37" s="10"/>
      <c r="F37" s="87">
        <f>F34*F36</f>
        <v>4219.6499999999996</v>
      </c>
      <c r="G37" s="16"/>
      <c r="J37" s="64"/>
      <c r="K37" s="65"/>
      <c r="L37" s="66"/>
    </row>
    <row r="38" spans="1:12" x14ac:dyDescent="0.25">
      <c r="A38" s="10"/>
      <c r="B38" s="10"/>
      <c r="C38" s="34" t="s">
        <v>208</v>
      </c>
      <c r="D38" s="10"/>
      <c r="E38" s="10"/>
      <c r="F38" s="31">
        <f>F34+F37</f>
        <v>46416.149999999994</v>
      </c>
      <c r="G38" s="10"/>
      <c r="H38" s="10"/>
      <c r="J38" s="68"/>
      <c r="K38" s="70"/>
      <c r="L38" s="69"/>
    </row>
    <row r="39" spans="1:12" x14ac:dyDescent="0.25">
      <c r="A39" s="10"/>
      <c r="B39" s="10"/>
      <c r="C39" s="34"/>
      <c r="D39" s="10"/>
      <c r="E39" s="10"/>
      <c r="F39" s="31"/>
      <c r="G39" s="10"/>
      <c r="H39" s="10"/>
      <c r="J39" s="68"/>
      <c r="K39" s="70"/>
      <c r="L39" s="69"/>
    </row>
    <row r="40" spans="1:12" x14ac:dyDescent="0.25">
      <c r="A40" s="93" t="s">
        <v>216</v>
      </c>
      <c r="B40" s="34"/>
      <c r="C40" s="34" t="s">
        <v>200</v>
      </c>
      <c r="D40" s="10"/>
      <c r="E40" s="10"/>
      <c r="F40" s="22"/>
      <c r="G40" s="10"/>
      <c r="H40" s="10"/>
      <c r="J40" s="68"/>
      <c r="K40" s="70"/>
      <c r="L40" s="69"/>
    </row>
    <row r="41" spans="1:12" x14ac:dyDescent="0.25">
      <c r="A41" s="24" t="s">
        <v>217</v>
      </c>
      <c r="B41" s="10"/>
      <c r="C41" s="10" t="s">
        <v>165</v>
      </c>
      <c r="D41" s="10"/>
      <c r="E41" s="27"/>
      <c r="F41" s="31"/>
      <c r="J41" s="61"/>
      <c r="K41" s="62"/>
      <c r="L41" s="63"/>
    </row>
    <row r="42" spans="1:12" x14ac:dyDescent="0.25">
      <c r="A42" s="10"/>
      <c r="B42" s="10" t="s">
        <v>6</v>
      </c>
      <c r="C42" s="10" t="s">
        <v>86</v>
      </c>
      <c r="D42" s="10"/>
      <c r="E42" s="27"/>
      <c r="F42" s="31"/>
      <c r="G42" s="38" t="s">
        <v>73</v>
      </c>
      <c r="J42" s="71" t="s">
        <v>142</v>
      </c>
      <c r="K42" s="72" t="s">
        <v>142</v>
      </c>
      <c r="L42" s="73" t="s">
        <v>142</v>
      </c>
    </row>
    <row r="43" spans="1:12" x14ac:dyDescent="0.25">
      <c r="A43" s="10"/>
      <c r="B43" s="10" t="s">
        <v>7</v>
      </c>
      <c r="C43" s="10"/>
      <c r="D43" s="10"/>
      <c r="E43" s="27"/>
      <c r="F43" s="31"/>
      <c r="G43" s="16"/>
      <c r="J43" s="71" t="s">
        <v>142</v>
      </c>
      <c r="K43" s="72" t="s">
        <v>142</v>
      </c>
      <c r="L43" s="73" t="s">
        <v>142</v>
      </c>
    </row>
    <row r="44" spans="1:12" x14ac:dyDescent="0.25">
      <c r="A44" s="10"/>
      <c r="B44" s="10" t="s">
        <v>8</v>
      </c>
      <c r="C44" s="10" t="s">
        <v>203</v>
      </c>
      <c r="D44" s="10"/>
      <c r="E44" s="27"/>
      <c r="F44" s="28">
        <v>0</v>
      </c>
      <c r="J44" s="71" t="s">
        <v>142</v>
      </c>
      <c r="K44" s="72" t="s">
        <v>142</v>
      </c>
      <c r="L44" s="73" t="s">
        <v>142</v>
      </c>
    </row>
    <row r="45" spans="1:12" x14ac:dyDescent="0.25">
      <c r="A45" s="10"/>
      <c r="B45" s="10"/>
      <c r="C45" s="34" t="s">
        <v>218</v>
      </c>
      <c r="D45" s="10"/>
      <c r="E45" s="27"/>
      <c r="F45" s="28"/>
      <c r="J45" s="71"/>
      <c r="K45" s="72"/>
      <c r="L45" s="73"/>
    </row>
    <row r="46" spans="1:12" x14ac:dyDescent="0.25">
      <c r="A46" s="10"/>
      <c r="B46" s="10"/>
      <c r="C46" s="34"/>
      <c r="D46" s="10"/>
      <c r="E46" s="27"/>
      <c r="F46" s="28"/>
      <c r="J46" s="71"/>
      <c r="K46" s="72"/>
      <c r="L46" s="73"/>
    </row>
    <row r="47" spans="1:12" x14ac:dyDescent="0.25">
      <c r="A47" s="10"/>
      <c r="B47" s="10"/>
      <c r="C47" s="34" t="s">
        <v>219</v>
      </c>
      <c r="D47" s="10"/>
      <c r="E47" s="27"/>
      <c r="F47" s="31">
        <f>F34+F37+F45</f>
        <v>46416.149999999994</v>
      </c>
      <c r="J47" s="71"/>
      <c r="K47" s="72"/>
      <c r="L47" s="73"/>
    </row>
    <row r="48" spans="1:12" ht="15.75" thickBot="1" x14ac:dyDescent="0.3">
      <c r="A48" s="24"/>
      <c r="B48" s="10"/>
      <c r="C48" s="34" t="s">
        <v>112</v>
      </c>
      <c r="D48" s="10"/>
      <c r="E48" s="9"/>
      <c r="F48" s="42">
        <f>F28+F47</f>
        <v>139248.44999999998</v>
      </c>
      <c r="G48" s="10"/>
      <c r="H48" s="10"/>
      <c r="J48" s="74"/>
      <c r="K48" s="75"/>
      <c r="L48" s="76"/>
    </row>
    <row r="51" spans="1:6" ht="15.75" x14ac:dyDescent="0.25">
      <c r="A51" s="4" t="s">
        <v>100</v>
      </c>
      <c r="B51" s="4"/>
      <c r="C51" s="4" t="s">
        <v>99</v>
      </c>
      <c r="D51" s="4"/>
      <c r="E51" s="12"/>
    </row>
    <row r="53" spans="1:6" x14ac:dyDescent="0.25">
      <c r="A53" s="44" t="s">
        <v>102</v>
      </c>
      <c r="C53" t="s">
        <v>101</v>
      </c>
    </row>
    <row r="54" spans="1:6" x14ac:dyDescent="0.25">
      <c r="A54" s="1" t="s">
        <v>103</v>
      </c>
      <c r="C54" t="s">
        <v>104</v>
      </c>
      <c r="F54" s="46">
        <v>135786.20000000001</v>
      </c>
    </row>
    <row r="55" spans="1:6" x14ac:dyDescent="0.25">
      <c r="A55" s="1" t="s">
        <v>106</v>
      </c>
      <c r="C55" t="s">
        <v>105</v>
      </c>
      <c r="F55" s="47">
        <v>44133.06</v>
      </c>
    </row>
    <row r="56" spans="1:6" x14ac:dyDescent="0.25">
      <c r="A56" s="1" t="s">
        <v>107</v>
      </c>
      <c r="C56" t="s">
        <v>108</v>
      </c>
      <c r="F56" s="47">
        <v>90750.78</v>
      </c>
    </row>
    <row r="57" spans="1:6" ht="15.75" x14ac:dyDescent="0.25">
      <c r="C57" s="12" t="s">
        <v>109</v>
      </c>
      <c r="F57" s="48">
        <f>SUM(F54:F56)</f>
        <v>270670.04000000004</v>
      </c>
    </row>
    <row r="59" spans="1:6" x14ac:dyDescent="0.25">
      <c r="A59" s="1" t="s">
        <v>110</v>
      </c>
      <c r="C59" t="s">
        <v>111</v>
      </c>
    </row>
    <row r="60" spans="1:6" x14ac:dyDescent="0.25">
      <c r="A60" s="1" t="s">
        <v>123</v>
      </c>
      <c r="C60" t="s">
        <v>112</v>
      </c>
      <c r="F60" s="45">
        <f>F48</f>
        <v>139248.44999999998</v>
      </c>
    </row>
    <row r="61" spans="1:6" ht="15.75" x14ac:dyDescent="0.25">
      <c r="C61" s="4" t="s">
        <v>113</v>
      </c>
      <c r="F61" s="48">
        <f>F60</f>
        <v>139248.44999999998</v>
      </c>
    </row>
    <row r="62" spans="1:6" ht="15.75" x14ac:dyDescent="0.25">
      <c r="E62" s="53" t="s">
        <v>114</v>
      </c>
      <c r="F62" s="48">
        <f>F57+F61</f>
        <v>409918.49</v>
      </c>
    </row>
  </sheetData>
  <mergeCells count="1">
    <mergeCell ref="A1:F2"/>
  </mergeCells>
  <pageMargins left="0.70866141732283472" right="0.70866141732283472" top="0.78740157480314965" bottom="0.78740157480314965" header="0.31496062992125984" footer="0.31496062992125984"/>
  <pageSetup paperSize="9" scale="8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4</vt:i4>
      </vt:variant>
    </vt:vector>
  </HeadingPairs>
  <TitlesOfParts>
    <vt:vector size="9" baseType="lpstr">
      <vt:lpstr>HonErm HOAI1</vt:lpstr>
      <vt:lpstr>HonErm HOAI2</vt:lpstr>
      <vt:lpstr>HonErm HOAI3</vt:lpstr>
      <vt:lpstr>HonErm AHO1</vt:lpstr>
      <vt:lpstr>Tabelle4</vt:lpstr>
      <vt:lpstr>'HonErm AHO1'!Druckbereich</vt:lpstr>
      <vt:lpstr>'HonErm HOAI1'!Druckbereich</vt:lpstr>
      <vt:lpstr>'HonErm HOAI2'!Druckbereich</vt:lpstr>
      <vt:lpstr>'HonErm HOAI3'!Druckbereich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Jan Hoffmann</cp:lastModifiedBy>
  <cp:lastPrinted>2012-10-20T16:32:17Z</cp:lastPrinted>
  <dcterms:created xsi:type="dcterms:W3CDTF">2012-08-19T21:56:25Z</dcterms:created>
  <dcterms:modified xsi:type="dcterms:W3CDTF">2012-10-20T16:38:56Z</dcterms:modified>
</cp:coreProperties>
</file>