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90" windowWidth="21840" windowHeight="13740" activeTab="4"/>
  </bookViews>
  <sheets>
    <sheet name="HonErm HOAI1" sheetId="2" r:id="rId1"/>
    <sheet name="HonErm HOAI2" sheetId="3" r:id="rId2"/>
    <sheet name="HonErm HOAI3" sheetId="4" r:id="rId3"/>
    <sheet name="HonErm AHO1" sheetId="5" r:id="rId4"/>
    <sheet name="HOT043" sheetId="7" r:id="rId5"/>
    <sheet name="HOTAHO" sheetId="8" r:id="rId6"/>
    <sheet name="HOT034" sheetId="9" r:id="rId7"/>
    <sheet name="HOT054" sheetId="10" r:id="rId8"/>
    <sheet name="HOT053" sheetId="11" r:id="rId9"/>
    <sheet name="HOT207" sheetId="12" r:id="rId10"/>
  </sheets>
  <definedNames>
    <definedName name="_xlnm.Print_Area" localSheetId="3">'HonErm AHO1'!$A$1:$F$62</definedName>
    <definedName name="_xlnm.Print_Area" localSheetId="0">'HonErm HOAI1'!$A$1:$F$53</definedName>
    <definedName name="_xlnm.Print_Area" localSheetId="1">'HonErm HOAI2'!$A$1:$F$39</definedName>
    <definedName name="_xlnm.Print_Area" localSheetId="2">'HonErm HOAI3'!$A$1:$F$52</definedName>
  </definedNames>
  <calcPr calcId="125725"/>
</workbook>
</file>

<file path=xl/calcChain.xml><?xml version="1.0" encoding="utf-8"?>
<calcChain xmlns="http://schemas.openxmlformats.org/spreadsheetml/2006/main">
  <c r="F25" i="3"/>
  <c r="F22" i="4"/>
  <c r="F23" s="1"/>
  <c r="F13"/>
  <c r="F14" s="1"/>
  <c r="F37" i="3"/>
  <c r="F25" i="4" l="1"/>
  <c r="F51" i="2"/>
  <c r="F31"/>
  <c r="F28"/>
  <c r="F57" i="5" l="1"/>
  <c r="F35" i="2"/>
  <c r="F37" s="1"/>
  <c r="F50" i="4"/>
  <c r="E15" i="5"/>
  <c r="F16" s="1"/>
  <c r="F32" s="1"/>
  <c r="F34" s="1"/>
  <c r="E37" i="4"/>
  <c r="F38" s="1"/>
  <c r="E21" i="3"/>
  <c r="F22" s="1"/>
  <c r="F37" i="5" l="1"/>
  <c r="F47" s="1"/>
  <c r="F48" s="1"/>
  <c r="F60" s="1"/>
  <c r="F61" s="1"/>
  <c r="F62" s="1"/>
  <c r="F19"/>
  <c r="F20" s="1"/>
  <c r="F28" s="1"/>
  <c r="F39" i="4"/>
  <c r="F39" i="3"/>
  <c r="E21" i="2"/>
  <c r="F22" s="1"/>
  <c r="F38" i="5" l="1"/>
  <c r="F52" i="4"/>
  <c r="F53" i="2"/>
  <c r="F25"/>
</calcChain>
</file>

<file path=xl/sharedStrings.xml><?xml version="1.0" encoding="utf-8"?>
<sst xmlns="http://schemas.openxmlformats.org/spreadsheetml/2006/main" count="713" uniqueCount="333">
  <si>
    <t>1.</t>
  </si>
  <si>
    <t>1.1</t>
  </si>
  <si>
    <t>Honorar für Grundleistungen</t>
  </si>
  <si>
    <t>Anrechenbare Kosten</t>
  </si>
  <si>
    <t>Honorarzone nach §43 HOAI</t>
  </si>
  <si>
    <t>Honorarsatz nach §43 HOAI</t>
  </si>
  <si>
    <t>a)</t>
  </si>
  <si>
    <t>b)</t>
  </si>
  <si>
    <t>c)</t>
  </si>
  <si>
    <t>d)</t>
  </si>
  <si>
    <t>1. Grundlagenermittlung</t>
  </si>
  <si>
    <t>2. Vorplanung</t>
  </si>
  <si>
    <t>3. Entwurplanung</t>
  </si>
  <si>
    <t>4. Genehmigungsplanung</t>
  </si>
  <si>
    <t>5. Ausführungsplanung</t>
  </si>
  <si>
    <t>9. Objektbetreuung</t>
  </si>
  <si>
    <t>HOAI-Phase</t>
  </si>
  <si>
    <t>anzurechnen</t>
  </si>
  <si>
    <t xml:space="preserve">Zusammen : </t>
  </si>
  <si>
    <t>2.</t>
  </si>
  <si>
    <t>2.1</t>
  </si>
  <si>
    <t>Bewertung nach § 205</t>
  </si>
  <si>
    <t>Honorarsatz nach Honorartafel zu § 207 - Teil 1</t>
  </si>
  <si>
    <t>AHO-Phase</t>
  </si>
  <si>
    <t>1. Projektvorbereitung</t>
  </si>
  <si>
    <t>2. Planung</t>
  </si>
  <si>
    <t>3. Ausführungsvorbereitung</t>
  </si>
  <si>
    <t>4. Ausführung</t>
  </si>
  <si>
    <t>5. Projektabschluss</t>
  </si>
  <si>
    <t>Zusammen :</t>
  </si>
  <si>
    <t>2.2</t>
  </si>
  <si>
    <t>e)</t>
  </si>
  <si>
    <t>Bewertung nach §42 HOAI (Teilleistung = TL)</t>
  </si>
  <si>
    <t>1.2</t>
  </si>
  <si>
    <t>Honorare für Besondere Leistungen</t>
  </si>
  <si>
    <t>1.2.1</t>
  </si>
  <si>
    <t>1.2.2</t>
  </si>
  <si>
    <t>Gesamttrassenpläne</t>
  </si>
  <si>
    <t>(Ansatz hierfür kommt von 68.34)</t>
  </si>
  <si>
    <t>Vorläufiges Honorar 1.2.1 (=1.2.1.a x 1.2.1.b)</t>
  </si>
  <si>
    <t>Vorläufiges Honorar….</t>
  </si>
  <si>
    <t>1.2.3</t>
  </si>
  <si>
    <t xml:space="preserve">Leistungen nach HOAI Teil 3, Abschnitt 3 Ingenieurbauwerke </t>
  </si>
  <si>
    <t>Örtliche Bauüberwachung nach HOAI Anlage 2, Punkt 2.8.8</t>
  </si>
  <si>
    <t>Gefährdungszone I bis III</t>
  </si>
  <si>
    <t>1.1.1</t>
  </si>
  <si>
    <t>Grundleistungen §§ 41-43</t>
  </si>
  <si>
    <t>1.1.2</t>
  </si>
  <si>
    <t>Grundleistung SiGeKo, analog AHO Leitfaden</t>
  </si>
  <si>
    <t>(Honorartabelle liegt vor)</t>
  </si>
  <si>
    <t xml:space="preserve">Honorarsumme 1.2 </t>
  </si>
  <si>
    <t>Honorarsumme 1.1</t>
  </si>
  <si>
    <t>Bewertung TL</t>
  </si>
  <si>
    <r>
      <t xml:space="preserve"> Überschlägige Honorarermittlung auf der Basis HOAI und AHO   - </t>
    </r>
    <r>
      <rPr>
        <b/>
        <sz val="10"/>
        <color theme="1"/>
        <rFont val="Calibri"/>
        <family val="2"/>
        <scheme val="minor"/>
      </rPr>
      <t>Seite 1 -</t>
    </r>
  </si>
  <si>
    <r>
      <t xml:space="preserve"> Überschlägige Honorarermittlung auf der Basis HOAI und AHO   - </t>
    </r>
    <r>
      <rPr>
        <b/>
        <sz val="10"/>
        <color theme="1"/>
        <rFont val="Calibri"/>
        <family val="2"/>
        <scheme val="minor"/>
      </rPr>
      <t>Seite 2 -</t>
    </r>
  </si>
  <si>
    <t>Anrechenbare Kosten (aK) für neue Bausubstanz</t>
  </si>
  <si>
    <t>Grundleistungen §§ 32-35</t>
  </si>
  <si>
    <t>Bewertung nach § 33 HOAI (Teilleistung = TL)</t>
  </si>
  <si>
    <t>Honorarzone nach § 34 HOAI</t>
  </si>
  <si>
    <t>Honorarsatz nach § 34 HOAI</t>
  </si>
  <si>
    <t>2.1.1</t>
  </si>
  <si>
    <t>2.2.1</t>
  </si>
  <si>
    <t>2.2.2</t>
  </si>
  <si>
    <t>Erstellung von Bestandsplänen nach HOAI Anlage 2, Punkt 2.6.9</t>
  </si>
  <si>
    <t>6. Vorbereitung der Vergabe</t>
  </si>
  <si>
    <t>7. Mitwirkung bei der Vergabe</t>
  </si>
  <si>
    <t>8. Objektüberwachung - Bauüberwachung -</t>
  </si>
  <si>
    <t>8. Bauoberleitung</t>
  </si>
  <si>
    <t>9. Objektbetreuung und Dokumentation</t>
  </si>
  <si>
    <t>Vorläufiges Honorar 2.1.1 (= 2.1.1.c  x 2.1.1. d)</t>
  </si>
  <si>
    <t xml:space="preserve"> %-Satz </t>
  </si>
  <si>
    <t xml:space="preserve">Honorarsumme 2.2 </t>
  </si>
  <si>
    <r>
      <t xml:space="preserve"> Überschlägige Honorarermittlung auf der Basis HOAI und AHO   - </t>
    </r>
    <r>
      <rPr>
        <b/>
        <sz val="10"/>
        <color theme="1"/>
        <rFont val="Calibri"/>
        <family val="2"/>
        <scheme val="minor"/>
      </rPr>
      <t>Seite 3 -</t>
    </r>
  </si>
  <si>
    <t>aK kommt von PL</t>
  </si>
  <si>
    <t>Leistungen nach HOAI Teil 4, Abschnitt 2 Technische Ausrüstung</t>
  </si>
  <si>
    <t xml:space="preserve">Leistungen nach HOAI Teil 3, Abschnitt 1 Gebäude und raumbildende Maßnahmen </t>
  </si>
  <si>
    <t>Grundleistungen §§ 51-54</t>
  </si>
  <si>
    <t>Anlagegruppe 1 Abwasser-,Wasser- und Gasanlagen</t>
  </si>
  <si>
    <t>3.1</t>
  </si>
  <si>
    <t>3.1.1</t>
  </si>
  <si>
    <t>Honorarzone nach § 54 HOAI</t>
  </si>
  <si>
    <t>Honorarsatz nach § 54 HOAI</t>
  </si>
  <si>
    <t>Bewertung nach § 53 HOAI (Teilleistung = TL)</t>
  </si>
  <si>
    <t>Anlagegruppe 4+5+7:  "E-MSR Technik"</t>
  </si>
  <si>
    <t>(Honorartabelle s.o.)</t>
  </si>
  <si>
    <t>Erstellung von Stromlaufplänen u.a.m. nach HOAI Anlage 2, Punkt 2.11.4</t>
  </si>
  <si>
    <t xml:space="preserve">Anrechenbare Kosten </t>
  </si>
  <si>
    <t>%-Satz</t>
  </si>
  <si>
    <t>3.</t>
  </si>
  <si>
    <t>3.2</t>
  </si>
  <si>
    <t>3.2.1</t>
  </si>
  <si>
    <t>3.2.2</t>
  </si>
  <si>
    <t xml:space="preserve"> Umbauzuschlag in % </t>
  </si>
  <si>
    <t xml:space="preserve">Umbauzuschlag in % </t>
  </si>
  <si>
    <t xml:space="preserve">Honorarsumme 3.2 </t>
  </si>
  <si>
    <t>Vorläufiges Honorar 3.2.1 (=3.2.1.a x 3.2.1.b)</t>
  </si>
  <si>
    <t>II</t>
  </si>
  <si>
    <t>4.1</t>
  </si>
  <si>
    <t>4.2</t>
  </si>
  <si>
    <t>Zusammenstellung der Honorare</t>
  </si>
  <si>
    <t>5.</t>
  </si>
  <si>
    <t>Honorare nach HOAI</t>
  </si>
  <si>
    <t>5.1</t>
  </si>
  <si>
    <t>5.1.1</t>
  </si>
  <si>
    <t>Honorar Ingenieurbauwerke</t>
  </si>
  <si>
    <t>Honorar Gebäude und raumbildende Maßnahmen</t>
  </si>
  <si>
    <t>5.1.2</t>
  </si>
  <si>
    <t>5.1.3</t>
  </si>
  <si>
    <t>Honorar Technische Ausrüstung</t>
  </si>
  <si>
    <t>Gesamthonorar HOAI</t>
  </si>
  <si>
    <t>5.2</t>
  </si>
  <si>
    <t>Honorare nach AHO</t>
  </si>
  <si>
    <t>Honorar Projektmanagementleistungen</t>
  </si>
  <si>
    <t>Gesamthonorar AHO</t>
  </si>
  <si>
    <t xml:space="preserve">Summe:  </t>
  </si>
  <si>
    <t>§ 42 HOAI</t>
  </si>
  <si>
    <t>§ 33 HOAI</t>
  </si>
  <si>
    <t>Honorarsumme 2.1</t>
  </si>
  <si>
    <t>§ 53 HOAI</t>
  </si>
  <si>
    <t>Honorarsumme 3.1</t>
  </si>
  <si>
    <t>Honorarsumme 4.1</t>
  </si>
  <si>
    <t>Honorarsumme 4.2</t>
  </si>
  <si>
    <t>§ 205 AHO</t>
  </si>
  <si>
    <t>5.2.1</t>
  </si>
  <si>
    <t>Prozentsatz legt AL/IPS Admin fest</t>
  </si>
  <si>
    <t>Entscheidung trifft AL/IPS Admin</t>
  </si>
  <si>
    <t>Parameter</t>
  </si>
  <si>
    <t>Standard %</t>
  </si>
  <si>
    <t>Honorartab.</t>
  </si>
  <si>
    <t>HZ § 204</t>
  </si>
  <si>
    <t>TL § 204</t>
  </si>
  <si>
    <t>TL § 208</t>
  </si>
  <si>
    <t>4.1.e</t>
  </si>
  <si>
    <t xml:space="preserve"> aK legt AL/IPS Admin fest</t>
  </si>
  <si>
    <t>aK § 204</t>
  </si>
  <si>
    <t>ak § 41</t>
  </si>
  <si>
    <t xml:space="preserve">TL % Standard </t>
  </si>
  <si>
    <t>HZ § 43</t>
  </si>
  <si>
    <t>HonTab § 43</t>
  </si>
  <si>
    <t>TL &amp; 42</t>
  </si>
  <si>
    <t>HZ AHO-LF</t>
  </si>
  <si>
    <t>HonTab AHO-LF</t>
  </si>
  <si>
    <t>?</t>
  </si>
  <si>
    <t>HonTab § 34</t>
  </si>
  <si>
    <t>aK § 32</t>
  </si>
  <si>
    <t>UmbZu aK § 41</t>
  </si>
  <si>
    <t xml:space="preserve">UmbZu ak § 32 </t>
  </si>
  <si>
    <t>HZ § 34</t>
  </si>
  <si>
    <t>TL § 33</t>
  </si>
  <si>
    <t>örtl.Bltg. %</t>
  </si>
  <si>
    <t>aK §52, Gr.1</t>
  </si>
  <si>
    <t>aK §52 Gr.4,5</t>
  </si>
  <si>
    <t>UmbZu aK §52, Gr.1</t>
  </si>
  <si>
    <t>UmbZu aK §52, Gr.4,5</t>
  </si>
  <si>
    <t>HZ § 54, Gr.1</t>
  </si>
  <si>
    <t>HZ § 54, Gr.4,5</t>
  </si>
  <si>
    <t>s. HonTab §53</t>
  </si>
  <si>
    <t>TL &amp; 53</t>
  </si>
  <si>
    <t>HonTab § 207</t>
  </si>
  <si>
    <t>Vorläufiges Honorar für Grundleistungen = 1.1.1.c  x 1.1.1. d</t>
  </si>
  <si>
    <t>Honorar für Grundleistungen Ingenieurbauwerke</t>
  </si>
  <si>
    <t>Umbauzuschlag § 42 (analog § 35)</t>
  </si>
  <si>
    <t>1.1.3</t>
  </si>
  <si>
    <t>Anrechenbare Kosten (s. 1.1.1. a)</t>
  </si>
  <si>
    <t>vereinbarter %-Satz (von 2,31 bis 3,52%) I.d.R. Pauschalhonorar nach Bauzeit</t>
  </si>
  <si>
    <t>Unbestimmt anfallende Besondere Leistungen</t>
  </si>
  <si>
    <t>1.2.4</t>
  </si>
  <si>
    <t>Vorläufiges Honorar aus Umbauzuschlag = 1.1.1.e x 1.1.2.a</t>
  </si>
  <si>
    <t>Anrechenbare Kosten (s. 1.1.1 a)</t>
  </si>
  <si>
    <t>Vorläufiges Honorar 1.1.3</t>
  </si>
  <si>
    <t>Vorläufiges Honorar 1.2.2….</t>
  </si>
  <si>
    <t>Vorläufiges Honorar 1.2.3….</t>
  </si>
  <si>
    <t>Vorläufiges Honorar 1.2.4….</t>
  </si>
  <si>
    <t>(Ansatz hierfür kommt von 68.44)</t>
  </si>
  <si>
    <t>Vorläufiges Honorar 2.2.1 ….</t>
  </si>
  <si>
    <t>Vorläufiges Honorar 2.2.2 ….</t>
  </si>
  <si>
    <t>Umbauzuschlag § 53 (analog § 35)</t>
  </si>
  <si>
    <t>3.1.2</t>
  </si>
  <si>
    <t>s. HonTab §54</t>
  </si>
  <si>
    <t>3.1.1.1</t>
  </si>
  <si>
    <t>3.1.1.2</t>
  </si>
  <si>
    <t>Vorläufiges Honorar aus Umbauzuschlag = 3.1.1.1.c x 3.1.1.2.a</t>
  </si>
  <si>
    <t>3.1.2.1</t>
  </si>
  <si>
    <t>3.1.2.2</t>
  </si>
  <si>
    <t xml:space="preserve">Zwischensumme zu 3.1.2    </t>
  </si>
  <si>
    <t>3.1.3</t>
  </si>
  <si>
    <t>Summe Honorarsätze für Grundleistungen</t>
  </si>
  <si>
    <t>Vorläufiges Honorar (= 3.1.3.a  x 3.1.3. b)</t>
  </si>
  <si>
    <t xml:space="preserve">Zwischensumme zu 3.1.1  </t>
  </si>
  <si>
    <t>Summe aus Anlagengruppen 1 und (4+5+7) (= 3.1.1.c + 3.1.1.2c)</t>
  </si>
  <si>
    <t>2.1.2</t>
  </si>
  <si>
    <t>Umbauzuschlag  § 35</t>
  </si>
  <si>
    <t>vorläufiges Honorar aus Umbauzuschlag = 2.1.1.e x 2.1.2.a</t>
  </si>
  <si>
    <t>4.1.1</t>
  </si>
  <si>
    <t>Grundleistungen nach § 205</t>
  </si>
  <si>
    <t>Vorläufiges Honorar 4.1.1 (= 4.1.1.c  x 4.1.1. d)</t>
  </si>
  <si>
    <t>Umbauzuschlag § 210 (analog HOAI  § 35)</t>
  </si>
  <si>
    <t>4.1.2</t>
  </si>
  <si>
    <t>Vorläufiges Honorar aus Umbauzuschlag = 4.1.1.e x 4.1.2.a</t>
  </si>
  <si>
    <t>UmbZu  § 210</t>
  </si>
  <si>
    <t>Honorare für Besondere Leistung</t>
  </si>
  <si>
    <t>4.3</t>
  </si>
  <si>
    <t>4.2.1</t>
  </si>
  <si>
    <t>Vorläufiges Honorar 4.2.1</t>
  </si>
  <si>
    <t>Honorar für Grundleistungen nach § 208 Projektleitung</t>
  </si>
  <si>
    <t>Teilleistungssatz davon für Projektleitung</t>
  </si>
  <si>
    <t>Honorarsumme für Projektsteuerung</t>
  </si>
  <si>
    <t>Vorläufiges Honorar für Projektsteuerung Grundleistungen</t>
  </si>
  <si>
    <t>Honorarsumme 4.3</t>
  </si>
  <si>
    <t>Honorar für Grundleistungen nach §§ 204-207  Projektsteurung</t>
  </si>
  <si>
    <t>Honorarzone nach § 204 AHO</t>
  </si>
  <si>
    <t xml:space="preserve">Grundleistungen </t>
  </si>
  <si>
    <t>4.3.1</t>
  </si>
  <si>
    <t>Vorläufiges Honorar = 4.3.1 a  x  4.3.1 b</t>
  </si>
  <si>
    <t>4.3.2</t>
  </si>
  <si>
    <t>Vorläufiges Honorar aus Umbauzuschlag = 4.3.1.c x 4.3.2.a</t>
  </si>
  <si>
    <t>4.4</t>
  </si>
  <si>
    <t>4.4.1</t>
  </si>
  <si>
    <t>Honorarsumme 4.4</t>
  </si>
  <si>
    <t>Honorarsumme für Projektleitung (4.3 + 4.4)</t>
  </si>
  <si>
    <t xml:space="preserve">4.  Projektmanagementleistungen - Seite 4 -
 Leistungs- und Honorarbemessung nach AHO </t>
  </si>
  <si>
    <t>R</t>
  </si>
  <si>
    <t>I</t>
  </si>
  <si>
    <t>HOT043</t>
  </si>
  <si>
    <t>HON_043_HOZ</t>
  </si>
  <si>
    <t>HON_042_PH1_PROZ</t>
  </si>
  <si>
    <t>HON_042_PH2_PROZ</t>
  </si>
  <si>
    <t>HON_042_PH3_PROZ</t>
  </si>
  <si>
    <t>HON_042_PH4_PROZ</t>
  </si>
  <si>
    <t>HON_042_PH5_PROZ</t>
  </si>
  <si>
    <t>HON_042_PH6_PROZ</t>
  </si>
  <si>
    <t>HON_042_PH7_PROZ</t>
  </si>
  <si>
    <t>HON_042_PH8_PROZ</t>
  </si>
  <si>
    <t>HON_042_PH9_PROZ</t>
  </si>
  <si>
    <t>HON_AHO_GEZ</t>
  </si>
  <si>
    <t>HOTAHO</t>
  </si>
  <si>
    <t>HON_BES_OEBAUL_PROZ</t>
  </si>
  <si>
    <t>HON_BES_TRASS_PROZ</t>
  </si>
  <si>
    <t>HON_BES_BESTAND_PROZ</t>
  </si>
  <si>
    <t>HON_BES_UNBEST_PROZ</t>
  </si>
  <si>
    <t>Standard-Werte</t>
  </si>
  <si>
    <t>Händische Werte</t>
  </si>
  <si>
    <t>Tabellen</t>
  </si>
  <si>
    <t>P</t>
  </si>
  <si>
    <t>T</t>
  </si>
  <si>
    <t>H</t>
  </si>
  <si>
    <t>Berechnungen</t>
  </si>
  <si>
    <t>Typ</t>
  </si>
  <si>
    <t>HON_034_HOZ</t>
  </si>
  <si>
    <t>HOT034</t>
  </si>
  <si>
    <t>HON_042_PH1_TAB</t>
  </si>
  <si>
    <t>HON_042_PH2_TAB</t>
  </si>
  <si>
    <t>HON_042_PH3_TAB</t>
  </si>
  <si>
    <t>HON_042_PH4_TAB</t>
  </si>
  <si>
    <t>HON_042_PH5_TAB</t>
  </si>
  <si>
    <t>HON_042_PH6_TAB</t>
  </si>
  <si>
    <t>HON_042_PH7_TAB</t>
  </si>
  <si>
    <t>HON_042_PH8_TAB</t>
  </si>
  <si>
    <t>HON_042_PH9_TAB</t>
  </si>
  <si>
    <t>HON_034_PH1_PROZ</t>
  </si>
  <si>
    <t>HON_042_UMBZU_PROZ</t>
  </si>
  <si>
    <t>HON_034_PH2_PROZ</t>
  </si>
  <si>
    <t>HON_034_PH3_PROZ</t>
  </si>
  <si>
    <t>HON_034_PH4_PROZ</t>
  </si>
  <si>
    <t>HON_034_PH5_PROZ</t>
  </si>
  <si>
    <t>HON_034_PH6_PROZ</t>
  </si>
  <si>
    <t>HON_034_PH7_PROZ</t>
  </si>
  <si>
    <t>HON_034_PH8_PROZ</t>
  </si>
  <si>
    <t>HON_034_PH9_PROZ</t>
  </si>
  <si>
    <t>HON_034_PH1_TAB</t>
  </si>
  <si>
    <t>HON_034_PH2_TAB</t>
  </si>
  <si>
    <t>HON_034_PH3_TAB</t>
  </si>
  <si>
    <t>HON_034_PH4_TAB</t>
  </si>
  <si>
    <t>HON_034_PH5_TAB</t>
  </si>
  <si>
    <t>HON_034_PH6_TAB</t>
  </si>
  <si>
    <t>HON_034_PH7_TAB</t>
  </si>
  <si>
    <t>HON_034_PH8_TAB</t>
  </si>
  <si>
    <t>HON_034_PH9_TAB</t>
  </si>
  <si>
    <t>HON_035_UMBZU_PROZ</t>
  </si>
  <si>
    <t>HOT054</t>
  </si>
  <si>
    <t>HON_034_AK</t>
  </si>
  <si>
    <t>HON_043_AK</t>
  </si>
  <si>
    <t>HON_053_PH1_PROZ</t>
  </si>
  <si>
    <t>HON_053_PH2_PROZ</t>
  </si>
  <si>
    <t>HON_053_PH3_PROZ</t>
  </si>
  <si>
    <t>HON_053_PH4_PROZ</t>
  </si>
  <si>
    <t>HON_053_PH5_PROZ</t>
  </si>
  <si>
    <t>HON_053_PH6_PROZ</t>
  </si>
  <si>
    <t>HON_053_PH7_PROZ</t>
  </si>
  <si>
    <t>HON_053_PH8_PROZ</t>
  </si>
  <si>
    <t>HON_053_PH9_PROZ</t>
  </si>
  <si>
    <t>HON_053_PH1_TAB</t>
  </si>
  <si>
    <t>HON_053_PH2_TAB</t>
  </si>
  <si>
    <t>HON_053_PH3_TAB</t>
  </si>
  <si>
    <t>HON_053_PH4_TAB</t>
  </si>
  <si>
    <t>HON_053_PH5_TAB</t>
  </si>
  <si>
    <t>HON_053_PH6_TAB</t>
  </si>
  <si>
    <t>HON_053_PH7_TAB</t>
  </si>
  <si>
    <t>HON_053_PH8_TAB</t>
  </si>
  <si>
    <t>HON_053_PH9_TAB</t>
  </si>
  <si>
    <t>HON_052_AK_GR1</t>
  </si>
  <si>
    <t>HON_052_HOZ_GR1</t>
  </si>
  <si>
    <t>HON_052_AK_GR45</t>
  </si>
  <si>
    <t>HON_052_HOZ_GR45</t>
  </si>
  <si>
    <t>HOT053</t>
  </si>
  <si>
    <t>HON_052_UMBZU_PROZ_GR1</t>
  </si>
  <si>
    <t>HON_052_UMBZU_PROZ_GR45</t>
  </si>
  <si>
    <t>HON_204_AK</t>
  </si>
  <si>
    <t>HON_204_HOZ</t>
  </si>
  <si>
    <t>HOT207</t>
  </si>
  <si>
    <t>HON_205_PH1_PROZ</t>
  </si>
  <si>
    <t>HON_205_PH2_PROZ</t>
  </si>
  <si>
    <t>HON_205_PH3_PROZ</t>
  </si>
  <si>
    <t>HON_205_PH4_PROZ</t>
  </si>
  <si>
    <t>HON_205_PH5_PROZ</t>
  </si>
  <si>
    <t>HON_205_PH1_TAB</t>
  </si>
  <si>
    <t>HON_205_PH2_TAB</t>
  </si>
  <si>
    <t>HON_205_PH3_TAB</t>
  </si>
  <si>
    <t>HON_205_PH4_TAB</t>
  </si>
  <si>
    <t>HON_205_PH5_TAB</t>
  </si>
  <si>
    <t>HON_210_UMBZU_PROZ</t>
  </si>
  <si>
    <t>FIX</t>
  </si>
  <si>
    <t>s.o. HON_210_UMBZU_PROZ</t>
  </si>
  <si>
    <t>s.o.Rechenwert</t>
  </si>
  <si>
    <t>AK</t>
  </si>
  <si>
    <t>HOZ1</t>
  </si>
  <si>
    <t>HOZ2</t>
  </si>
  <si>
    <t>HOZ3</t>
  </si>
  <si>
    <t>HOZ4</t>
  </si>
  <si>
    <t>HOZ5</t>
  </si>
  <si>
    <t>GEZ1</t>
  </si>
  <si>
    <t>GEZ2</t>
  </si>
  <si>
    <t>GEZ3</t>
  </si>
</sst>
</file>

<file path=xl/styles.xml><?xml version="1.0" encoding="utf-8"?>
<styleSheet xmlns="http://schemas.openxmlformats.org/spreadsheetml/2006/main">
  <numFmts count="4">
    <numFmt numFmtId="7" formatCode="#,##0.00\ &quot;€&quot;;\-#,##0.00\ &quot;€&quot;"/>
    <numFmt numFmtId="164" formatCode="0\ %"/>
    <numFmt numFmtId="165" formatCode="#,##0_ ;\-#,##0\ "/>
    <numFmt numFmtId="166" formatCode="#,##0.00\ &quot;€&quot;"/>
  </numFmts>
  <fonts count="1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9"/>
      <color rgb="FF003370"/>
      <name val="Arial"/>
      <family val="2"/>
    </font>
    <font>
      <sz val="12"/>
      <color rgb="FF003370"/>
      <name val="Arial"/>
      <family val="2"/>
    </font>
    <font>
      <sz val="12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FF0000"/>
      <name val="Arial"/>
      <family val="2"/>
    </font>
    <font>
      <sz val="11"/>
      <color theme="1"/>
      <name val="Arial"/>
      <family val="2"/>
    </font>
    <font>
      <sz val="12"/>
      <name val="Arial Narrow"/>
      <family val="2"/>
    </font>
    <font>
      <sz val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53">
    <xf numFmtId="0" fontId="0" fillId="0" borderId="0" xfId="0"/>
    <xf numFmtId="0" fontId="0" fillId="0" borderId="0" xfId="0" quotePrefix="1"/>
    <xf numFmtId="164" fontId="0" fillId="0" borderId="0" xfId="0" applyNumberFormat="1"/>
    <xf numFmtId="7" fontId="0" fillId="0" borderId="0" xfId="0" applyNumberFormat="1"/>
    <xf numFmtId="0" fontId="3" fillId="0" borderId="0" xfId="0" applyFont="1"/>
    <xf numFmtId="0" fontId="4" fillId="0" borderId="0" xfId="0" applyFont="1"/>
    <xf numFmtId="7" fontId="1" fillId="0" borderId="0" xfId="0" applyNumberFormat="1" applyFont="1"/>
    <xf numFmtId="0" fontId="3" fillId="0" borderId="0" xfId="0" quotePrefix="1" applyFont="1"/>
    <xf numFmtId="7" fontId="0" fillId="0" borderId="0" xfId="0" applyNumberFormat="1" applyFont="1"/>
    <xf numFmtId="0" fontId="0" fillId="0" borderId="0" xfId="0" applyFill="1" applyAlignment="1">
      <alignment horizontal="right"/>
    </xf>
    <xf numFmtId="0" fontId="0" fillId="0" borderId="0" xfId="0" applyFill="1"/>
    <xf numFmtId="0" fontId="0" fillId="2" borderId="0" xfId="0" applyFill="1"/>
    <xf numFmtId="0" fontId="1" fillId="0" borderId="0" xfId="0" applyFont="1"/>
    <xf numFmtId="0" fontId="5" fillId="0" borderId="0" xfId="0" applyFont="1" applyAlignment="1">
      <alignment horizontal="left" vertical="center" readingOrder="1"/>
    </xf>
    <xf numFmtId="0" fontId="7" fillId="0" borderId="0" xfId="0" applyFont="1"/>
    <xf numFmtId="9" fontId="0" fillId="0" borderId="0" xfId="0" applyNumberFormat="1"/>
    <xf numFmtId="0" fontId="8" fillId="0" borderId="0" xfId="0" applyFont="1"/>
    <xf numFmtId="0" fontId="9" fillId="0" borderId="0" xfId="0" applyFont="1"/>
    <xf numFmtId="0" fontId="9" fillId="0" borderId="0" xfId="0" applyFont="1" applyFill="1"/>
    <xf numFmtId="0" fontId="8" fillId="2" borderId="0" xfId="0" applyFont="1" applyFill="1"/>
    <xf numFmtId="0" fontId="8" fillId="0" borderId="0" xfId="0" applyFont="1" applyFill="1"/>
    <xf numFmtId="0" fontId="3" fillId="0" borderId="0" xfId="0" applyFont="1" applyFill="1"/>
    <xf numFmtId="7" fontId="0" fillId="0" borderId="0" xfId="0" applyNumberFormat="1" applyFill="1"/>
    <xf numFmtId="0" fontId="6" fillId="0" borderId="0" xfId="0" applyFont="1" applyFill="1"/>
    <xf numFmtId="0" fontId="0" fillId="0" borderId="0" xfId="0" quotePrefix="1" applyFill="1"/>
    <xf numFmtId="165" fontId="0" fillId="0" borderId="0" xfId="0" applyNumberFormat="1" applyFill="1"/>
    <xf numFmtId="0" fontId="2" fillId="0" borderId="0" xfId="0" applyFont="1" applyFill="1"/>
    <xf numFmtId="164" fontId="0" fillId="0" borderId="0" xfId="0" applyNumberFormat="1" applyFill="1"/>
    <xf numFmtId="7" fontId="0" fillId="0" borderId="0" xfId="0" applyNumberFormat="1" applyFont="1" applyFill="1"/>
    <xf numFmtId="9" fontId="0" fillId="0" borderId="0" xfId="0" applyNumberFormat="1" applyFill="1"/>
    <xf numFmtId="7" fontId="1" fillId="0" borderId="0" xfId="0" applyNumberFormat="1" applyFont="1" applyFill="1" applyAlignment="1">
      <alignment horizontal="center"/>
    </xf>
    <xf numFmtId="7" fontId="1" fillId="0" borderId="0" xfId="0" applyNumberFormat="1" applyFont="1" applyFill="1"/>
    <xf numFmtId="0" fontId="3" fillId="0" borderId="0" xfId="0" quotePrefix="1" applyFont="1" applyFill="1"/>
    <xf numFmtId="7" fontId="3" fillId="0" borderId="0" xfId="0" applyNumberFormat="1" applyFont="1" applyFill="1"/>
    <xf numFmtId="0" fontId="1" fillId="0" borderId="0" xfId="0" applyFont="1" applyFill="1"/>
    <xf numFmtId="7" fontId="0" fillId="0" borderId="0" xfId="0" applyNumberFormat="1" applyFill="1" applyAlignment="1">
      <alignment horizontal="right"/>
    </xf>
    <xf numFmtId="0" fontId="1" fillId="0" borderId="0" xfId="0" applyFont="1" applyFill="1" applyAlignment="1">
      <alignment horizontal="right"/>
    </xf>
    <xf numFmtId="16" fontId="0" fillId="0" borderId="0" xfId="0" quotePrefix="1" applyNumberFormat="1" applyFill="1"/>
    <xf numFmtId="0" fontId="11" fillId="0" borderId="0" xfId="0" applyFont="1"/>
    <xf numFmtId="9" fontId="0" fillId="0" borderId="0" xfId="0" applyNumberFormat="1" applyFill="1" applyAlignment="1">
      <alignment horizontal="right"/>
    </xf>
    <xf numFmtId="0" fontId="11" fillId="0" borderId="0" xfId="0" applyFont="1" applyFill="1"/>
    <xf numFmtId="0" fontId="0" fillId="0" borderId="0" xfId="0" applyFont="1" applyFill="1"/>
    <xf numFmtId="7" fontId="1" fillId="0" borderId="0" xfId="0" applyNumberFormat="1" applyFont="1" applyFill="1" applyAlignment="1">
      <alignment horizontal="right"/>
    </xf>
    <xf numFmtId="10" fontId="0" fillId="0" borderId="0" xfId="0" applyNumberFormat="1" applyFill="1"/>
    <xf numFmtId="16" fontId="0" fillId="0" borderId="0" xfId="0" quotePrefix="1" applyNumberFormat="1"/>
    <xf numFmtId="166" fontId="0" fillId="0" borderId="0" xfId="0" applyNumberFormat="1"/>
    <xf numFmtId="7" fontId="0" fillId="0" borderId="0" xfId="0" applyNumberFormat="1" applyFont="1" applyAlignment="1">
      <alignment horizontal="right"/>
    </xf>
    <xf numFmtId="166" fontId="0" fillId="0" borderId="0" xfId="0" applyNumberFormat="1" applyFont="1"/>
    <xf numFmtId="166" fontId="3" fillId="0" borderId="0" xfId="0" applyNumberFormat="1" applyFont="1"/>
    <xf numFmtId="10" fontId="0" fillId="0" borderId="0" xfId="0" applyNumberFormat="1" applyFont="1" applyFill="1"/>
    <xf numFmtId="7" fontId="0" fillId="0" borderId="0" xfId="0" applyNumberFormat="1" applyFont="1" applyFill="1" applyAlignment="1">
      <alignment horizontal="right"/>
    </xf>
    <xf numFmtId="165" fontId="0" fillId="0" borderId="0" xfId="0" applyNumberFormat="1" applyFont="1" applyFill="1"/>
    <xf numFmtId="9" fontId="0" fillId="0" borderId="0" xfId="0" applyNumberFormat="1" applyFont="1" applyFill="1" applyAlignment="1">
      <alignment horizontal="right"/>
    </xf>
    <xf numFmtId="0" fontId="3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4" fillId="0" borderId="1" xfId="0" applyFont="1" applyFill="1" applyBorder="1"/>
    <xf numFmtId="0" fontId="14" fillId="0" borderId="2" xfId="0" applyFont="1" applyFill="1" applyBorder="1"/>
    <xf numFmtId="0" fontId="11" fillId="0" borderId="3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1" fillId="0" borderId="7" xfId="0" applyFont="1" applyBorder="1" applyAlignment="1">
      <alignment horizontal="right"/>
    </xf>
    <xf numFmtId="0" fontId="11" fillId="0" borderId="8" xfId="0" applyFont="1" applyBorder="1" applyAlignment="1">
      <alignment horizontal="right"/>
    </xf>
    <xf numFmtId="0" fontId="11" fillId="0" borderId="9" xfId="0" applyFont="1" applyBorder="1" applyAlignment="1">
      <alignment horizontal="right"/>
    </xf>
    <xf numFmtId="164" fontId="0" fillId="0" borderId="9" xfId="0" applyNumberFormat="1" applyBorder="1"/>
    <xf numFmtId="0" fontId="11" fillId="0" borderId="7" xfId="0" applyFont="1" applyBorder="1"/>
    <xf numFmtId="0" fontId="11" fillId="0" borderId="9" xfId="0" applyFont="1" applyBorder="1"/>
    <xf numFmtId="0" fontId="11" fillId="0" borderId="8" xfId="0" applyFont="1" applyBorder="1"/>
    <xf numFmtId="0" fontId="11" fillId="0" borderId="7" xfId="0" applyFont="1" applyBorder="1" applyAlignment="1">
      <alignment horizontal="center"/>
    </xf>
    <xf numFmtId="0" fontId="11" fillId="0" borderId="8" xfId="0" applyFont="1" applyBorder="1" applyAlignment="1">
      <alignment horizontal="center"/>
    </xf>
    <xf numFmtId="0" fontId="11" fillId="0" borderId="9" xfId="0" applyFont="1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164" fontId="11" fillId="0" borderId="9" xfId="0" applyNumberFormat="1" applyFont="1" applyFill="1" applyBorder="1"/>
    <xf numFmtId="0" fontId="0" fillId="0" borderId="9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7" xfId="0" applyBorder="1" applyAlignment="1">
      <alignment horizontal="right"/>
    </xf>
    <xf numFmtId="0" fontId="11" fillId="0" borderId="4" xfId="0" applyFont="1" applyBorder="1"/>
    <xf numFmtId="0" fontId="11" fillId="0" borderId="5" xfId="0" applyFont="1" applyBorder="1"/>
    <xf numFmtId="0" fontId="11" fillId="0" borderId="6" xfId="0" applyFont="1" applyBorder="1"/>
    <xf numFmtId="9" fontId="11" fillId="0" borderId="9" xfId="0" applyNumberFormat="1" applyFont="1" applyBorder="1"/>
    <xf numFmtId="0" fontId="0" fillId="0" borderId="0" xfId="0" applyFont="1" applyAlignment="1"/>
    <xf numFmtId="0" fontId="10" fillId="0" borderId="0" xfId="0" applyFont="1" applyFill="1"/>
    <xf numFmtId="166" fontId="0" fillId="0" borderId="0" xfId="0" applyNumberFormat="1" applyFill="1" applyAlignment="1">
      <alignment horizontal="right"/>
    </xf>
    <xf numFmtId="14" fontId="0" fillId="0" borderId="0" xfId="0" quotePrefix="1" applyNumberFormat="1"/>
    <xf numFmtId="0" fontId="9" fillId="0" borderId="0" xfId="0" quotePrefix="1" applyFont="1" applyFill="1"/>
    <xf numFmtId="166" fontId="1" fillId="0" borderId="0" xfId="0" applyNumberFormat="1" applyFont="1" applyFill="1" applyAlignment="1">
      <alignment horizontal="right"/>
    </xf>
    <xf numFmtId="166" fontId="0" fillId="0" borderId="0" xfId="0" applyNumberFormat="1" applyFont="1" applyFill="1" applyAlignment="1">
      <alignment horizontal="right"/>
    </xf>
    <xf numFmtId="1" fontId="0" fillId="0" borderId="0" xfId="0" applyNumberFormat="1" applyFill="1" applyAlignment="1"/>
    <xf numFmtId="0" fontId="1" fillId="0" borderId="0" xfId="0" quotePrefix="1" applyFont="1" applyFill="1"/>
    <xf numFmtId="164" fontId="1" fillId="0" borderId="0" xfId="0" applyNumberFormat="1" applyFont="1" applyFill="1"/>
    <xf numFmtId="0" fontId="15" fillId="0" borderId="0" xfId="0" applyFont="1"/>
    <xf numFmtId="0" fontId="0" fillId="0" borderId="0" xfId="0" applyFont="1"/>
    <xf numFmtId="0" fontId="11" fillId="0" borderId="0" xfId="0" applyFont="1" applyBorder="1"/>
    <xf numFmtId="0" fontId="0" fillId="0" borderId="0" xfId="0" applyBorder="1"/>
    <xf numFmtId="0" fontId="11" fillId="0" borderId="0" xfId="0" applyFont="1" applyBorder="1" applyAlignment="1">
      <alignment horizontal="right"/>
    </xf>
    <xf numFmtId="164" fontId="0" fillId="0" borderId="0" xfId="0" applyNumberFormat="1" applyBorder="1"/>
    <xf numFmtId="0" fontId="11" fillId="0" borderId="0" xfId="0" applyFont="1" applyBorder="1" applyAlignment="1">
      <alignment horizontal="center"/>
    </xf>
    <xf numFmtId="0" fontId="11" fillId="3" borderId="8" xfId="0" applyFont="1" applyFill="1" applyBorder="1" applyAlignment="1">
      <alignment horizontal="center"/>
    </xf>
    <xf numFmtId="0" fontId="11" fillId="3" borderId="8" xfId="0" applyFont="1" applyFill="1" applyBorder="1"/>
    <xf numFmtId="0" fontId="11" fillId="3" borderId="9" xfId="0" applyFont="1" applyFill="1" applyBorder="1" applyAlignment="1">
      <alignment horizontal="center"/>
    </xf>
    <xf numFmtId="0" fontId="11" fillId="3" borderId="9" xfId="0" applyFont="1" applyFill="1" applyBorder="1"/>
    <xf numFmtId="0" fontId="0" fillId="4" borderId="0" xfId="0" applyFill="1"/>
    <xf numFmtId="0" fontId="11" fillId="0" borderId="8" xfId="0" applyFont="1" applyFill="1" applyBorder="1" applyAlignment="1">
      <alignment horizontal="right"/>
    </xf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3" borderId="8" xfId="0" applyFill="1" applyBorder="1" applyAlignment="1">
      <alignment horizontal="center"/>
    </xf>
    <xf numFmtId="0" fontId="15" fillId="3" borderId="8" xfId="0" applyFont="1" applyFill="1" applyBorder="1"/>
    <xf numFmtId="0" fontId="0" fillId="3" borderId="8" xfId="0" applyFont="1" applyFill="1" applyBorder="1" applyAlignment="1">
      <alignment horizontal="center"/>
    </xf>
    <xf numFmtId="0" fontId="11" fillId="3" borderId="7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5" fillId="0" borderId="0" xfId="0" applyFont="1" applyFill="1" applyBorder="1"/>
    <xf numFmtId="0" fontId="0" fillId="0" borderId="0" xfId="0" applyFont="1" applyFill="1" applyBorder="1" applyAlignment="1">
      <alignment horizontal="center"/>
    </xf>
    <xf numFmtId="0" fontId="0" fillId="0" borderId="0" xfId="0" applyFill="1" applyBorder="1"/>
    <xf numFmtId="1" fontId="16" fillId="0" borderId="8" xfId="0" applyNumberFormat="1" applyFont="1" applyFill="1" applyBorder="1" applyAlignment="1">
      <alignment horizontal="right" vertical="center" indent="1"/>
    </xf>
    <xf numFmtId="1" fontId="16" fillId="0" borderId="8" xfId="0" applyNumberFormat="1" applyFont="1" applyFill="1" applyBorder="1" applyAlignment="1">
      <alignment horizontal="right" vertical="center" indent="2"/>
    </xf>
    <xf numFmtId="1" fontId="16" fillId="0" borderId="8" xfId="0" applyNumberFormat="1" applyFont="1" applyFill="1" applyBorder="1" applyAlignment="1">
      <alignment horizontal="left" vertical="center" indent="3"/>
    </xf>
    <xf numFmtId="1" fontId="16" fillId="0" borderId="8" xfId="0" applyNumberFormat="1" applyFont="1" applyFill="1" applyBorder="1" applyAlignment="1">
      <alignment horizontal="right" vertical="center" indent="3"/>
    </xf>
    <xf numFmtId="1" fontId="16" fillId="0" borderId="8" xfId="0" applyNumberFormat="1" applyFont="1" applyFill="1" applyBorder="1" applyAlignment="1">
      <alignment horizontal="right" indent="1"/>
    </xf>
    <xf numFmtId="1" fontId="0" fillId="3" borderId="8" xfId="0" applyNumberFormat="1" applyFill="1" applyBorder="1"/>
    <xf numFmtId="1" fontId="0" fillId="0" borderId="0" xfId="0" applyNumberFormat="1" applyBorder="1"/>
    <xf numFmtId="1" fontId="16" fillId="0" borderId="8" xfId="0" applyNumberFormat="1" applyFont="1" applyFill="1" applyBorder="1" applyAlignment="1">
      <alignment horizontal="right" vertical="center"/>
    </xf>
    <xf numFmtId="1" fontId="16" fillId="0" borderId="8" xfId="0" applyNumberFormat="1" applyFont="1" applyFill="1" applyBorder="1" applyAlignment="1">
      <alignment horizontal="right"/>
    </xf>
    <xf numFmtId="1" fontId="16" fillId="0" borderId="8" xfId="0" applyNumberFormat="1" applyFont="1" applyFill="1" applyBorder="1" applyAlignment="1">
      <alignment horizontal="right" vertical="center" wrapText="1"/>
    </xf>
    <xf numFmtId="1" fontId="16" fillId="3" borderId="8" xfId="0" applyNumberFormat="1" applyFont="1" applyFill="1" applyBorder="1" applyAlignment="1">
      <alignment wrapText="1"/>
    </xf>
    <xf numFmtId="1" fontId="16" fillId="3" borderId="8" xfId="0" applyNumberFormat="1" applyFont="1" applyFill="1" applyBorder="1" applyAlignment="1">
      <alignment vertical="top" wrapText="1"/>
    </xf>
    <xf numFmtId="1" fontId="0" fillId="0" borderId="0" xfId="0" applyNumberFormat="1" applyAlignment="1"/>
    <xf numFmtId="1" fontId="0" fillId="0" borderId="0" xfId="0" applyNumberFormat="1"/>
    <xf numFmtId="1" fontId="17" fillId="3" borderId="8" xfId="0" applyNumberFormat="1" applyFont="1" applyFill="1" applyBorder="1" applyAlignment="1">
      <alignment horizontal="left" wrapText="1"/>
    </xf>
    <xf numFmtId="1" fontId="15" fillId="0" borderId="0" xfId="0" applyNumberFormat="1" applyFont="1" applyBorder="1" applyAlignment="1">
      <alignment horizontal="left"/>
    </xf>
    <xf numFmtId="1" fontId="17" fillId="0" borderId="8" xfId="0" applyNumberFormat="1" applyFont="1" applyFill="1" applyBorder="1" applyAlignment="1">
      <alignment horizontal="right" vertical="center"/>
    </xf>
    <xf numFmtId="1" fontId="17" fillId="0" borderId="8" xfId="0" applyNumberFormat="1" applyFont="1" applyFill="1" applyBorder="1" applyAlignment="1">
      <alignment horizontal="right"/>
    </xf>
    <xf numFmtId="1" fontId="15" fillId="0" borderId="0" xfId="0" applyNumberFormat="1" applyFont="1" applyBorder="1"/>
    <xf numFmtId="1" fontId="17" fillId="0" borderId="8" xfId="0" applyNumberFormat="1" applyFont="1" applyFill="1" applyBorder="1" applyAlignment="1">
      <alignment horizontal="right" vertical="center" wrapText="1"/>
    </xf>
    <xf numFmtId="1" fontId="0" fillId="0" borderId="8" xfId="0" applyNumberFormat="1" applyBorder="1"/>
    <xf numFmtId="0" fontId="1" fillId="0" borderId="0" xfId="0" applyFont="1" applyFill="1" applyAlignment="1">
      <alignment wrapText="1"/>
    </xf>
    <xf numFmtId="0" fontId="12" fillId="0" borderId="13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 wrapText="1"/>
    </xf>
    <xf numFmtId="0" fontId="0" fillId="0" borderId="14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0" fillId="0" borderId="16" xfId="0" applyFill="1" applyBorder="1" applyAlignment="1">
      <alignment horizontal="center" vertical="center" wrapText="1"/>
    </xf>
    <xf numFmtId="0" fontId="0" fillId="0" borderId="17" xfId="0" applyFill="1" applyBorder="1" applyAlignment="1">
      <alignment horizontal="center" vertical="center" wrapText="1"/>
    </xf>
    <xf numFmtId="0" fontId="0" fillId="0" borderId="18" xfId="0" applyFill="1" applyBorder="1" applyAlignment="1">
      <alignment horizontal="center" vertical="center" wrapText="1"/>
    </xf>
  </cellXfs>
  <cellStyles count="1">
    <cellStyle name="Standard" xfId="0" builtinId="0"/>
  </cellStyles>
  <dxfs count="0"/>
  <tableStyles count="0" defaultTableStyle="TableStyleMedium9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R82"/>
  <sheetViews>
    <sheetView workbookViewId="0">
      <pane xSplit="1" ySplit="2" topLeftCell="B12" activePane="bottomRight" state="frozen"/>
      <selection pane="topRight" activeCell="B1" sqref="B1"/>
      <selection pane="bottomLeft" activeCell="A3" sqref="A3"/>
      <selection pane="bottomRight" activeCell="C15" sqref="C15"/>
    </sheetView>
  </sheetViews>
  <sheetFormatPr baseColWidth="10" defaultRowHeight="15"/>
  <cols>
    <col min="1" max="1" width="10.140625" bestFit="1" customWidth="1"/>
    <col min="2" max="2" width="3.7109375" bestFit="1" customWidth="1"/>
    <col min="3" max="3" width="69.42578125" bestFit="1" customWidth="1"/>
    <col min="4" max="4" width="12.140625" bestFit="1" customWidth="1"/>
    <col min="5" max="5" width="13" bestFit="1" customWidth="1"/>
    <col min="6" max="6" width="13.140625" style="3" bestFit="1" customWidth="1"/>
    <col min="10" max="10" width="14.7109375" bestFit="1" customWidth="1"/>
    <col min="11" max="11" width="13.7109375" bestFit="1" customWidth="1"/>
    <col min="12" max="12" width="13.140625" bestFit="1" customWidth="1"/>
    <col min="13" max="13" width="13.140625" customWidth="1"/>
    <col min="14" max="14" width="13.140625" style="101" customWidth="1"/>
    <col min="15" max="15" width="11.42578125" style="108"/>
    <col min="16" max="16" width="29.5703125" style="95" bestFit="1" customWidth="1"/>
    <col min="17" max="17" width="24.140625" style="95" bestFit="1" customWidth="1"/>
    <col min="18" max="18" width="11.42578125" style="95"/>
  </cols>
  <sheetData>
    <row r="1" spans="1:18" s="5" customFormat="1" ht="18.75">
      <c r="A1" s="141" t="s">
        <v>53</v>
      </c>
      <c r="B1" s="142"/>
      <c r="C1" s="142"/>
      <c r="D1" s="142"/>
      <c r="E1" s="142"/>
      <c r="F1" s="143"/>
      <c r="G1" s="85"/>
      <c r="N1" s="101"/>
      <c r="O1" s="108"/>
      <c r="P1" s="95"/>
      <c r="Q1" s="95"/>
      <c r="R1" s="95"/>
    </row>
    <row r="2" spans="1:18" ht="15.75" thickBot="1">
      <c r="A2" s="144"/>
      <c r="B2" s="145"/>
      <c r="C2" s="145"/>
      <c r="D2" s="145"/>
      <c r="E2" s="145"/>
      <c r="F2" s="146"/>
    </row>
    <row r="3" spans="1:18" s="4" customFormat="1" ht="16.5" thickBot="1">
      <c r="A3" s="7" t="s">
        <v>0</v>
      </c>
      <c r="B3" s="7"/>
      <c r="C3" s="21" t="s">
        <v>42</v>
      </c>
      <c r="D3" s="21"/>
      <c r="E3" s="21"/>
      <c r="F3" s="33"/>
      <c r="J3" s="55" t="s">
        <v>128</v>
      </c>
      <c r="K3" s="56" t="s">
        <v>126</v>
      </c>
      <c r="L3" s="57" t="s">
        <v>136</v>
      </c>
      <c r="M3" s="97"/>
      <c r="N3" s="101" t="s">
        <v>246</v>
      </c>
      <c r="O3" s="108" t="s">
        <v>247</v>
      </c>
      <c r="P3" s="95" t="s">
        <v>241</v>
      </c>
      <c r="Q3" s="95" t="s">
        <v>240</v>
      </c>
      <c r="R3" s="95" t="s">
        <v>242</v>
      </c>
    </row>
    <row r="4" spans="1:18">
      <c r="J4" s="58"/>
      <c r="K4" s="59"/>
      <c r="L4" s="60"/>
      <c r="M4" s="98"/>
    </row>
    <row r="5" spans="1:18">
      <c r="A5" s="1" t="s">
        <v>1</v>
      </c>
      <c r="B5" s="1"/>
      <c r="C5" s="12" t="s">
        <v>160</v>
      </c>
      <c r="J5" s="61"/>
      <c r="K5" s="62"/>
      <c r="L5" s="63"/>
      <c r="M5" s="98"/>
    </row>
    <row r="6" spans="1:18">
      <c r="A6" s="1" t="s">
        <v>45</v>
      </c>
      <c r="C6" s="12" t="s">
        <v>46</v>
      </c>
      <c r="J6" s="64"/>
      <c r="K6" s="65"/>
      <c r="L6" s="66"/>
      <c r="M6" s="99"/>
    </row>
    <row r="7" spans="1:18">
      <c r="B7" s="10" t="s">
        <v>6</v>
      </c>
      <c r="C7" s="10" t="s">
        <v>55</v>
      </c>
      <c r="D7" s="10"/>
      <c r="E7" s="10"/>
      <c r="F7" s="22">
        <v>1100000</v>
      </c>
      <c r="G7" s="38" t="s">
        <v>133</v>
      </c>
      <c r="J7" s="64"/>
      <c r="K7" s="65" t="s">
        <v>135</v>
      </c>
      <c r="L7" s="66"/>
      <c r="M7" s="99"/>
      <c r="O7" s="109" t="s">
        <v>245</v>
      </c>
      <c r="P7" s="95" t="s">
        <v>281</v>
      </c>
    </row>
    <row r="8" spans="1:18">
      <c r="B8" s="10" t="s">
        <v>7</v>
      </c>
      <c r="C8" s="10" t="s">
        <v>4</v>
      </c>
      <c r="D8" s="10"/>
      <c r="E8" s="10"/>
      <c r="F8" s="25">
        <v>3</v>
      </c>
      <c r="G8" s="16" t="s">
        <v>125</v>
      </c>
      <c r="J8" s="64"/>
      <c r="K8" s="65" t="s">
        <v>137</v>
      </c>
      <c r="L8" s="66"/>
      <c r="M8" s="99"/>
      <c r="O8" s="109" t="s">
        <v>222</v>
      </c>
      <c r="P8" s="95" t="s">
        <v>224</v>
      </c>
    </row>
    <row r="9" spans="1:18">
      <c r="B9" s="10" t="s">
        <v>8</v>
      </c>
      <c r="C9" s="10" t="s">
        <v>5</v>
      </c>
      <c r="D9" s="10"/>
      <c r="E9" s="10"/>
      <c r="F9" s="22">
        <v>73694</v>
      </c>
      <c r="G9" s="19" t="s">
        <v>49</v>
      </c>
      <c r="H9" s="11"/>
      <c r="J9" s="64" t="s">
        <v>138</v>
      </c>
      <c r="K9" s="65"/>
      <c r="L9" s="66"/>
      <c r="M9" s="99"/>
      <c r="N9" s="101" t="s">
        <v>244</v>
      </c>
      <c r="O9" s="109"/>
      <c r="R9" s="95" t="s">
        <v>223</v>
      </c>
    </row>
    <row r="10" spans="1:18">
      <c r="B10" s="10" t="s">
        <v>9</v>
      </c>
      <c r="C10" s="10" t="s">
        <v>32</v>
      </c>
      <c r="D10" s="10"/>
      <c r="E10" s="10"/>
      <c r="F10" s="22"/>
      <c r="G10" s="16" t="s">
        <v>125</v>
      </c>
      <c r="J10" s="64"/>
      <c r="K10" s="65"/>
      <c r="L10" s="66"/>
      <c r="M10" s="99"/>
    </row>
    <row r="11" spans="1:18">
      <c r="B11" s="10"/>
      <c r="C11" s="26" t="s">
        <v>16</v>
      </c>
      <c r="D11" s="9" t="s">
        <v>115</v>
      </c>
      <c r="E11" s="36" t="s">
        <v>52</v>
      </c>
      <c r="F11" s="22"/>
      <c r="J11" s="64"/>
      <c r="K11" s="65"/>
      <c r="L11" s="66" t="s">
        <v>139</v>
      </c>
      <c r="M11" s="99"/>
    </row>
    <row r="12" spans="1:18">
      <c r="B12" s="10"/>
      <c r="C12" s="10" t="s">
        <v>10</v>
      </c>
      <c r="D12" s="27">
        <v>0.02</v>
      </c>
      <c r="E12" s="27">
        <v>0.02</v>
      </c>
      <c r="F12" s="22"/>
      <c r="J12" s="61"/>
      <c r="K12" s="62"/>
      <c r="L12" s="67">
        <v>0.02</v>
      </c>
      <c r="M12" s="100"/>
      <c r="O12" s="109" t="s">
        <v>243</v>
      </c>
      <c r="P12" s="95" t="s">
        <v>225</v>
      </c>
      <c r="Q12" s="95" t="s">
        <v>250</v>
      </c>
    </row>
    <row r="13" spans="1:18">
      <c r="B13" s="10"/>
      <c r="C13" s="10" t="s">
        <v>11</v>
      </c>
      <c r="D13" s="27">
        <v>0.15</v>
      </c>
      <c r="E13" s="27">
        <v>0.15</v>
      </c>
      <c r="F13" s="22"/>
      <c r="J13" s="61"/>
      <c r="K13" s="62"/>
      <c r="L13" s="67">
        <v>0.15</v>
      </c>
      <c r="M13" s="100"/>
      <c r="O13" s="109" t="s">
        <v>243</v>
      </c>
      <c r="P13" s="95" t="s">
        <v>226</v>
      </c>
      <c r="Q13" s="95" t="s">
        <v>251</v>
      </c>
    </row>
    <row r="14" spans="1:18">
      <c r="B14" s="10"/>
      <c r="C14" s="10" t="s">
        <v>12</v>
      </c>
      <c r="D14" s="27">
        <v>0.3</v>
      </c>
      <c r="E14" s="27">
        <v>0.3</v>
      </c>
      <c r="F14" s="22"/>
      <c r="G14" s="16" t="s">
        <v>124</v>
      </c>
      <c r="J14" s="61"/>
      <c r="K14" s="62"/>
      <c r="L14" s="67">
        <v>0.3</v>
      </c>
      <c r="M14" s="100"/>
      <c r="O14" s="109" t="s">
        <v>243</v>
      </c>
      <c r="P14" s="95" t="s">
        <v>227</v>
      </c>
      <c r="Q14" s="95" t="s">
        <v>252</v>
      </c>
    </row>
    <row r="15" spans="1:18">
      <c r="B15" s="10"/>
      <c r="C15" s="10" t="s">
        <v>13</v>
      </c>
      <c r="D15" s="27">
        <v>0.05</v>
      </c>
      <c r="E15" s="27">
        <v>0.05</v>
      </c>
      <c r="F15" s="22"/>
      <c r="J15" s="61"/>
      <c r="K15" s="62"/>
      <c r="L15" s="67">
        <v>0.05</v>
      </c>
      <c r="M15" s="100"/>
      <c r="O15" s="109" t="s">
        <v>243</v>
      </c>
      <c r="P15" s="95" t="s">
        <v>228</v>
      </c>
      <c r="Q15" s="95" t="s">
        <v>253</v>
      </c>
    </row>
    <row r="16" spans="1:18">
      <c r="B16" s="10"/>
      <c r="C16" s="10" t="s">
        <v>14</v>
      </c>
      <c r="D16" s="27">
        <v>0.15</v>
      </c>
      <c r="E16" s="27">
        <v>0.15</v>
      </c>
      <c r="F16" s="22"/>
      <c r="J16" s="61"/>
      <c r="K16" s="62"/>
      <c r="L16" s="67">
        <v>0.15</v>
      </c>
      <c r="M16" s="100"/>
      <c r="O16" s="109" t="s">
        <v>243</v>
      </c>
      <c r="P16" s="95" t="s">
        <v>229</v>
      </c>
      <c r="Q16" s="95" t="s">
        <v>254</v>
      </c>
    </row>
    <row r="17" spans="1:18">
      <c r="B17" s="10"/>
      <c r="C17" s="10" t="s">
        <v>64</v>
      </c>
      <c r="D17" s="27">
        <v>0.1</v>
      </c>
      <c r="E17" s="27">
        <v>0.1</v>
      </c>
      <c r="F17" s="22"/>
      <c r="J17" s="61"/>
      <c r="K17" s="62"/>
      <c r="L17" s="67">
        <v>0.1</v>
      </c>
      <c r="M17" s="100"/>
      <c r="O17" s="109" t="s">
        <v>243</v>
      </c>
      <c r="P17" s="95" t="s">
        <v>230</v>
      </c>
      <c r="Q17" s="95" t="s">
        <v>255</v>
      </c>
    </row>
    <row r="18" spans="1:18">
      <c r="B18" s="10"/>
      <c r="C18" s="10" t="s">
        <v>65</v>
      </c>
      <c r="D18" s="27">
        <v>0.05</v>
      </c>
      <c r="E18" s="27">
        <v>0.05</v>
      </c>
      <c r="F18" s="22"/>
      <c r="J18" s="61"/>
      <c r="K18" s="62"/>
      <c r="L18" s="67">
        <v>0.05</v>
      </c>
      <c r="M18" s="100"/>
      <c r="O18" s="109" t="s">
        <v>243</v>
      </c>
      <c r="P18" s="95" t="s">
        <v>231</v>
      </c>
      <c r="Q18" s="95" t="s">
        <v>256</v>
      </c>
    </row>
    <row r="19" spans="1:18">
      <c r="B19" s="10"/>
      <c r="C19" s="10" t="s">
        <v>67</v>
      </c>
      <c r="D19" s="27">
        <v>0.15</v>
      </c>
      <c r="E19" s="27">
        <v>0.15</v>
      </c>
      <c r="F19" s="22"/>
      <c r="J19" s="61"/>
      <c r="K19" s="62"/>
      <c r="L19" s="67">
        <v>0.15</v>
      </c>
      <c r="M19" s="100"/>
      <c r="O19" s="109" t="s">
        <v>243</v>
      </c>
      <c r="P19" s="95" t="s">
        <v>232</v>
      </c>
      <c r="Q19" s="95" t="s">
        <v>257</v>
      </c>
    </row>
    <row r="20" spans="1:18">
      <c r="B20" s="10"/>
      <c r="C20" s="10" t="s">
        <v>68</v>
      </c>
      <c r="D20" s="27">
        <v>0.03</v>
      </c>
      <c r="E20" s="27">
        <v>0.03</v>
      </c>
      <c r="F20" s="22"/>
      <c r="J20" s="61"/>
      <c r="K20" s="62"/>
      <c r="L20" s="67">
        <v>0.03</v>
      </c>
      <c r="M20" s="100"/>
      <c r="O20" s="109" t="s">
        <v>243</v>
      </c>
      <c r="P20" s="95" t="s">
        <v>233</v>
      </c>
      <c r="Q20" s="95" t="s">
        <v>258</v>
      </c>
    </row>
    <row r="21" spans="1:18">
      <c r="B21" s="10"/>
      <c r="C21" s="10"/>
      <c r="D21" s="10" t="s">
        <v>18</v>
      </c>
      <c r="E21" s="27">
        <f>SUM(E12:E20)</f>
        <v>1</v>
      </c>
      <c r="F21" s="22"/>
      <c r="J21" s="61"/>
      <c r="K21" s="62"/>
      <c r="L21" s="63"/>
      <c r="M21" s="98"/>
      <c r="N21" s="101" t="s">
        <v>221</v>
      </c>
    </row>
    <row r="22" spans="1:18">
      <c r="B22" s="10" t="s">
        <v>31</v>
      </c>
      <c r="C22" s="10" t="s">
        <v>159</v>
      </c>
      <c r="D22" s="10"/>
      <c r="E22" s="27"/>
      <c r="F22" s="28">
        <f>F9*E21</f>
        <v>73694</v>
      </c>
      <c r="J22" s="61"/>
      <c r="K22" s="62"/>
      <c r="L22" s="63"/>
      <c r="M22" s="98"/>
      <c r="N22" s="101" t="s">
        <v>221</v>
      </c>
    </row>
    <row r="23" spans="1:18">
      <c r="A23" s="88" t="s">
        <v>47</v>
      </c>
      <c r="C23" s="34" t="s">
        <v>161</v>
      </c>
    </row>
    <row r="24" spans="1:18">
      <c r="A24" s="88"/>
      <c r="B24" s="10" t="s">
        <v>6</v>
      </c>
      <c r="C24" s="10" t="s">
        <v>93</v>
      </c>
      <c r="D24" s="10"/>
      <c r="E24" s="10"/>
      <c r="F24" s="39">
        <v>0.3</v>
      </c>
      <c r="G24" s="16" t="s">
        <v>124</v>
      </c>
      <c r="J24" s="64"/>
      <c r="K24" s="107" t="s">
        <v>145</v>
      </c>
      <c r="L24" s="66"/>
      <c r="M24" s="99"/>
      <c r="O24" s="109" t="s">
        <v>243</v>
      </c>
      <c r="P24" s="95" t="s">
        <v>260</v>
      </c>
    </row>
    <row r="25" spans="1:18">
      <c r="B25" s="10" t="s">
        <v>7</v>
      </c>
      <c r="C25" s="10" t="s">
        <v>167</v>
      </c>
      <c r="D25" s="10"/>
      <c r="E25" s="10"/>
      <c r="F25" s="87">
        <f>F22*F24</f>
        <v>22108.2</v>
      </c>
      <c r="G25" s="16"/>
      <c r="J25" s="64"/>
      <c r="K25" s="65"/>
      <c r="L25" s="66"/>
      <c r="M25" s="99"/>
      <c r="N25" s="101" t="s">
        <v>221</v>
      </c>
    </row>
    <row r="26" spans="1:18">
      <c r="B26" s="10"/>
      <c r="C26" s="10"/>
      <c r="D26" s="10"/>
      <c r="E26" s="10"/>
      <c r="F26" s="87"/>
      <c r="G26" s="16"/>
      <c r="J26" s="64"/>
      <c r="K26" s="65"/>
      <c r="L26" s="66"/>
      <c r="M26" s="99"/>
    </row>
    <row r="27" spans="1:18">
      <c r="A27" s="89" t="s">
        <v>162</v>
      </c>
      <c r="B27" s="18"/>
      <c r="C27" s="86" t="s">
        <v>48</v>
      </c>
      <c r="D27" s="18"/>
      <c r="E27" s="27"/>
      <c r="F27" s="28"/>
      <c r="J27" s="61"/>
      <c r="K27" s="62"/>
      <c r="L27" s="63"/>
      <c r="M27" s="98"/>
    </row>
    <row r="28" spans="1:18">
      <c r="A28" s="17"/>
      <c r="B28" s="18" t="s">
        <v>6</v>
      </c>
      <c r="C28" s="18" t="s">
        <v>163</v>
      </c>
      <c r="D28" s="18"/>
      <c r="E28" s="27"/>
      <c r="F28" s="28">
        <f>F7</f>
        <v>1100000</v>
      </c>
      <c r="J28" s="61"/>
      <c r="K28" s="65" t="s">
        <v>135</v>
      </c>
      <c r="L28" s="63"/>
      <c r="M28" s="98"/>
    </row>
    <row r="29" spans="1:18">
      <c r="A29" s="17"/>
      <c r="B29" s="18" t="s">
        <v>7</v>
      </c>
      <c r="C29" s="18" t="s">
        <v>44</v>
      </c>
      <c r="D29" s="18"/>
      <c r="E29" s="27"/>
      <c r="F29" s="50" t="s">
        <v>96</v>
      </c>
      <c r="G29" s="16" t="s">
        <v>125</v>
      </c>
      <c r="J29" s="68"/>
      <c r="K29" s="65" t="s">
        <v>140</v>
      </c>
      <c r="L29" s="69"/>
      <c r="M29" s="97"/>
      <c r="O29" s="109" t="s">
        <v>222</v>
      </c>
      <c r="P29" s="95" t="s">
        <v>234</v>
      </c>
    </row>
    <row r="30" spans="1:18">
      <c r="A30" s="17"/>
      <c r="B30" s="18" t="s">
        <v>8</v>
      </c>
      <c r="C30" s="18" t="s">
        <v>169</v>
      </c>
      <c r="D30" s="18"/>
      <c r="E30" s="27"/>
      <c r="F30" s="50">
        <v>8084</v>
      </c>
      <c r="G30" s="19" t="s">
        <v>49</v>
      </c>
      <c r="H30" s="11"/>
      <c r="J30" s="68" t="s">
        <v>141</v>
      </c>
      <c r="K30" s="70"/>
      <c r="L30" s="69"/>
      <c r="M30" s="97"/>
      <c r="N30" s="101" t="s">
        <v>244</v>
      </c>
      <c r="R30" s="95" t="s">
        <v>235</v>
      </c>
    </row>
    <row r="31" spans="1:18">
      <c r="A31" s="18"/>
      <c r="B31" s="18"/>
      <c r="C31" s="86" t="s">
        <v>51</v>
      </c>
      <c r="D31" s="18"/>
      <c r="E31" s="27"/>
      <c r="F31" s="42">
        <f>F22+F30+F25</f>
        <v>103886.2</v>
      </c>
      <c r="G31" s="20"/>
      <c r="H31" s="10"/>
      <c r="J31" s="68"/>
      <c r="K31" s="70"/>
      <c r="L31" s="69"/>
      <c r="M31" s="97"/>
      <c r="N31" s="101" t="s">
        <v>221</v>
      </c>
    </row>
    <row r="32" spans="1:18">
      <c r="B32" s="10"/>
      <c r="C32" s="10"/>
      <c r="D32" s="10"/>
      <c r="E32" s="10"/>
      <c r="F32" s="22"/>
      <c r="J32" s="68"/>
      <c r="K32" s="70"/>
      <c r="L32" s="69"/>
      <c r="M32" s="97"/>
    </row>
    <row r="33" spans="1:16">
      <c r="A33" s="37" t="s">
        <v>33</v>
      </c>
      <c r="B33" s="10"/>
      <c r="C33" s="34" t="s">
        <v>34</v>
      </c>
      <c r="D33" s="10"/>
      <c r="E33" s="27"/>
      <c r="F33" s="31"/>
      <c r="J33" s="68"/>
      <c r="K33" s="70"/>
      <c r="L33" s="69"/>
      <c r="M33" s="97"/>
    </row>
    <row r="34" spans="1:16">
      <c r="A34" s="24" t="s">
        <v>35</v>
      </c>
      <c r="B34" s="10"/>
      <c r="C34" s="34" t="s">
        <v>43</v>
      </c>
      <c r="D34" s="10"/>
      <c r="E34" s="27"/>
      <c r="F34" s="31"/>
      <c r="J34" s="68"/>
      <c r="K34" s="70"/>
      <c r="L34" s="69"/>
      <c r="M34" s="97"/>
    </row>
    <row r="35" spans="1:16">
      <c r="A35" s="10"/>
      <c r="B35" s="10" t="s">
        <v>6</v>
      </c>
      <c r="C35" s="10" t="s">
        <v>168</v>
      </c>
      <c r="D35" s="10"/>
      <c r="E35" s="27"/>
      <c r="F35" s="28">
        <f>F28</f>
        <v>1100000</v>
      </c>
      <c r="J35" s="68"/>
      <c r="K35" s="65" t="s">
        <v>135</v>
      </c>
      <c r="L35" s="69"/>
      <c r="M35" s="97"/>
    </row>
    <row r="36" spans="1:16">
      <c r="A36" s="10"/>
      <c r="B36" s="10" t="s">
        <v>7</v>
      </c>
      <c r="C36" s="10" t="s">
        <v>164</v>
      </c>
      <c r="D36" s="10"/>
      <c r="E36" s="27"/>
      <c r="F36" s="49">
        <v>2.9000000000000001E-2</v>
      </c>
      <c r="G36" s="16" t="s">
        <v>124</v>
      </c>
      <c r="J36" s="68"/>
      <c r="K36" s="65" t="s">
        <v>149</v>
      </c>
      <c r="L36" s="69"/>
      <c r="M36" s="97"/>
      <c r="O36" s="109" t="s">
        <v>243</v>
      </c>
      <c r="P36" s="95" t="s">
        <v>236</v>
      </c>
    </row>
    <row r="37" spans="1:16">
      <c r="A37" s="10"/>
      <c r="B37" s="10" t="s">
        <v>8</v>
      </c>
      <c r="C37" s="10" t="s">
        <v>39</v>
      </c>
      <c r="D37" s="10"/>
      <c r="E37" s="27"/>
      <c r="F37" s="28">
        <f>F35*F36</f>
        <v>31900</v>
      </c>
      <c r="J37" s="68"/>
      <c r="K37" s="70"/>
      <c r="L37" s="69"/>
      <c r="M37" s="97"/>
      <c r="N37" s="101" t="s">
        <v>221</v>
      </c>
    </row>
    <row r="38" spans="1:16">
      <c r="A38" s="24" t="s">
        <v>36</v>
      </c>
      <c r="B38" s="10"/>
      <c r="C38" s="34" t="s">
        <v>37</v>
      </c>
      <c r="D38" s="10"/>
      <c r="E38" s="27"/>
      <c r="F38" s="31"/>
      <c r="J38" s="68"/>
      <c r="K38" s="70"/>
      <c r="L38" s="69"/>
      <c r="M38" s="97"/>
    </row>
    <row r="39" spans="1:16">
      <c r="A39" s="10"/>
      <c r="B39" s="10" t="s">
        <v>6</v>
      </c>
      <c r="C39" s="10" t="s">
        <v>38</v>
      </c>
      <c r="D39" s="10"/>
      <c r="E39" s="27"/>
      <c r="F39" s="31"/>
      <c r="G39" s="16" t="s">
        <v>124</v>
      </c>
      <c r="J39" s="71" t="s">
        <v>142</v>
      </c>
      <c r="K39" s="102" t="s">
        <v>142</v>
      </c>
      <c r="L39" s="104" t="s">
        <v>142</v>
      </c>
      <c r="M39" s="101"/>
      <c r="N39" s="102"/>
      <c r="O39" s="110" t="s">
        <v>243</v>
      </c>
      <c r="P39" s="111" t="s">
        <v>237</v>
      </c>
    </row>
    <row r="40" spans="1:16">
      <c r="A40" s="10"/>
      <c r="B40" s="10" t="s">
        <v>7</v>
      </c>
      <c r="C40" s="10"/>
      <c r="D40" s="10"/>
      <c r="E40" s="27"/>
      <c r="F40" s="31"/>
      <c r="J40" s="71" t="s">
        <v>142</v>
      </c>
      <c r="K40" s="102" t="s">
        <v>142</v>
      </c>
      <c r="L40" s="104" t="s">
        <v>142</v>
      </c>
      <c r="M40" s="101"/>
      <c r="N40" s="102" t="s">
        <v>221</v>
      </c>
      <c r="O40" s="112"/>
      <c r="P40" s="111"/>
    </row>
    <row r="41" spans="1:16">
      <c r="A41" s="10"/>
      <c r="B41" s="10" t="s">
        <v>8</v>
      </c>
      <c r="C41" s="10" t="s">
        <v>170</v>
      </c>
      <c r="D41" s="10"/>
      <c r="E41" s="27"/>
      <c r="F41" s="31"/>
      <c r="J41" s="71" t="s">
        <v>142</v>
      </c>
      <c r="K41" s="102" t="s">
        <v>142</v>
      </c>
      <c r="L41" s="104" t="s">
        <v>142</v>
      </c>
      <c r="M41" s="101"/>
      <c r="N41" s="102"/>
      <c r="O41" s="112"/>
      <c r="P41" s="111"/>
    </row>
    <row r="42" spans="1:16">
      <c r="A42" s="24" t="s">
        <v>41</v>
      </c>
      <c r="B42" s="10"/>
      <c r="C42" s="34" t="s">
        <v>63</v>
      </c>
      <c r="D42" s="10"/>
      <c r="E42" s="10"/>
      <c r="F42" s="22"/>
      <c r="J42" s="68"/>
      <c r="K42" s="103"/>
      <c r="L42" s="105"/>
      <c r="M42" s="97"/>
      <c r="N42" s="102"/>
      <c r="O42" s="112"/>
      <c r="P42" s="111"/>
    </row>
    <row r="43" spans="1:16">
      <c r="A43" s="10"/>
      <c r="B43" s="10" t="s">
        <v>6</v>
      </c>
      <c r="C43" s="10" t="s">
        <v>38</v>
      </c>
      <c r="D43" s="10"/>
      <c r="E43" s="27"/>
      <c r="F43" s="31"/>
      <c r="G43" s="16" t="s">
        <v>124</v>
      </c>
      <c r="J43" s="71" t="s">
        <v>142</v>
      </c>
      <c r="K43" s="102" t="s">
        <v>142</v>
      </c>
      <c r="L43" s="104" t="s">
        <v>142</v>
      </c>
      <c r="M43" s="101"/>
      <c r="N43" s="102"/>
      <c r="O43" s="110" t="s">
        <v>243</v>
      </c>
      <c r="P43" s="111" t="s">
        <v>238</v>
      </c>
    </row>
    <row r="44" spans="1:16">
      <c r="A44" s="10"/>
      <c r="B44" s="10" t="s">
        <v>7</v>
      </c>
      <c r="C44" s="10"/>
      <c r="D44" s="10"/>
      <c r="E44" s="27"/>
      <c r="F44" s="31"/>
      <c r="J44" s="71" t="s">
        <v>142</v>
      </c>
      <c r="K44" s="102" t="s">
        <v>142</v>
      </c>
      <c r="L44" s="104" t="s">
        <v>142</v>
      </c>
      <c r="M44" s="101"/>
      <c r="N44" s="102" t="s">
        <v>221</v>
      </c>
      <c r="O44" s="112"/>
      <c r="P44" s="111"/>
    </row>
    <row r="45" spans="1:16">
      <c r="A45" s="10"/>
      <c r="B45" s="10" t="s">
        <v>8</v>
      </c>
      <c r="C45" s="10" t="s">
        <v>171</v>
      </c>
      <c r="D45" s="10"/>
      <c r="E45" s="27"/>
      <c r="F45" s="31"/>
      <c r="J45" s="71" t="s">
        <v>142</v>
      </c>
      <c r="K45" s="102" t="s">
        <v>142</v>
      </c>
      <c r="L45" s="104" t="s">
        <v>142</v>
      </c>
      <c r="M45" s="101"/>
      <c r="N45" s="102"/>
      <c r="O45" s="112"/>
      <c r="P45" s="111"/>
    </row>
    <row r="46" spans="1:16">
      <c r="A46" s="24" t="s">
        <v>166</v>
      </c>
      <c r="B46" s="10"/>
      <c r="C46" s="34" t="s">
        <v>165</v>
      </c>
      <c r="D46" s="10"/>
      <c r="E46" s="10"/>
      <c r="F46" s="22"/>
      <c r="J46" s="68"/>
      <c r="K46" s="103"/>
      <c r="L46" s="105"/>
      <c r="M46" s="97"/>
      <c r="N46" s="102"/>
      <c r="O46" s="112"/>
      <c r="P46" s="111"/>
    </row>
    <row r="47" spans="1:16">
      <c r="B47" s="10" t="s">
        <v>6</v>
      </c>
      <c r="C47" s="10" t="s">
        <v>38</v>
      </c>
      <c r="D47" s="10"/>
      <c r="E47" s="27"/>
      <c r="F47" s="31"/>
      <c r="G47" s="16" t="s">
        <v>124</v>
      </c>
      <c r="J47" s="71" t="s">
        <v>142</v>
      </c>
      <c r="K47" s="102" t="s">
        <v>142</v>
      </c>
      <c r="L47" s="104" t="s">
        <v>142</v>
      </c>
      <c r="M47" s="101"/>
      <c r="N47" s="102"/>
      <c r="O47" s="110" t="s">
        <v>243</v>
      </c>
      <c r="P47" s="111" t="s">
        <v>239</v>
      </c>
    </row>
    <row r="48" spans="1:16">
      <c r="B48" s="10" t="s">
        <v>7</v>
      </c>
      <c r="C48" s="10"/>
      <c r="D48" s="10"/>
      <c r="E48" s="27"/>
      <c r="F48" s="31"/>
      <c r="J48" s="71" t="s">
        <v>142</v>
      </c>
      <c r="K48" s="102" t="s">
        <v>142</v>
      </c>
      <c r="L48" s="104" t="s">
        <v>142</v>
      </c>
      <c r="M48" s="101"/>
      <c r="N48" s="102" t="s">
        <v>221</v>
      </c>
      <c r="O48" s="112"/>
      <c r="P48" s="111"/>
    </row>
    <row r="49" spans="1:16">
      <c r="B49" s="10" t="s">
        <v>8</v>
      </c>
      <c r="C49" s="10" t="s">
        <v>172</v>
      </c>
      <c r="D49" s="10"/>
      <c r="E49" s="27"/>
      <c r="F49" s="31"/>
      <c r="J49" s="71" t="s">
        <v>142</v>
      </c>
      <c r="K49" s="102" t="s">
        <v>142</v>
      </c>
      <c r="L49" s="104" t="s">
        <v>142</v>
      </c>
      <c r="M49" s="101"/>
      <c r="N49" s="102"/>
      <c r="O49" s="112"/>
      <c r="P49" s="111"/>
    </row>
    <row r="50" spans="1:16">
      <c r="B50" s="10"/>
      <c r="C50" s="10"/>
      <c r="D50" s="10"/>
      <c r="E50" s="27"/>
      <c r="F50" s="31"/>
      <c r="J50" s="71"/>
      <c r="K50" s="72"/>
      <c r="L50" s="73"/>
      <c r="M50" s="101"/>
    </row>
    <row r="51" spans="1:16">
      <c r="A51" s="10"/>
      <c r="B51" s="10"/>
      <c r="C51" s="34" t="s">
        <v>50</v>
      </c>
      <c r="D51" s="10"/>
      <c r="E51" s="27"/>
      <c r="F51" s="42">
        <f>F37+F45+F49</f>
        <v>31900</v>
      </c>
      <c r="J51" s="61"/>
      <c r="K51" s="62"/>
      <c r="L51" s="63"/>
      <c r="M51" s="98"/>
      <c r="N51" s="101" t="s">
        <v>221</v>
      </c>
    </row>
    <row r="52" spans="1:16">
      <c r="A52" s="106"/>
      <c r="B52" s="10"/>
      <c r="C52" s="10"/>
      <c r="D52" s="10"/>
      <c r="E52" s="27"/>
      <c r="F52" s="30"/>
      <c r="J52" s="61"/>
      <c r="K52" s="62"/>
      <c r="L52" s="63"/>
      <c r="M52" s="98"/>
    </row>
    <row r="53" spans="1:16" ht="15.75" thickBot="1">
      <c r="B53" s="10"/>
      <c r="C53" s="140" t="s">
        <v>104</v>
      </c>
      <c r="D53" s="140"/>
      <c r="E53" s="140"/>
      <c r="F53" s="42">
        <f>F31+F51</f>
        <v>135786.20000000001</v>
      </c>
      <c r="J53" s="74"/>
      <c r="K53" s="75"/>
      <c r="L53" s="76"/>
      <c r="M53" s="98"/>
      <c r="N53" s="101" t="s">
        <v>221</v>
      </c>
    </row>
    <row r="54" spans="1:16">
      <c r="B54" s="10"/>
      <c r="C54" s="10"/>
      <c r="E54" s="2"/>
      <c r="F54" s="6"/>
    </row>
    <row r="55" spans="1:16">
      <c r="C55" s="13"/>
      <c r="G55" s="13"/>
    </row>
    <row r="81" spans="5:5">
      <c r="E81" s="8"/>
    </row>
    <row r="82" spans="5:5">
      <c r="E82" s="15"/>
    </row>
  </sheetData>
  <mergeCells count="2">
    <mergeCell ref="C53:E53"/>
    <mergeCell ref="A1:F2"/>
  </mergeCells>
  <pageMargins left="0.70866141732283472" right="0.70866141732283472" top="0.78740157480314965" bottom="0.78740157480314965" header="0.31496062992125984" footer="0.31496062992125984"/>
  <pageSetup paperSize="9" scale="71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51"/>
  <sheetViews>
    <sheetView workbookViewId="0">
      <selection activeCell="G27" sqref="G27"/>
    </sheetView>
  </sheetViews>
  <sheetFormatPr baseColWidth="10" defaultRowHeight="15"/>
  <cols>
    <col min="1" max="16384" width="11.42578125" style="125"/>
  </cols>
  <sheetData>
    <row r="1" spans="1:6">
      <c r="A1" s="124" t="s">
        <v>324</v>
      </c>
      <c r="B1" s="124" t="s">
        <v>325</v>
      </c>
      <c r="C1" s="124" t="s">
        <v>326</v>
      </c>
      <c r="D1" s="124" t="s">
        <v>327</v>
      </c>
      <c r="E1" s="124" t="s">
        <v>328</v>
      </c>
      <c r="F1" s="124" t="s">
        <v>329</v>
      </c>
    </row>
    <row r="2" spans="1:6">
      <c r="A2" s="139">
        <v>500000</v>
      </c>
      <c r="B2" s="139">
        <v>16423</v>
      </c>
      <c r="C2" s="139">
        <v>20149</v>
      </c>
      <c r="D2" s="139">
        <v>25680</v>
      </c>
      <c r="E2" s="139">
        <v>30874</v>
      </c>
      <c r="F2" s="139">
        <v>34656</v>
      </c>
    </row>
    <row r="3" spans="1:6">
      <c r="A3" s="139">
        <v>1000000</v>
      </c>
      <c r="B3" s="139">
        <v>29492</v>
      </c>
      <c r="C3" s="139">
        <v>36087</v>
      </c>
      <c r="D3" s="139">
        <v>45980</v>
      </c>
      <c r="E3" s="139">
        <v>55198</v>
      </c>
      <c r="F3" s="139">
        <v>61981</v>
      </c>
    </row>
    <row r="4" spans="1:6">
      <c r="A4" s="139">
        <v>1500000</v>
      </c>
      <c r="B4" s="139">
        <v>41296</v>
      </c>
      <c r="C4" s="139">
        <v>50436</v>
      </c>
      <c r="D4" s="139">
        <v>64249</v>
      </c>
      <c r="E4" s="139">
        <v>77050</v>
      </c>
      <c r="F4" s="139">
        <v>86540</v>
      </c>
    </row>
    <row r="5" spans="1:6">
      <c r="A5" s="139">
        <v>2000000</v>
      </c>
      <c r="B5" s="139">
        <v>52279</v>
      </c>
      <c r="C5" s="139">
        <v>63753</v>
      </c>
      <c r="D5" s="139">
        <v>81199</v>
      </c>
      <c r="E5" s="139">
        <v>97296</v>
      </c>
      <c r="F5" s="139">
        <v>109302</v>
      </c>
    </row>
    <row r="6" spans="1:6">
      <c r="A6" s="139">
        <v>2500000</v>
      </c>
      <c r="B6" s="139">
        <v>62650</v>
      </c>
      <c r="C6" s="139">
        <v>76302</v>
      </c>
      <c r="D6" s="139">
        <v>97169</v>
      </c>
      <c r="E6" s="139">
        <v>116348</v>
      </c>
      <c r="F6" s="139">
        <v>130728</v>
      </c>
    </row>
    <row r="7" spans="1:6">
      <c r="A7" s="139">
        <v>3000000</v>
      </c>
      <c r="B7" s="139">
        <v>72534</v>
      </c>
      <c r="C7" s="139">
        <v>88240</v>
      </c>
      <c r="D7" s="139">
        <v>112357</v>
      </c>
      <c r="E7" s="139">
        <v>134449</v>
      </c>
      <c r="F7" s="139">
        <v>151090</v>
      </c>
    </row>
    <row r="8" spans="1:6">
      <c r="A8" s="139">
        <v>3500000</v>
      </c>
      <c r="B8" s="139">
        <v>82013</v>
      </c>
      <c r="C8" s="139">
        <v>99669</v>
      </c>
      <c r="D8" s="139">
        <v>126895</v>
      </c>
      <c r="E8" s="139">
        <v>151759</v>
      </c>
      <c r="F8" s="139">
        <v>170566</v>
      </c>
    </row>
    <row r="9" spans="1:6">
      <c r="A9" s="139">
        <v>4000000</v>
      </c>
      <c r="B9" s="139">
        <v>91145</v>
      </c>
      <c r="C9" s="139">
        <v>110662</v>
      </c>
      <c r="D9" s="139">
        <v>140877</v>
      </c>
      <c r="E9" s="139">
        <v>168391</v>
      </c>
      <c r="F9" s="139">
        <v>189284</v>
      </c>
    </row>
    <row r="10" spans="1:6">
      <c r="A10" s="139">
        <v>4500000</v>
      </c>
      <c r="B10" s="139">
        <v>99974</v>
      </c>
      <c r="C10" s="139">
        <v>121275</v>
      </c>
      <c r="D10" s="139">
        <v>154372</v>
      </c>
      <c r="E10" s="139">
        <v>184431</v>
      </c>
      <c r="F10" s="139">
        <v>207340</v>
      </c>
    </row>
    <row r="11" spans="1:6">
      <c r="A11" s="139">
        <v>5000000</v>
      </c>
      <c r="B11" s="139">
        <v>108534</v>
      </c>
      <c r="C11" s="139">
        <v>131550</v>
      </c>
      <c r="D11" s="139">
        <v>167435</v>
      </c>
      <c r="E11" s="139">
        <v>199946</v>
      </c>
      <c r="F11" s="139">
        <v>224807</v>
      </c>
    </row>
    <row r="12" spans="1:6">
      <c r="A12" s="139">
        <v>5500000</v>
      </c>
      <c r="B12" s="139">
        <v>116851</v>
      </c>
      <c r="C12" s="139">
        <v>141520</v>
      </c>
      <c r="D12" s="139">
        <v>180110</v>
      </c>
      <c r="E12" s="139">
        <v>214986</v>
      </c>
      <c r="F12" s="139">
        <v>241744</v>
      </c>
    </row>
    <row r="13" spans="1:6">
      <c r="A13" s="139">
        <v>6000000</v>
      </c>
      <c r="B13" s="139">
        <v>124949</v>
      </c>
      <c r="C13" s="139">
        <v>151214</v>
      </c>
      <c r="D13" s="139">
        <v>192431</v>
      </c>
      <c r="E13" s="139">
        <v>229597</v>
      </c>
      <c r="F13" s="139">
        <v>258200</v>
      </c>
    </row>
    <row r="14" spans="1:6">
      <c r="A14" s="139">
        <v>6500000</v>
      </c>
      <c r="B14" s="139">
        <v>132844</v>
      </c>
      <c r="C14" s="139">
        <v>160655</v>
      </c>
      <c r="D14" s="139">
        <v>204428</v>
      </c>
      <c r="E14" s="139">
        <v>243814</v>
      </c>
      <c r="F14" s="139">
        <v>274214</v>
      </c>
    </row>
    <row r="15" spans="1:6">
      <c r="A15" s="139">
        <v>7000000</v>
      </c>
      <c r="B15" s="139">
        <v>140554</v>
      </c>
      <c r="C15" s="139">
        <v>169861</v>
      </c>
      <c r="D15" s="139">
        <v>216126</v>
      </c>
      <c r="E15" s="139">
        <v>257666</v>
      </c>
      <c r="F15" s="139">
        <v>289822</v>
      </c>
    </row>
    <row r="16" spans="1:6">
      <c r="A16" s="139">
        <v>7500000</v>
      </c>
      <c r="B16" s="139">
        <v>148090</v>
      </c>
      <c r="C16" s="139">
        <v>178851</v>
      </c>
      <c r="D16" s="139">
        <v>227547</v>
      </c>
      <c r="E16" s="139">
        <v>271181</v>
      </c>
      <c r="F16" s="139">
        <v>305052</v>
      </c>
    </row>
    <row r="17" spans="1:6">
      <c r="A17" s="139">
        <v>8000000</v>
      </c>
      <c r="B17" s="139">
        <v>155465</v>
      </c>
      <c r="C17" s="139">
        <v>187638</v>
      </c>
      <c r="D17" s="139">
        <v>238709</v>
      </c>
      <c r="E17" s="139">
        <v>284381</v>
      </c>
      <c r="F17" s="139">
        <v>319928</v>
      </c>
    </row>
    <row r="18" spans="1:6">
      <c r="A18" s="139">
        <v>8500000</v>
      </c>
      <c r="B18" s="139">
        <v>162689</v>
      </c>
      <c r="C18" s="139">
        <v>196234</v>
      </c>
      <c r="D18" s="139">
        <v>249628</v>
      </c>
      <c r="E18" s="139">
        <v>297285</v>
      </c>
      <c r="F18" s="139">
        <v>334474</v>
      </c>
    </row>
    <row r="19" spans="1:6">
      <c r="A19" s="139">
        <v>9000000</v>
      </c>
      <c r="B19" s="139">
        <v>169770</v>
      </c>
      <c r="C19" s="139">
        <v>204652</v>
      </c>
      <c r="D19" s="139">
        <v>260319</v>
      </c>
      <c r="E19" s="139">
        <v>309911</v>
      </c>
      <c r="F19" s="139">
        <v>348709</v>
      </c>
    </row>
    <row r="20" spans="1:6">
      <c r="A20" s="139">
        <v>9500000</v>
      </c>
      <c r="B20" s="139">
        <v>176717</v>
      </c>
      <c r="C20" s="139">
        <v>212902</v>
      </c>
      <c r="D20" s="139">
        <v>270794</v>
      </c>
      <c r="E20" s="139">
        <v>322274</v>
      </c>
      <c r="F20" s="139">
        <v>362650</v>
      </c>
    </row>
    <row r="21" spans="1:6">
      <c r="A21" s="139">
        <v>10000000</v>
      </c>
      <c r="B21" s="139">
        <v>183537</v>
      </c>
      <c r="C21" s="139">
        <v>220991</v>
      </c>
      <c r="D21" s="139">
        <v>281065</v>
      </c>
      <c r="E21" s="139">
        <v>334389</v>
      </c>
      <c r="F21" s="139">
        <v>376313</v>
      </c>
    </row>
    <row r="22" spans="1:6">
      <c r="A22" s="139">
        <v>10500000</v>
      </c>
      <c r="B22" s="139">
        <v>190235</v>
      </c>
      <c r="C22" s="139">
        <v>228928</v>
      </c>
      <c r="D22" s="139">
        <v>291141</v>
      </c>
      <c r="E22" s="139">
        <v>346267</v>
      </c>
      <c r="F22" s="139">
        <v>389711</v>
      </c>
    </row>
    <row r="23" spans="1:6">
      <c r="A23" s="139">
        <v>11000000</v>
      </c>
      <c r="B23" s="139">
        <v>196819</v>
      </c>
      <c r="C23" s="139">
        <v>236721</v>
      </c>
      <c r="D23" s="139">
        <v>301033</v>
      </c>
      <c r="E23" s="139">
        <v>357920</v>
      </c>
      <c r="F23" s="139">
        <v>402857</v>
      </c>
    </row>
    <row r="24" spans="1:6">
      <c r="A24" s="139">
        <v>11500000</v>
      </c>
      <c r="B24" s="139">
        <v>203292</v>
      </c>
      <c r="C24" s="139">
        <v>244375</v>
      </c>
      <c r="D24" s="139">
        <v>310748</v>
      </c>
      <c r="E24" s="139">
        <v>369358</v>
      </c>
      <c r="F24" s="139">
        <v>415763</v>
      </c>
    </row>
    <row r="25" spans="1:6">
      <c r="A25" s="139">
        <v>12000000</v>
      </c>
      <c r="B25" s="139">
        <v>209660</v>
      </c>
      <c r="C25" s="139">
        <v>251898</v>
      </c>
      <c r="D25" s="139">
        <v>320295</v>
      </c>
      <c r="E25" s="139">
        <v>380591</v>
      </c>
      <c r="F25" s="139">
        <v>428439</v>
      </c>
    </row>
    <row r="26" spans="1:6">
      <c r="A26" s="139">
        <v>12500000</v>
      </c>
      <c r="B26" s="139">
        <v>215928</v>
      </c>
      <c r="C26" s="139">
        <v>259294</v>
      </c>
      <c r="D26" s="139">
        <v>329679</v>
      </c>
      <c r="E26" s="139">
        <v>391627</v>
      </c>
      <c r="F26" s="139">
        <v>440894</v>
      </c>
    </row>
    <row r="27" spans="1:6">
      <c r="A27" s="139">
        <v>13000000</v>
      </c>
      <c r="B27" s="139">
        <v>222098</v>
      </c>
      <c r="C27" s="139">
        <v>266568</v>
      </c>
      <c r="D27" s="139">
        <v>338908</v>
      </c>
      <c r="E27" s="139">
        <v>402474</v>
      </c>
      <c r="F27" s="139">
        <v>453138</v>
      </c>
    </row>
    <row r="28" spans="1:6">
      <c r="A28" s="139">
        <v>13500000</v>
      </c>
      <c r="B28" s="139">
        <v>228176</v>
      </c>
      <c r="C28" s="139">
        <v>273725</v>
      </c>
      <c r="D28" s="139">
        <v>347988</v>
      </c>
      <c r="E28" s="139">
        <v>413139</v>
      </c>
      <c r="F28" s="139">
        <v>465179</v>
      </c>
    </row>
    <row r="29" spans="1:6">
      <c r="A29" s="139">
        <v>14000000</v>
      </c>
      <c r="B29" s="139">
        <v>234164</v>
      </c>
      <c r="C29" s="139">
        <v>280770</v>
      </c>
      <c r="D29" s="139">
        <v>356925</v>
      </c>
      <c r="E29" s="139">
        <v>423629</v>
      </c>
      <c r="F29" s="139">
        <v>477023</v>
      </c>
    </row>
    <row r="30" spans="1:6">
      <c r="A30" s="139">
        <v>14500000</v>
      </c>
      <c r="B30" s="139">
        <v>240065</v>
      </c>
      <c r="C30" s="139">
        <v>287707</v>
      </c>
      <c r="D30" s="139">
        <v>365722</v>
      </c>
      <c r="E30" s="139">
        <v>433950</v>
      </c>
      <c r="F30" s="139">
        <v>488679</v>
      </c>
    </row>
    <row r="31" spans="1:6">
      <c r="A31" s="139">
        <v>15000000</v>
      </c>
      <c r="B31" s="139">
        <v>245884</v>
      </c>
      <c r="C31" s="139">
        <v>294538</v>
      </c>
      <c r="D31" s="139">
        <v>374386</v>
      </c>
      <c r="E31" s="139">
        <v>444108</v>
      </c>
      <c r="F31" s="139">
        <v>500153</v>
      </c>
    </row>
    <row r="32" spans="1:6">
      <c r="A32" s="139">
        <v>15500000</v>
      </c>
      <c r="B32" s="139">
        <v>251621</v>
      </c>
      <c r="C32" s="139">
        <v>301269</v>
      </c>
      <c r="D32" s="139">
        <v>382920</v>
      </c>
      <c r="E32" s="139">
        <v>454109</v>
      </c>
      <c r="F32" s="139">
        <v>511450</v>
      </c>
    </row>
    <row r="33" spans="1:6">
      <c r="A33" s="139">
        <v>16000000</v>
      </c>
      <c r="B33" s="139">
        <v>257281</v>
      </c>
      <c r="C33" s="139">
        <v>307901</v>
      </c>
      <c r="D33" s="139">
        <v>391329</v>
      </c>
      <c r="E33" s="139">
        <v>463957</v>
      </c>
      <c r="F33" s="139">
        <v>522576</v>
      </c>
    </row>
    <row r="34" spans="1:6">
      <c r="A34" s="139">
        <v>16500000</v>
      </c>
      <c r="B34" s="139">
        <v>262864</v>
      </c>
      <c r="C34" s="139">
        <v>314439</v>
      </c>
      <c r="D34" s="139">
        <v>399617</v>
      </c>
      <c r="E34" s="139">
        <v>473658</v>
      </c>
      <c r="F34" s="139">
        <v>533537</v>
      </c>
    </row>
    <row r="35" spans="1:6">
      <c r="A35" s="139">
        <v>17000000</v>
      </c>
      <c r="B35" s="139">
        <v>268375</v>
      </c>
      <c r="C35" s="139">
        <v>320884</v>
      </c>
      <c r="D35" s="139">
        <v>407787</v>
      </c>
      <c r="E35" s="139">
        <v>483215</v>
      </c>
      <c r="F35" s="139">
        <v>544338</v>
      </c>
    </row>
    <row r="36" spans="1:6">
      <c r="A36" s="139">
        <v>17500000</v>
      </c>
      <c r="B36" s="139">
        <v>273814</v>
      </c>
      <c r="C36" s="139">
        <v>327240</v>
      </c>
      <c r="D36" s="139">
        <v>415843</v>
      </c>
      <c r="E36" s="139">
        <v>492634</v>
      </c>
      <c r="F36" s="139">
        <v>554984</v>
      </c>
    </row>
    <row r="37" spans="1:6">
      <c r="A37" s="139">
        <v>18000000</v>
      </c>
      <c r="B37" s="139">
        <v>279185</v>
      </c>
      <c r="C37" s="139">
        <v>333509</v>
      </c>
      <c r="D37" s="139">
        <v>423788</v>
      </c>
      <c r="E37" s="139">
        <v>501917</v>
      </c>
      <c r="F37" s="139">
        <v>565478</v>
      </c>
    </row>
    <row r="38" spans="1:6">
      <c r="A38" s="139">
        <v>18500000</v>
      </c>
      <c r="B38" s="139">
        <v>284488</v>
      </c>
      <c r="C38" s="139">
        <v>339694</v>
      </c>
      <c r="D38" s="139">
        <v>431625</v>
      </c>
      <c r="E38" s="139">
        <v>511069</v>
      </c>
      <c r="F38" s="139">
        <v>575826</v>
      </c>
    </row>
    <row r="39" spans="1:6">
      <c r="A39" s="139">
        <v>19000000</v>
      </c>
      <c r="B39" s="139">
        <v>289726</v>
      </c>
      <c r="C39" s="139">
        <v>345797</v>
      </c>
      <c r="D39" s="139">
        <v>439358</v>
      </c>
      <c r="E39" s="139">
        <v>520094</v>
      </c>
      <c r="F39" s="139">
        <v>586030</v>
      </c>
    </row>
    <row r="40" spans="1:6">
      <c r="A40" s="139">
        <v>19500000</v>
      </c>
      <c r="B40" s="139">
        <v>294900</v>
      </c>
      <c r="C40" s="139">
        <v>351820</v>
      </c>
      <c r="D40" s="139">
        <v>446988</v>
      </c>
      <c r="E40" s="139">
        <v>528994</v>
      </c>
      <c r="F40" s="139">
        <v>596096</v>
      </c>
    </row>
    <row r="41" spans="1:6">
      <c r="A41" s="139">
        <v>20000000</v>
      </c>
      <c r="B41" s="139">
        <v>300012</v>
      </c>
      <c r="C41" s="139">
        <v>357765</v>
      </c>
      <c r="D41" s="139">
        <v>454519</v>
      </c>
      <c r="E41" s="139">
        <v>537773</v>
      </c>
      <c r="F41" s="139">
        <v>606025</v>
      </c>
    </row>
    <row r="42" spans="1:6">
      <c r="A42" s="139">
        <v>20500000</v>
      </c>
      <c r="B42" s="139">
        <v>305063</v>
      </c>
      <c r="C42" s="139">
        <v>363634</v>
      </c>
      <c r="D42" s="139">
        <v>461952</v>
      </c>
      <c r="E42" s="139">
        <v>546433</v>
      </c>
      <c r="F42" s="139">
        <v>615823</v>
      </c>
    </row>
    <row r="43" spans="1:6">
      <c r="A43" s="139">
        <v>21000000</v>
      </c>
      <c r="B43" s="139">
        <v>310056</v>
      </c>
      <c r="C43" s="139">
        <v>369428</v>
      </c>
      <c r="D43" s="139">
        <v>469291</v>
      </c>
      <c r="E43" s="139">
        <v>554979</v>
      </c>
      <c r="F43" s="139">
        <v>625492</v>
      </c>
    </row>
    <row r="44" spans="1:6">
      <c r="A44" s="139">
        <v>21500000</v>
      </c>
      <c r="B44" s="139">
        <v>314991</v>
      </c>
      <c r="C44" s="139">
        <v>375151</v>
      </c>
      <c r="D44" s="139">
        <v>476538</v>
      </c>
      <c r="E44" s="139">
        <v>563412</v>
      </c>
      <c r="F44" s="139">
        <v>635034</v>
      </c>
    </row>
    <row r="45" spans="1:6">
      <c r="A45" s="139">
        <v>22000000</v>
      </c>
      <c r="B45" s="139">
        <v>319869</v>
      </c>
      <c r="C45" s="139">
        <v>380803</v>
      </c>
      <c r="D45" s="139">
        <v>483694</v>
      </c>
      <c r="E45" s="139">
        <v>571735</v>
      </c>
      <c r="F45" s="139">
        <v>644454</v>
      </c>
    </row>
    <row r="46" spans="1:6">
      <c r="A46" s="139">
        <v>22500000</v>
      </c>
      <c r="B46" s="139">
        <v>324693</v>
      </c>
      <c r="C46" s="139">
        <v>386386</v>
      </c>
      <c r="D46" s="139">
        <v>490762</v>
      </c>
      <c r="E46" s="139">
        <v>579951</v>
      </c>
      <c r="F46" s="139">
        <v>653753</v>
      </c>
    </row>
    <row r="47" spans="1:6">
      <c r="A47" s="139">
        <v>23000000</v>
      </c>
      <c r="B47" s="139">
        <v>329463</v>
      </c>
      <c r="C47" s="139">
        <v>391901</v>
      </c>
      <c r="D47" s="139">
        <v>497744</v>
      </c>
      <c r="E47" s="139">
        <v>588061</v>
      </c>
      <c r="F47" s="139">
        <v>662936</v>
      </c>
    </row>
    <row r="48" spans="1:6">
      <c r="A48" s="139">
        <v>23500000</v>
      </c>
      <c r="B48" s="139">
        <v>334180</v>
      </c>
      <c r="C48" s="139">
        <v>397350</v>
      </c>
      <c r="D48" s="139">
        <v>504641</v>
      </c>
      <c r="E48" s="139">
        <v>596069</v>
      </c>
      <c r="F48" s="139">
        <v>672003</v>
      </c>
    </row>
    <row r="49" spans="1:6">
      <c r="A49" s="139">
        <v>24000000</v>
      </c>
      <c r="B49" s="139">
        <v>338846</v>
      </c>
      <c r="C49" s="139">
        <v>402735</v>
      </c>
      <c r="D49" s="139">
        <v>511456</v>
      </c>
      <c r="E49" s="139">
        <v>603977</v>
      </c>
      <c r="F49" s="139">
        <v>680957</v>
      </c>
    </row>
    <row r="50" spans="1:6">
      <c r="A50" s="139">
        <v>24500000</v>
      </c>
      <c r="B50" s="139">
        <v>343462</v>
      </c>
      <c r="C50" s="139">
        <v>408056</v>
      </c>
      <c r="D50" s="139">
        <v>518190</v>
      </c>
      <c r="E50" s="139">
        <v>611786</v>
      </c>
      <c r="F50" s="139">
        <v>689802</v>
      </c>
    </row>
    <row r="51" spans="1:6">
      <c r="A51" s="139">
        <v>25000000</v>
      </c>
      <c r="B51" s="139">
        <v>348028</v>
      </c>
      <c r="C51" s="139">
        <v>413316</v>
      </c>
      <c r="D51" s="139">
        <v>524844</v>
      </c>
      <c r="E51" s="139">
        <v>619498</v>
      </c>
      <c r="F51" s="139">
        <v>698538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U53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baseColWidth="10" defaultRowHeight="15"/>
  <cols>
    <col min="1" max="1" width="5.140625" bestFit="1" customWidth="1"/>
    <col min="2" max="2" width="3.7109375" bestFit="1" customWidth="1"/>
    <col min="3" max="3" width="49.5703125" customWidth="1"/>
    <col min="4" max="4" width="12.140625" bestFit="1" customWidth="1"/>
    <col min="5" max="5" width="13" bestFit="1" customWidth="1"/>
    <col min="6" max="6" width="12.7109375" style="3" customWidth="1"/>
    <col min="11" max="11" width="14" bestFit="1" customWidth="1"/>
    <col min="14" max="14" width="13.140625" style="101" customWidth="1"/>
    <col min="15" max="15" width="11.42578125" style="108"/>
    <col min="16" max="16" width="29.5703125" style="95" bestFit="1" customWidth="1"/>
    <col min="17" max="17" width="24.140625" style="95" bestFit="1" customWidth="1"/>
    <col min="18" max="18" width="11.42578125" style="95"/>
    <col min="19" max="21" width="11.42578125" style="96"/>
  </cols>
  <sheetData>
    <row r="1" spans="1:21" s="5" customFormat="1" ht="18.75">
      <c r="A1" s="141" t="s">
        <v>54</v>
      </c>
      <c r="B1" s="142"/>
      <c r="C1" s="142"/>
      <c r="D1" s="142"/>
      <c r="E1" s="142"/>
      <c r="F1" s="143"/>
      <c r="G1" s="85"/>
      <c r="N1" s="101"/>
      <c r="O1" s="108"/>
      <c r="P1" s="95"/>
      <c r="Q1" s="95"/>
      <c r="R1" s="95"/>
      <c r="S1" s="96"/>
      <c r="T1" s="96"/>
      <c r="U1" s="96"/>
    </row>
    <row r="2" spans="1:21" ht="15.75" thickBot="1">
      <c r="A2" s="144"/>
      <c r="B2" s="145"/>
      <c r="C2" s="145"/>
      <c r="D2" s="145"/>
      <c r="E2" s="145"/>
      <c r="F2" s="146"/>
    </row>
    <row r="3" spans="1:21" s="4" customFormat="1" ht="16.5" thickBot="1">
      <c r="A3" s="32" t="s">
        <v>19</v>
      </c>
      <c r="B3" s="32"/>
      <c r="C3" s="21" t="s">
        <v>75</v>
      </c>
      <c r="D3" s="21"/>
      <c r="E3" s="21"/>
      <c r="F3" s="33"/>
      <c r="J3" s="55" t="s">
        <v>128</v>
      </c>
      <c r="K3" s="56" t="s">
        <v>126</v>
      </c>
      <c r="L3" s="57" t="s">
        <v>127</v>
      </c>
      <c r="N3" s="101" t="s">
        <v>246</v>
      </c>
      <c r="O3" s="109" t="s">
        <v>247</v>
      </c>
      <c r="P3" s="95" t="s">
        <v>241</v>
      </c>
      <c r="Q3" s="95" t="s">
        <v>240</v>
      </c>
      <c r="R3" s="95" t="s">
        <v>242</v>
      </c>
      <c r="S3" s="96"/>
      <c r="T3" s="96"/>
      <c r="U3" s="96"/>
    </row>
    <row r="4" spans="1:21">
      <c r="A4" s="10"/>
      <c r="B4" s="10"/>
      <c r="C4" s="10"/>
      <c r="D4" s="10"/>
      <c r="E4" s="10"/>
      <c r="F4" s="22"/>
      <c r="J4" s="58"/>
      <c r="K4" s="59"/>
      <c r="L4" s="60"/>
    </row>
    <row r="5" spans="1:21">
      <c r="A5" s="24" t="s">
        <v>20</v>
      </c>
      <c r="B5" s="24"/>
      <c r="C5" s="34" t="s">
        <v>2</v>
      </c>
      <c r="D5" s="10"/>
      <c r="E5" s="10"/>
      <c r="F5" s="22"/>
      <c r="J5" s="61"/>
      <c r="K5" s="62"/>
      <c r="L5" s="63"/>
    </row>
    <row r="6" spans="1:21">
      <c r="A6" s="24" t="s">
        <v>60</v>
      </c>
      <c r="B6" s="10"/>
      <c r="C6" s="10" t="s">
        <v>56</v>
      </c>
      <c r="D6" s="10"/>
      <c r="E6" s="10"/>
      <c r="F6" s="22"/>
      <c r="I6" s="54"/>
      <c r="J6" s="61"/>
      <c r="K6" s="62"/>
      <c r="L6" s="63"/>
    </row>
    <row r="7" spans="1:21">
      <c r="A7" s="10"/>
      <c r="B7" s="10" t="s">
        <v>6</v>
      </c>
      <c r="C7" s="10" t="s">
        <v>55</v>
      </c>
      <c r="D7" s="10"/>
      <c r="E7" s="10"/>
      <c r="F7" s="22">
        <v>450000</v>
      </c>
      <c r="J7" s="68"/>
      <c r="K7" s="65" t="s">
        <v>144</v>
      </c>
      <c r="L7" s="69"/>
      <c r="O7" s="109" t="s">
        <v>245</v>
      </c>
      <c r="P7" s="95" t="s">
        <v>280</v>
      </c>
    </row>
    <row r="8" spans="1:21">
      <c r="A8" s="10"/>
      <c r="B8" s="10" t="s">
        <v>7</v>
      </c>
      <c r="C8" s="10" t="s">
        <v>58</v>
      </c>
      <c r="D8" s="10"/>
      <c r="E8" s="10"/>
      <c r="F8" s="25">
        <v>3</v>
      </c>
      <c r="G8" s="16" t="s">
        <v>125</v>
      </c>
      <c r="J8" s="68"/>
      <c r="K8" s="65" t="s">
        <v>147</v>
      </c>
      <c r="L8" s="69"/>
      <c r="O8" s="109" t="s">
        <v>222</v>
      </c>
      <c r="P8" s="95" t="s">
        <v>248</v>
      </c>
    </row>
    <row r="9" spans="1:21">
      <c r="A9" s="10"/>
      <c r="B9" s="10" t="s">
        <v>8</v>
      </c>
      <c r="C9" s="10" t="s">
        <v>59</v>
      </c>
      <c r="D9" s="10"/>
      <c r="E9" s="10"/>
      <c r="F9" s="22">
        <v>45498</v>
      </c>
      <c r="G9" s="19" t="s">
        <v>49</v>
      </c>
      <c r="H9" s="11"/>
      <c r="J9" s="68" t="s">
        <v>143</v>
      </c>
      <c r="K9" s="70"/>
      <c r="L9" s="69"/>
      <c r="N9" s="101" t="s">
        <v>244</v>
      </c>
      <c r="O9" s="109"/>
      <c r="R9" s="95" t="s">
        <v>249</v>
      </c>
    </row>
    <row r="10" spans="1:21">
      <c r="A10" s="10"/>
      <c r="B10" s="10" t="s">
        <v>9</v>
      </c>
      <c r="C10" s="10" t="s">
        <v>57</v>
      </c>
      <c r="D10" s="10"/>
      <c r="E10" s="10"/>
      <c r="F10" s="22"/>
      <c r="G10" s="16" t="s">
        <v>125</v>
      </c>
      <c r="J10" s="68"/>
      <c r="K10" s="70"/>
      <c r="L10" s="69"/>
    </row>
    <row r="11" spans="1:21">
      <c r="A11" s="10"/>
      <c r="B11" s="10"/>
      <c r="C11" s="26" t="s">
        <v>16</v>
      </c>
      <c r="D11" s="9" t="s">
        <v>116</v>
      </c>
      <c r="E11" s="36" t="s">
        <v>52</v>
      </c>
      <c r="F11" s="22"/>
      <c r="J11" s="68"/>
      <c r="K11" s="70"/>
      <c r="L11" s="66" t="s">
        <v>148</v>
      </c>
    </row>
    <row r="12" spans="1:21">
      <c r="A12" s="10"/>
      <c r="B12" s="10"/>
      <c r="C12" s="10" t="s">
        <v>10</v>
      </c>
      <c r="D12" s="27">
        <v>0.03</v>
      </c>
      <c r="E12" s="27">
        <v>0.03</v>
      </c>
      <c r="F12" s="22"/>
      <c r="J12" s="68"/>
      <c r="K12" s="70"/>
      <c r="L12" s="77">
        <v>0.03</v>
      </c>
      <c r="O12" s="109" t="s">
        <v>243</v>
      </c>
      <c r="P12" s="95" t="s">
        <v>259</v>
      </c>
      <c r="Q12" s="95" t="s">
        <v>269</v>
      </c>
    </row>
    <row r="13" spans="1:21">
      <c r="A13" s="10"/>
      <c r="B13" s="10"/>
      <c r="C13" s="10" t="s">
        <v>11</v>
      </c>
      <c r="D13" s="27">
        <v>7.0000000000000007E-2</v>
      </c>
      <c r="E13" s="27">
        <v>7.0000000000000007E-2</v>
      </c>
      <c r="F13" s="22"/>
      <c r="J13" s="68"/>
      <c r="K13" s="70"/>
      <c r="L13" s="77">
        <v>7.0000000000000007E-2</v>
      </c>
      <c r="O13" s="109" t="s">
        <v>243</v>
      </c>
      <c r="P13" s="95" t="s">
        <v>261</v>
      </c>
      <c r="Q13" s="95" t="s">
        <v>270</v>
      </c>
    </row>
    <row r="14" spans="1:21">
      <c r="A14" s="10"/>
      <c r="B14" s="10"/>
      <c r="C14" s="10" t="s">
        <v>12</v>
      </c>
      <c r="D14" s="27">
        <v>0.11</v>
      </c>
      <c r="E14" s="27">
        <v>0.11</v>
      </c>
      <c r="F14" s="22"/>
      <c r="G14" s="16" t="s">
        <v>124</v>
      </c>
      <c r="J14" s="68"/>
      <c r="K14" s="70"/>
      <c r="L14" s="77">
        <v>0.11</v>
      </c>
      <c r="O14" s="109" t="s">
        <v>243</v>
      </c>
      <c r="P14" s="95" t="s">
        <v>262</v>
      </c>
      <c r="Q14" s="95" t="s">
        <v>271</v>
      </c>
    </row>
    <row r="15" spans="1:21">
      <c r="A15" s="10"/>
      <c r="B15" s="10"/>
      <c r="C15" s="10" t="s">
        <v>13</v>
      </c>
      <c r="D15" s="27">
        <v>0.06</v>
      </c>
      <c r="E15" s="27">
        <v>0.06</v>
      </c>
      <c r="F15" s="22"/>
      <c r="J15" s="68"/>
      <c r="K15" s="70"/>
      <c r="L15" s="77">
        <v>0.06</v>
      </c>
      <c r="O15" s="109" t="s">
        <v>243</v>
      </c>
      <c r="P15" s="95" t="s">
        <v>263</v>
      </c>
      <c r="Q15" s="95" t="s">
        <v>272</v>
      </c>
    </row>
    <row r="16" spans="1:21">
      <c r="A16" s="10"/>
      <c r="B16" s="10"/>
      <c r="C16" s="10" t="s">
        <v>14</v>
      </c>
      <c r="D16" s="27">
        <v>0.25</v>
      </c>
      <c r="E16" s="27">
        <v>0.25</v>
      </c>
      <c r="F16" s="22"/>
      <c r="J16" s="68"/>
      <c r="K16" s="70"/>
      <c r="L16" s="77">
        <v>0.25</v>
      </c>
      <c r="O16" s="109" t="s">
        <v>243</v>
      </c>
      <c r="P16" s="95" t="s">
        <v>264</v>
      </c>
      <c r="Q16" s="95" t="s">
        <v>273</v>
      </c>
    </row>
    <row r="17" spans="1:17">
      <c r="A17" s="10"/>
      <c r="B17" s="10"/>
      <c r="C17" s="10" t="s">
        <v>64</v>
      </c>
      <c r="D17" s="27">
        <v>0.1</v>
      </c>
      <c r="E17" s="27">
        <v>0.1</v>
      </c>
      <c r="F17" s="22"/>
      <c r="J17" s="68"/>
      <c r="K17" s="70"/>
      <c r="L17" s="77">
        <v>0.1</v>
      </c>
      <c r="O17" s="109" t="s">
        <v>243</v>
      </c>
      <c r="P17" s="95" t="s">
        <v>265</v>
      </c>
      <c r="Q17" s="95" t="s">
        <v>274</v>
      </c>
    </row>
    <row r="18" spans="1:17">
      <c r="A18" s="10"/>
      <c r="B18" s="10"/>
      <c r="C18" s="10" t="s">
        <v>65</v>
      </c>
      <c r="D18" s="27">
        <v>0.04</v>
      </c>
      <c r="E18" s="27">
        <v>0.04</v>
      </c>
      <c r="F18" s="22"/>
      <c r="J18" s="68"/>
      <c r="K18" s="70"/>
      <c r="L18" s="77">
        <v>0.04</v>
      </c>
      <c r="O18" s="109" t="s">
        <v>243</v>
      </c>
      <c r="P18" s="95" t="s">
        <v>266</v>
      </c>
      <c r="Q18" s="95" t="s">
        <v>275</v>
      </c>
    </row>
    <row r="19" spans="1:17">
      <c r="A19" s="10"/>
      <c r="B19" s="10"/>
      <c r="C19" s="10" t="s">
        <v>66</v>
      </c>
      <c r="D19" s="27">
        <v>0.31</v>
      </c>
      <c r="E19" s="27">
        <v>0.31</v>
      </c>
      <c r="F19" s="22"/>
      <c r="J19" s="68"/>
      <c r="K19" s="70"/>
      <c r="L19" s="77">
        <v>0.31</v>
      </c>
      <c r="O19" s="109" t="s">
        <v>243</v>
      </c>
      <c r="P19" s="95" t="s">
        <v>267</v>
      </c>
      <c r="Q19" s="95" t="s">
        <v>276</v>
      </c>
    </row>
    <row r="20" spans="1:17">
      <c r="A20" s="10"/>
      <c r="B20" s="10"/>
      <c r="C20" s="10" t="s">
        <v>15</v>
      </c>
      <c r="D20" s="27">
        <v>0.03</v>
      </c>
      <c r="E20" s="27">
        <v>0</v>
      </c>
      <c r="F20" s="22"/>
      <c r="J20" s="68"/>
      <c r="K20" s="70"/>
      <c r="L20" s="77">
        <v>0.03</v>
      </c>
      <c r="O20" s="109" t="s">
        <v>243</v>
      </c>
      <c r="P20" s="95" t="s">
        <v>268</v>
      </c>
      <c r="Q20" s="95" t="s">
        <v>277</v>
      </c>
    </row>
    <row r="21" spans="1:17">
      <c r="A21" s="10"/>
      <c r="B21" s="10"/>
      <c r="C21" s="10"/>
      <c r="D21" s="10" t="s">
        <v>18</v>
      </c>
      <c r="E21" s="27">
        <f>SUM(E12:E20)</f>
        <v>0.97</v>
      </c>
      <c r="F21" s="22"/>
      <c r="J21" s="68"/>
      <c r="K21" s="70"/>
      <c r="L21" s="69"/>
      <c r="N21" s="101" t="s">
        <v>221</v>
      </c>
    </row>
    <row r="22" spans="1:17">
      <c r="A22" s="10"/>
      <c r="B22" s="10" t="s">
        <v>31</v>
      </c>
      <c r="C22" s="10" t="s">
        <v>69</v>
      </c>
      <c r="D22" s="10"/>
      <c r="E22" s="27"/>
      <c r="F22" s="28">
        <f>F9*E21</f>
        <v>44133.06</v>
      </c>
      <c r="J22" s="68"/>
      <c r="K22" s="70"/>
      <c r="L22" s="69"/>
      <c r="N22" s="101" t="s">
        <v>221</v>
      </c>
    </row>
    <row r="23" spans="1:17">
      <c r="A23" s="88" t="s">
        <v>190</v>
      </c>
      <c r="C23" s="12" t="s">
        <v>191</v>
      </c>
    </row>
    <row r="24" spans="1:17">
      <c r="A24" s="10"/>
      <c r="B24" s="10" t="s">
        <v>6</v>
      </c>
      <c r="C24" s="10" t="s">
        <v>93</v>
      </c>
      <c r="D24" s="10"/>
      <c r="E24" s="10"/>
      <c r="F24" s="92">
        <v>0</v>
      </c>
      <c r="G24" s="16" t="s">
        <v>124</v>
      </c>
      <c r="J24" s="68"/>
      <c r="K24" s="65" t="s">
        <v>146</v>
      </c>
      <c r="L24" s="69"/>
      <c r="O24" s="109" t="s">
        <v>243</v>
      </c>
      <c r="P24" s="95" t="s">
        <v>278</v>
      </c>
    </row>
    <row r="25" spans="1:17">
      <c r="A25" s="10"/>
      <c r="B25" s="10" t="s">
        <v>7</v>
      </c>
      <c r="C25" s="10" t="s">
        <v>192</v>
      </c>
      <c r="D25" s="10"/>
      <c r="E25" s="10"/>
      <c r="F25" s="35">
        <f>F22*F24</f>
        <v>0</v>
      </c>
      <c r="J25" s="68"/>
      <c r="K25" s="70"/>
      <c r="L25" s="69"/>
      <c r="N25" s="101" t="s">
        <v>221</v>
      </c>
    </row>
    <row r="26" spans="1:17">
      <c r="A26" s="10"/>
      <c r="B26" s="10"/>
      <c r="C26" s="34" t="s">
        <v>117</v>
      </c>
      <c r="D26" s="10"/>
      <c r="E26" s="10"/>
      <c r="F26" s="31"/>
      <c r="J26" s="68"/>
      <c r="K26" s="70"/>
      <c r="L26" s="69"/>
      <c r="N26" s="101" t="s">
        <v>221</v>
      </c>
    </row>
    <row r="27" spans="1:17">
      <c r="A27" s="10"/>
      <c r="B27" s="10"/>
      <c r="C27" s="34"/>
      <c r="D27" s="10"/>
      <c r="E27" s="10"/>
      <c r="F27" s="22"/>
      <c r="J27" s="68"/>
      <c r="K27" s="70"/>
      <c r="L27" s="69"/>
    </row>
    <row r="28" spans="1:17">
      <c r="A28" s="37" t="s">
        <v>30</v>
      </c>
      <c r="B28" s="10"/>
      <c r="C28" s="34" t="s">
        <v>34</v>
      </c>
      <c r="D28" s="10"/>
      <c r="E28" s="27"/>
      <c r="F28" s="31"/>
      <c r="J28" s="68"/>
      <c r="K28" s="70"/>
      <c r="L28" s="69"/>
    </row>
    <row r="29" spans="1:17">
      <c r="A29" s="24" t="s">
        <v>61</v>
      </c>
      <c r="B29" s="10"/>
      <c r="C29" s="10" t="s">
        <v>63</v>
      </c>
      <c r="D29" s="10"/>
      <c r="E29" s="10"/>
      <c r="F29" s="28"/>
      <c r="J29" s="61"/>
      <c r="K29" s="62"/>
      <c r="L29" s="63"/>
      <c r="O29" s="109"/>
    </row>
    <row r="30" spans="1:17">
      <c r="A30" s="10"/>
      <c r="B30" s="10" t="s">
        <v>6</v>
      </c>
      <c r="C30" s="10" t="s">
        <v>173</v>
      </c>
      <c r="D30" s="10"/>
      <c r="E30" s="27"/>
      <c r="F30" s="28"/>
      <c r="G30" s="16"/>
      <c r="J30" s="71" t="s">
        <v>142</v>
      </c>
      <c r="K30" s="72" t="s">
        <v>142</v>
      </c>
      <c r="L30" s="73" t="s">
        <v>142</v>
      </c>
      <c r="O30" s="109"/>
    </row>
    <row r="31" spans="1:17">
      <c r="A31" s="10"/>
      <c r="B31" s="10" t="s">
        <v>7</v>
      </c>
      <c r="C31" s="10"/>
      <c r="D31" s="10"/>
      <c r="E31" s="27"/>
      <c r="F31" s="28"/>
      <c r="J31" s="71" t="s">
        <v>142</v>
      </c>
      <c r="K31" s="72" t="s">
        <v>142</v>
      </c>
      <c r="L31" s="73" t="s">
        <v>142</v>
      </c>
    </row>
    <row r="32" spans="1:17">
      <c r="A32" s="10"/>
      <c r="B32" s="10" t="s">
        <v>8</v>
      </c>
      <c r="C32" s="10" t="s">
        <v>174</v>
      </c>
      <c r="D32" s="10"/>
      <c r="E32" s="27"/>
      <c r="F32" s="28"/>
      <c r="J32" s="71" t="s">
        <v>142</v>
      </c>
      <c r="K32" s="72" t="s">
        <v>142</v>
      </c>
      <c r="L32" s="73" t="s">
        <v>142</v>
      </c>
    </row>
    <row r="33" spans="1:16">
      <c r="A33" s="24" t="s">
        <v>62</v>
      </c>
      <c r="B33" s="10"/>
      <c r="C33" s="10" t="s">
        <v>165</v>
      </c>
      <c r="D33" s="10"/>
      <c r="E33" s="27"/>
      <c r="F33" s="31"/>
      <c r="J33" s="71"/>
      <c r="K33" s="72"/>
      <c r="L33" s="73"/>
      <c r="O33" s="109"/>
    </row>
    <row r="34" spans="1:16">
      <c r="A34" s="10"/>
      <c r="B34" s="10" t="s">
        <v>6</v>
      </c>
      <c r="C34" s="10" t="s">
        <v>173</v>
      </c>
      <c r="D34" s="10"/>
      <c r="E34" s="27"/>
      <c r="F34" s="28"/>
      <c r="J34" s="71" t="s">
        <v>142</v>
      </c>
      <c r="K34" s="72" t="s">
        <v>142</v>
      </c>
      <c r="L34" s="73" t="s">
        <v>142</v>
      </c>
    </row>
    <row r="35" spans="1:16">
      <c r="A35" s="10"/>
      <c r="B35" s="10" t="s">
        <v>7</v>
      </c>
      <c r="C35" s="10"/>
      <c r="D35" s="43"/>
      <c r="E35" s="27"/>
      <c r="F35" s="49"/>
      <c r="G35" s="16"/>
      <c r="J35" s="71" t="s">
        <v>142</v>
      </c>
      <c r="K35" s="72" t="s">
        <v>142</v>
      </c>
      <c r="L35" s="73" t="s">
        <v>142</v>
      </c>
    </row>
    <row r="36" spans="1:16">
      <c r="A36" s="10"/>
      <c r="B36" s="10" t="s">
        <v>8</v>
      </c>
      <c r="C36" s="10" t="s">
        <v>175</v>
      </c>
      <c r="D36" s="10"/>
      <c r="E36" s="27"/>
      <c r="F36" s="28"/>
      <c r="J36" s="71" t="s">
        <v>142</v>
      </c>
      <c r="K36" s="72" t="s">
        <v>142</v>
      </c>
      <c r="L36" s="73" t="s">
        <v>142</v>
      </c>
    </row>
    <row r="37" spans="1:16">
      <c r="A37" s="10"/>
      <c r="B37" s="10"/>
      <c r="C37" s="34" t="s">
        <v>71</v>
      </c>
      <c r="D37" s="10"/>
      <c r="E37" s="27"/>
      <c r="F37" s="42">
        <f>F32+F36</f>
        <v>0</v>
      </c>
      <c r="J37" s="61"/>
      <c r="K37" s="62"/>
      <c r="L37" s="63"/>
      <c r="O37" s="109"/>
    </row>
    <row r="38" spans="1:16">
      <c r="A38" s="10"/>
      <c r="B38" s="10"/>
      <c r="C38" s="10"/>
      <c r="D38" s="10"/>
      <c r="E38" s="27"/>
      <c r="F38" s="30"/>
      <c r="J38" s="61"/>
      <c r="K38" s="62"/>
      <c r="L38" s="63"/>
    </row>
    <row r="39" spans="1:16" ht="15.75" thickBot="1">
      <c r="A39" s="10"/>
      <c r="B39" s="10"/>
      <c r="C39" s="140" t="s">
        <v>105</v>
      </c>
      <c r="D39" s="140"/>
      <c r="E39" s="140"/>
      <c r="F39" s="42">
        <f>F22+F37</f>
        <v>44133.06</v>
      </c>
      <c r="J39" s="74"/>
      <c r="K39" s="75"/>
      <c r="L39" s="76"/>
      <c r="N39" s="101" t="s">
        <v>221</v>
      </c>
    </row>
    <row r="41" spans="1:16">
      <c r="E41" s="8"/>
    </row>
    <row r="42" spans="1:16">
      <c r="E42" s="15"/>
    </row>
    <row r="47" spans="1:16">
      <c r="O47" s="109" t="s">
        <v>243</v>
      </c>
      <c r="P47" s="95" t="s">
        <v>239</v>
      </c>
    </row>
    <row r="48" spans="1:16">
      <c r="N48" s="101" t="s">
        <v>221</v>
      </c>
    </row>
    <row r="51" spans="14:14">
      <c r="N51" s="101" t="s">
        <v>221</v>
      </c>
    </row>
    <row r="53" spans="14:14">
      <c r="N53" s="101" t="s">
        <v>221</v>
      </c>
    </row>
  </sheetData>
  <mergeCells count="2">
    <mergeCell ref="C39:E39"/>
    <mergeCell ref="A1:F2"/>
  </mergeCells>
  <pageMargins left="0.70866141732283472" right="0.70866141732283472" top="0.78740157480314965" bottom="0.78740157480314965" header="0.31496062992125984" footer="0.31496062992125984"/>
  <pageSetup paperSize="9" scale="9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R55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baseColWidth="10" defaultRowHeight="15"/>
  <cols>
    <col min="1" max="1" width="7.28515625" bestFit="1" customWidth="1"/>
    <col min="2" max="2" width="3.7109375" bestFit="1" customWidth="1"/>
    <col min="3" max="3" width="65.5703125" bestFit="1" customWidth="1"/>
    <col min="4" max="4" width="12.140625" bestFit="1" customWidth="1"/>
    <col min="5" max="5" width="13" bestFit="1" customWidth="1"/>
    <col min="6" max="6" width="11.5703125" style="3" bestFit="1" customWidth="1"/>
    <col min="9" max="9" width="9" customWidth="1"/>
    <col min="10" max="10" width="14.42578125" bestFit="1" customWidth="1"/>
    <col min="11" max="11" width="19.5703125" bestFit="1" customWidth="1"/>
    <col min="13" max="13" width="2.28515625" customWidth="1"/>
    <col min="14" max="14" width="13.140625" style="101" customWidth="1"/>
    <col min="15" max="15" width="11.42578125" style="108"/>
    <col min="16" max="16" width="32.42578125" style="95" bestFit="1" customWidth="1"/>
    <col min="17" max="17" width="24.140625" style="95" bestFit="1" customWidth="1"/>
    <col min="18" max="18" width="11.42578125" style="95"/>
  </cols>
  <sheetData>
    <row r="1" spans="1:18" s="5" customFormat="1" ht="18.75">
      <c r="A1" s="141" t="s">
        <v>72</v>
      </c>
      <c r="B1" s="142"/>
      <c r="C1" s="142"/>
      <c r="D1" s="142"/>
      <c r="E1" s="142"/>
      <c r="F1" s="143"/>
      <c r="G1" s="85"/>
      <c r="N1" s="101"/>
      <c r="O1" s="108"/>
      <c r="P1" s="95"/>
      <c r="Q1" s="95"/>
      <c r="R1" s="95"/>
    </row>
    <row r="2" spans="1:18" ht="15.75" thickBot="1">
      <c r="A2" s="144"/>
      <c r="B2" s="145"/>
      <c r="C2" s="145"/>
      <c r="D2" s="145"/>
      <c r="E2" s="145"/>
      <c r="F2" s="146"/>
    </row>
    <row r="3" spans="1:18" s="4" customFormat="1" ht="16.5" thickBot="1">
      <c r="A3" s="32" t="s">
        <v>88</v>
      </c>
      <c r="B3" s="32"/>
      <c r="C3" s="21" t="s">
        <v>74</v>
      </c>
      <c r="D3" s="21"/>
      <c r="E3" s="21"/>
      <c r="F3" s="33"/>
      <c r="J3" s="55" t="s">
        <v>128</v>
      </c>
      <c r="K3" s="56" t="s">
        <v>126</v>
      </c>
      <c r="L3" s="57" t="s">
        <v>127</v>
      </c>
      <c r="N3" s="101" t="s">
        <v>246</v>
      </c>
      <c r="O3" s="109" t="s">
        <v>247</v>
      </c>
      <c r="P3" s="95" t="s">
        <v>241</v>
      </c>
      <c r="Q3" s="95" t="s">
        <v>240</v>
      </c>
      <c r="R3" s="95" t="s">
        <v>242</v>
      </c>
    </row>
    <row r="4" spans="1:18">
      <c r="A4" s="10"/>
      <c r="B4" s="10"/>
      <c r="C4" s="10"/>
      <c r="D4" s="10"/>
      <c r="E4" s="10"/>
      <c r="F4" s="22"/>
      <c r="J4" s="58"/>
      <c r="K4" s="59"/>
      <c r="L4" s="60"/>
    </row>
    <row r="5" spans="1:18">
      <c r="A5" s="24" t="s">
        <v>78</v>
      </c>
      <c r="B5" s="24"/>
      <c r="C5" s="34" t="s">
        <v>2</v>
      </c>
      <c r="D5" s="10"/>
      <c r="E5" s="10"/>
      <c r="F5" s="22"/>
      <c r="J5" s="61"/>
      <c r="K5" s="62"/>
      <c r="L5" s="63"/>
    </row>
    <row r="6" spans="1:18">
      <c r="A6" s="24" t="s">
        <v>79</v>
      </c>
      <c r="B6" s="10"/>
      <c r="C6" s="34" t="s">
        <v>77</v>
      </c>
      <c r="D6" s="10"/>
      <c r="E6" s="10"/>
      <c r="F6" s="22"/>
      <c r="J6" s="61"/>
      <c r="K6" s="62"/>
      <c r="L6" s="63"/>
    </row>
    <row r="7" spans="1:18">
      <c r="A7" s="24" t="s">
        <v>179</v>
      </c>
      <c r="B7" s="10"/>
      <c r="C7" s="10" t="s">
        <v>76</v>
      </c>
      <c r="D7" s="10"/>
      <c r="E7" s="10"/>
      <c r="F7" s="22"/>
      <c r="J7" s="61"/>
      <c r="K7" s="62"/>
      <c r="L7" s="63"/>
    </row>
    <row r="8" spans="1:18">
      <c r="A8" s="10"/>
      <c r="B8" s="10" t="s">
        <v>6</v>
      </c>
      <c r="C8" s="10" t="s">
        <v>55</v>
      </c>
      <c r="D8" s="10"/>
      <c r="E8" s="10"/>
      <c r="F8" s="22">
        <v>100000</v>
      </c>
      <c r="G8" s="38" t="s">
        <v>73</v>
      </c>
      <c r="J8" s="61"/>
      <c r="K8" s="65" t="s">
        <v>150</v>
      </c>
      <c r="L8" s="78"/>
      <c r="O8" s="109" t="s">
        <v>245</v>
      </c>
      <c r="P8" s="95" t="s">
        <v>300</v>
      </c>
    </row>
    <row r="9" spans="1:18">
      <c r="A9" s="10"/>
      <c r="B9" s="10" t="s">
        <v>7</v>
      </c>
      <c r="C9" s="10" t="s">
        <v>80</v>
      </c>
      <c r="D9" s="10"/>
      <c r="E9" s="10"/>
      <c r="F9" s="51">
        <v>3</v>
      </c>
      <c r="G9" s="16" t="s">
        <v>125</v>
      </c>
      <c r="J9" s="61"/>
      <c r="K9" s="65" t="s">
        <v>154</v>
      </c>
      <c r="L9" s="78"/>
      <c r="O9" s="109" t="s">
        <v>222</v>
      </c>
      <c r="P9" s="95" t="s">
        <v>301</v>
      </c>
    </row>
    <row r="10" spans="1:18">
      <c r="A10" s="10"/>
      <c r="B10" s="10" t="s">
        <v>8</v>
      </c>
      <c r="C10" s="10" t="s">
        <v>81</v>
      </c>
      <c r="D10" s="10"/>
      <c r="E10" s="10"/>
      <c r="F10" s="28">
        <v>26490</v>
      </c>
      <c r="G10" s="19" t="s">
        <v>49</v>
      </c>
      <c r="H10" s="11"/>
      <c r="J10" s="64" t="s">
        <v>178</v>
      </c>
      <c r="K10" s="65"/>
      <c r="L10" s="78"/>
      <c r="N10" s="101" t="s">
        <v>244</v>
      </c>
      <c r="O10" s="109"/>
      <c r="R10" s="95" t="s">
        <v>279</v>
      </c>
    </row>
    <row r="11" spans="1:18">
      <c r="A11" s="88" t="s">
        <v>180</v>
      </c>
      <c r="C11" s="12" t="s">
        <v>176</v>
      </c>
    </row>
    <row r="12" spans="1:18">
      <c r="A12" s="10"/>
      <c r="B12" s="10" t="s">
        <v>6</v>
      </c>
      <c r="C12" s="10" t="s">
        <v>92</v>
      </c>
      <c r="D12" s="10"/>
      <c r="E12" s="22"/>
      <c r="F12" s="39">
        <v>0.25</v>
      </c>
      <c r="G12" s="16" t="s">
        <v>124</v>
      </c>
      <c r="J12" s="61"/>
      <c r="K12" s="65" t="s">
        <v>152</v>
      </c>
      <c r="L12" s="78"/>
      <c r="O12" s="109" t="s">
        <v>243</v>
      </c>
      <c r="P12" s="95" t="s">
        <v>305</v>
      </c>
    </row>
    <row r="13" spans="1:18">
      <c r="B13" s="10" t="s">
        <v>7</v>
      </c>
      <c r="C13" s="10" t="s">
        <v>181</v>
      </c>
      <c r="D13" s="10"/>
      <c r="E13" s="10"/>
      <c r="F13" s="87">
        <f>F10*F12</f>
        <v>6622.5</v>
      </c>
      <c r="G13" s="16"/>
      <c r="J13" s="64"/>
      <c r="K13" s="65"/>
      <c r="L13" s="66"/>
      <c r="N13" s="101" t="s">
        <v>221</v>
      </c>
    </row>
    <row r="14" spans="1:18">
      <c r="B14" s="10" t="s">
        <v>8</v>
      </c>
      <c r="C14" s="9" t="s">
        <v>188</v>
      </c>
      <c r="D14" s="10"/>
      <c r="E14" s="10"/>
      <c r="F14" s="90">
        <f>F10+F13</f>
        <v>33112.5</v>
      </c>
      <c r="G14" s="16"/>
      <c r="J14" s="64"/>
      <c r="K14" s="65"/>
      <c r="L14" s="66"/>
      <c r="N14" s="101" t="s">
        <v>221</v>
      </c>
    </row>
    <row r="15" spans="1:18">
      <c r="A15" s="24" t="s">
        <v>177</v>
      </c>
      <c r="B15" s="10"/>
      <c r="C15" s="34" t="s">
        <v>83</v>
      </c>
      <c r="D15" s="10"/>
      <c r="E15" s="10"/>
      <c r="F15" s="28"/>
      <c r="J15" s="64"/>
      <c r="K15" s="65"/>
      <c r="L15" s="78"/>
    </row>
    <row r="16" spans="1:18">
      <c r="A16" s="24" t="s">
        <v>182</v>
      </c>
      <c r="B16" s="10"/>
      <c r="C16" s="10" t="s">
        <v>76</v>
      </c>
      <c r="D16" s="10"/>
      <c r="E16" s="10"/>
      <c r="F16" s="28"/>
      <c r="J16" s="64"/>
      <c r="K16" s="65"/>
      <c r="L16" s="78"/>
    </row>
    <row r="17" spans="1:18">
      <c r="A17" s="10"/>
      <c r="B17" s="10" t="s">
        <v>6</v>
      </c>
      <c r="C17" s="10" t="s">
        <v>55</v>
      </c>
      <c r="D17" s="10"/>
      <c r="E17" s="10"/>
      <c r="F17" s="28">
        <v>250000</v>
      </c>
      <c r="G17" s="38" t="s">
        <v>73</v>
      </c>
      <c r="J17" s="64"/>
      <c r="K17" s="65" t="s">
        <v>151</v>
      </c>
      <c r="L17" s="78"/>
      <c r="O17" s="109" t="s">
        <v>245</v>
      </c>
      <c r="P17" s="95" t="s">
        <v>302</v>
      </c>
    </row>
    <row r="18" spans="1:18">
      <c r="A18" s="10"/>
      <c r="B18" s="10" t="s">
        <v>7</v>
      </c>
      <c r="C18" s="10" t="s">
        <v>80</v>
      </c>
      <c r="D18" s="10"/>
      <c r="E18" s="10"/>
      <c r="F18" s="51">
        <v>2</v>
      </c>
      <c r="G18" s="16" t="s">
        <v>125</v>
      </c>
      <c r="J18" s="64"/>
      <c r="K18" s="65" t="s">
        <v>155</v>
      </c>
      <c r="L18" s="78"/>
      <c r="O18" s="109" t="s">
        <v>222</v>
      </c>
      <c r="P18" s="95" t="s">
        <v>303</v>
      </c>
    </row>
    <row r="19" spans="1:18">
      <c r="A19" s="10"/>
      <c r="B19" s="10" t="s">
        <v>8</v>
      </c>
      <c r="C19" s="10" t="s">
        <v>81</v>
      </c>
      <c r="D19" s="10"/>
      <c r="E19" s="10"/>
      <c r="F19" s="28">
        <v>43175</v>
      </c>
      <c r="G19" s="19" t="s">
        <v>84</v>
      </c>
      <c r="H19" s="11"/>
      <c r="J19" s="64" t="s">
        <v>156</v>
      </c>
      <c r="K19" s="79"/>
      <c r="L19" s="78"/>
      <c r="N19" s="101" t="s">
        <v>244</v>
      </c>
      <c r="R19" s="95" t="s">
        <v>304</v>
      </c>
    </row>
    <row r="20" spans="1:18">
      <c r="A20" s="88" t="s">
        <v>183</v>
      </c>
      <c r="C20" s="12" t="s">
        <v>176</v>
      </c>
      <c r="D20" s="10"/>
      <c r="E20" s="10"/>
      <c r="F20" s="28"/>
      <c r="G20" s="19"/>
      <c r="H20" s="11"/>
      <c r="J20" s="64"/>
      <c r="K20" s="79"/>
      <c r="L20" s="78"/>
    </row>
    <row r="21" spans="1:18">
      <c r="A21" s="10"/>
      <c r="B21" s="10" t="s">
        <v>6</v>
      </c>
      <c r="C21" s="10" t="s">
        <v>93</v>
      </c>
      <c r="D21" s="10"/>
      <c r="E21" s="10"/>
      <c r="F21" s="52">
        <v>0.4</v>
      </c>
      <c r="G21" s="16" t="s">
        <v>124</v>
      </c>
      <c r="J21" s="64"/>
      <c r="K21" s="65" t="s">
        <v>153</v>
      </c>
      <c r="L21" s="78"/>
      <c r="O21" s="109" t="s">
        <v>243</v>
      </c>
      <c r="P21" s="95" t="s">
        <v>306</v>
      </c>
    </row>
    <row r="22" spans="1:18">
      <c r="A22" s="10"/>
      <c r="B22" s="10" t="s">
        <v>7</v>
      </c>
      <c r="C22" s="10" t="s">
        <v>181</v>
      </c>
      <c r="D22" s="10"/>
      <c r="E22" s="10"/>
      <c r="F22" s="91">
        <f>F19*F21</f>
        <v>17270</v>
      </c>
      <c r="G22" s="16"/>
      <c r="J22" s="64"/>
      <c r="K22" s="65"/>
      <c r="L22" s="78"/>
      <c r="N22" s="101" t="s">
        <v>221</v>
      </c>
    </row>
    <row r="23" spans="1:18">
      <c r="A23" s="10"/>
      <c r="B23" s="10" t="s">
        <v>8</v>
      </c>
      <c r="C23" s="9" t="s">
        <v>184</v>
      </c>
      <c r="D23" s="10"/>
      <c r="E23" s="10"/>
      <c r="F23" s="42">
        <f>F19+F22</f>
        <v>60445</v>
      </c>
      <c r="J23" s="64"/>
      <c r="K23" s="65"/>
      <c r="L23" s="78"/>
      <c r="N23" s="101" t="s">
        <v>221</v>
      </c>
    </row>
    <row r="24" spans="1:18">
      <c r="A24" s="37" t="s">
        <v>185</v>
      </c>
      <c r="B24" s="10"/>
      <c r="C24" s="34" t="s">
        <v>186</v>
      </c>
      <c r="D24" s="10"/>
      <c r="E24" s="10"/>
      <c r="F24" s="28"/>
      <c r="G24" s="16"/>
      <c r="J24" s="61"/>
      <c r="K24" s="79"/>
      <c r="L24" s="78"/>
      <c r="O24" s="109"/>
    </row>
    <row r="25" spans="1:18">
      <c r="A25" s="37"/>
      <c r="B25" s="10" t="s">
        <v>6</v>
      </c>
      <c r="C25" s="41" t="s">
        <v>189</v>
      </c>
      <c r="D25" s="10"/>
      <c r="E25" s="10"/>
      <c r="F25" s="28">
        <f>F14+F23</f>
        <v>93557.5</v>
      </c>
      <c r="G25" s="16"/>
      <c r="J25" s="61"/>
      <c r="K25" s="79"/>
      <c r="L25" s="78"/>
      <c r="N25" s="101" t="s">
        <v>221</v>
      </c>
    </row>
    <row r="26" spans="1:18">
      <c r="A26" s="10"/>
      <c r="B26" s="10" t="s">
        <v>7</v>
      </c>
      <c r="C26" s="10" t="s">
        <v>82</v>
      </c>
      <c r="D26" s="10"/>
      <c r="E26" s="10"/>
      <c r="F26" s="28"/>
      <c r="G26" s="16"/>
      <c r="J26" s="61"/>
      <c r="K26" s="79"/>
      <c r="L26" s="78"/>
    </row>
    <row r="27" spans="1:18">
      <c r="A27" s="10"/>
      <c r="B27" s="10"/>
      <c r="C27" s="26" t="s">
        <v>16</v>
      </c>
      <c r="D27" s="9" t="s">
        <v>118</v>
      </c>
      <c r="E27" s="36" t="s">
        <v>52</v>
      </c>
      <c r="F27" s="28"/>
      <c r="J27" s="80"/>
      <c r="K27" s="79"/>
      <c r="L27" s="66" t="s">
        <v>157</v>
      </c>
    </row>
    <row r="28" spans="1:18">
      <c r="A28" s="10"/>
      <c r="B28" s="10"/>
      <c r="C28" s="10" t="s">
        <v>10</v>
      </c>
      <c r="D28" s="27">
        <v>0.03</v>
      </c>
      <c r="E28" s="27">
        <v>0.03</v>
      </c>
      <c r="F28" s="22"/>
      <c r="J28" s="61"/>
      <c r="K28" s="62"/>
      <c r="L28" s="77">
        <v>0.03</v>
      </c>
      <c r="O28" s="109" t="s">
        <v>243</v>
      </c>
      <c r="P28" s="95" t="s">
        <v>282</v>
      </c>
      <c r="Q28" s="95" t="s">
        <v>291</v>
      </c>
    </row>
    <row r="29" spans="1:18">
      <c r="A29" s="10"/>
      <c r="B29" s="10"/>
      <c r="C29" s="10" t="s">
        <v>11</v>
      </c>
      <c r="D29" s="27">
        <v>0.11</v>
      </c>
      <c r="E29" s="27">
        <v>0.11</v>
      </c>
      <c r="F29" s="22"/>
      <c r="J29" s="61"/>
      <c r="K29" s="62"/>
      <c r="L29" s="77">
        <v>0.11</v>
      </c>
      <c r="O29" s="109" t="s">
        <v>243</v>
      </c>
      <c r="P29" s="95" t="s">
        <v>283</v>
      </c>
      <c r="Q29" s="95" t="s">
        <v>292</v>
      </c>
    </row>
    <row r="30" spans="1:18">
      <c r="A30" s="10"/>
      <c r="B30" s="10"/>
      <c r="C30" s="10" t="s">
        <v>12</v>
      </c>
      <c r="D30" s="27">
        <v>0.15</v>
      </c>
      <c r="E30" s="27">
        <v>0.15</v>
      </c>
      <c r="F30" s="22"/>
      <c r="G30" s="16"/>
      <c r="J30" s="61"/>
      <c r="K30" s="62"/>
      <c r="L30" s="77">
        <v>0.15</v>
      </c>
      <c r="O30" s="109" t="s">
        <v>243</v>
      </c>
      <c r="P30" s="95" t="s">
        <v>284</v>
      </c>
      <c r="Q30" s="95" t="s">
        <v>293</v>
      </c>
    </row>
    <row r="31" spans="1:18">
      <c r="A31" s="10"/>
      <c r="B31" s="10"/>
      <c r="C31" s="10" t="s">
        <v>13</v>
      </c>
      <c r="D31" s="27">
        <v>0.06</v>
      </c>
      <c r="E31" s="27">
        <v>0.06</v>
      </c>
      <c r="F31" s="22"/>
      <c r="J31" s="61"/>
      <c r="K31" s="62"/>
      <c r="L31" s="77">
        <v>0.06</v>
      </c>
      <c r="O31" s="109" t="s">
        <v>243</v>
      </c>
      <c r="P31" s="95" t="s">
        <v>285</v>
      </c>
      <c r="Q31" s="95" t="s">
        <v>294</v>
      </c>
    </row>
    <row r="32" spans="1:18">
      <c r="A32" s="10"/>
      <c r="B32" s="10"/>
      <c r="C32" s="10" t="s">
        <v>14</v>
      </c>
      <c r="D32" s="27">
        <v>0.18</v>
      </c>
      <c r="E32" s="27">
        <v>0.18</v>
      </c>
      <c r="F32" s="22"/>
      <c r="J32" s="61"/>
      <c r="K32" s="62"/>
      <c r="L32" s="77">
        <v>0.18</v>
      </c>
      <c r="O32" s="109" t="s">
        <v>243</v>
      </c>
      <c r="P32" s="95" t="s">
        <v>286</v>
      </c>
      <c r="Q32" s="95" t="s">
        <v>295</v>
      </c>
    </row>
    <row r="33" spans="1:17">
      <c r="A33" s="10"/>
      <c r="B33" s="10"/>
      <c r="C33" s="10" t="s">
        <v>64</v>
      </c>
      <c r="D33" s="27">
        <v>0.06</v>
      </c>
      <c r="E33" s="27">
        <v>0.06</v>
      </c>
      <c r="F33" s="22"/>
      <c r="J33" s="61"/>
      <c r="K33" s="62"/>
      <c r="L33" s="77">
        <v>0.06</v>
      </c>
      <c r="O33" s="109" t="s">
        <v>243</v>
      </c>
      <c r="P33" s="95" t="s">
        <v>287</v>
      </c>
      <c r="Q33" s="95" t="s">
        <v>296</v>
      </c>
    </row>
    <row r="34" spans="1:17">
      <c r="A34" s="10"/>
      <c r="B34" s="10"/>
      <c r="C34" s="10" t="s">
        <v>65</v>
      </c>
      <c r="D34" s="27">
        <v>0.05</v>
      </c>
      <c r="E34" s="27">
        <v>0.05</v>
      </c>
      <c r="F34" s="22"/>
      <c r="J34" s="61"/>
      <c r="K34" s="62"/>
      <c r="L34" s="77">
        <v>0.05</v>
      </c>
      <c r="O34" s="109" t="s">
        <v>243</v>
      </c>
      <c r="P34" s="95" t="s">
        <v>288</v>
      </c>
      <c r="Q34" s="95" t="s">
        <v>297</v>
      </c>
    </row>
    <row r="35" spans="1:17">
      <c r="A35" s="10"/>
      <c r="B35" s="10"/>
      <c r="C35" s="10" t="s">
        <v>66</v>
      </c>
      <c r="D35" s="27">
        <v>0.33</v>
      </c>
      <c r="E35" s="27">
        <v>0.33</v>
      </c>
      <c r="F35" s="22"/>
      <c r="J35" s="61"/>
      <c r="K35" s="62"/>
      <c r="L35" s="77">
        <v>0.33</v>
      </c>
      <c r="O35" s="109" t="s">
        <v>243</v>
      </c>
      <c r="P35" s="95" t="s">
        <v>289</v>
      </c>
      <c r="Q35" s="95" t="s">
        <v>298</v>
      </c>
    </row>
    <row r="36" spans="1:17">
      <c r="A36" s="10"/>
      <c r="B36" s="10"/>
      <c r="C36" s="10" t="s">
        <v>68</v>
      </c>
      <c r="D36" s="27">
        <v>0.03</v>
      </c>
      <c r="E36" s="27">
        <v>0</v>
      </c>
      <c r="F36" s="22"/>
      <c r="J36" s="61"/>
      <c r="K36" s="62"/>
      <c r="L36" s="77">
        <v>0.03</v>
      </c>
      <c r="O36" s="109" t="s">
        <v>243</v>
      </c>
      <c r="P36" s="95" t="s">
        <v>290</v>
      </c>
      <c r="Q36" s="95" t="s">
        <v>299</v>
      </c>
    </row>
    <row r="37" spans="1:17">
      <c r="A37" s="10"/>
      <c r="B37" s="10"/>
      <c r="C37" s="10"/>
      <c r="D37" s="10" t="s">
        <v>18</v>
      </c>
      <c r="E37" s="27">
        <f>SUM(E28:E36)</f>
        <v>0.9700000000000002</v>
      </c>
      <c r="F37" s="22"/>
      <c r="J37" s="61"/>
      <c r="K37" s="62"/>
      <c r="L37" s="63"/>
      <c r="N37" s="101" t="s">
        <v>221</v>
      </c>
      <c r="O37" s="109"/>
    </row>
    <row r="38" spans="1:17">
      <c r="A38" s="10"/>
      <c r="B38" s="10" t="s">
        <v>8</v>
      </c>
      <c r="C38" s="10" t="s">
        <v>187</v>
      </c>
      <c r="D38" s="10"/>
      <c r="E38" s="27"/>
      <c r="F38" s="28">
        <f>F25*E37</f>
        <v>90750.775000000023</v>
      </c>
      <c r="J38" s="61"/>
      <c r="K38" s="62"/>
      <c r="L38" s="63"/>
      <c r="N38" s="101" t="s">
        <v>221</v>
      </c>
    </row>
    <row r="39" spans="1:17">
      <c r="A39" s="10"/>
      <c r="B39" s="10"/>
      <c r="C39" s="34" t="s">
        <v>119</v>
      </c>
      <c r="D39" s="10"/>
      <c r="E39" s="27"/>
      <c r="F39" s="31">
        <f>F38</f>
        <v>90750.775000000023</v>
      </c>
      <c r="J39" s="61"/>
      <c r="K39" s="62"/>
      <c r="L39" s="63"/>
      <c r="N39" s="101" t="s">
        <v>221</v>
      </c>
    </row>
    <row r="40" spans="1:17">
      <c r="A40" s="10"/>
      <c r="B40" s="10"/>
      <c r="C40" s="10"/>
      <c r="D40" s="10"/>
      <c r="E40" s="10"/>
      <c r="F40" s="22"/>
      <c r="J40" s="61"/>
      <c r="K40" s="62"/>
      <c r="L40" s="63"/>
    </row>
    <row r="41" spans="1:17">
      <c r="A41" s="37" t="s">
        <v>89</v>
      </c>
      <c r="B41" s="10"/>
      <c r="C41" s="34" t="s">
        <v>34</v>
      </c>
      <c r="D41" s="10"/>
      <c r="E41" s="27"/>
      <c r="F41" s="31"/>
      <c r="J41" s="61"/>
      <c r="K41" s="62"/>
      <c r="L41" s="63"/>
    </row>
    <row r="42" spans="1:17">
      <c r="A42" s="24" t="s">
        <v>90</v>
      </c>
      <c r="B42" s="10"/>
      <c r="C42" s="10" t="s">
        <v>85</v>
      </c>
      <c r="D42" s="10"/>
      <c r="E42" s="10"/>
      <c r="F42" s="28"/>
      <c r="J42" s="61"/>
      <c r="K42" s="62"/>
      <c r="L42" s="63"/>
    </row>
    <row r="43" spans="1:17">
      <c r="A43" s="10"/>
      <c r="B43" s="10" t="s">
        <v>6</v>
      </c>
      <c r="C43" s="10" t="s">
        <v>86</v>
      </c>
      <c r="D43" s="10"/>
      <c r="E43" s="27"/>
      <c r="F43" s="28"/>
      <c r="G43" s="38" t="s">
        <v>73</v>
      </c>
      <c r="J43" s="71" t="s">
        <v>142</v>
      </c>
      <c r="K43" s="72" t="s">
        <v>142</v>
      </c>
      <c r="L43" s="73" t="s">
        <v>142</v>
      </c>
    </row>
    <row r="44" spans="1:17">
      <c r="A44" s="10"/>
      <c r="B44" s="10" t="s">
        <v>7</v>
      </c>
      <c r="C44" s="10" t="s">
        <v>87</v>
      </c>
      <c r="D44" s="10"/>
      <c r="E44" s="27"/>
      <c r="F44" s="28"/>
      <c r="G44" s="16" t="s">
        <v>124</v>
      </c>
      <c r="J44" s="71" t="s">
        <v>142</v>
      </c>
      <c r="K44" s="72" t="s">
        <v>142</v>
      </c>
      <c r="L44" s="73" t="s">
        <v>142</v>
      </c>
    </row>
    <row r="45" spans="1:17">
      <c r="A45" s="10"/>
      <c r="B45" s="10" t="s">
        <v>8</v>
      </c>
      <c r="C45" s="10" t="s">
        <v>40</v>
      </c>
      <c r="D45" s="10"/>
      <c r="E45" s="27"/>
      <c r="F45" s="28">
        <v>0</v>
      </c>
      <c r="J45" s="71" t="s">
        <v>142</v>
      </c>
      <c r="K45" s="72" t="s">
        <v>142</v>
      </c>
      <c r="L45" s="73" t="s">
        <v>142</v>
      </c>
    </row>
    <row r="46" spans="1:17">
      <c r="A46" s="24" t="s">
        <v>91</v>
      </c>
      <c r="B46" s="10"/>
      <c r="C46" s="10" t="s">
        <v>165</v>
      </c>
      <c r="D46" s="10"/>
      <c r="E46" s="27"/>
      <c r="F46" s="31"/>
      <c r="J46" s="61"/>
      <c r="K46" s="62"/>
      <c r="L46" s="63"/>
    </row>
    <row r="47" spans="1:17">
      <c r="A47" s="10"/>
      <c r="B47" s="10" t="s">
        <v>6</v>
      </c>
      <c r="C47" s="10" t="s">
        <v>86</v>
      </c>
      <c r="D47" s="10"/>
      <c r="E47" s="27"/>
      <c r="F47" s="31"/>
      <c r="G47" s="38" t="s">
        <v>73</v>
      </c>
      <c r="J47" s="71" t="s">
        <v>142</v>
      </c>
      <c r="K47" s="72" t="s">
        <v>142</v>
      </c>
      <c r="L47" s="73" t="s">
        <v>142</v>
      </c>
      <c r="O47" s="109"/>
    </row>
    <row r="48" spans="1:17">
      <c r="A48" s="10"/>
      <c r="B48" s="10" t="s">
        <v>7</v>
      </c>
      <c r="C48" s="10" t="s">
        <v>70</v>
      </c>
      <c r="D48" s="10"/>
      <c r="E48" s="27"/>
      <c r="F48" s="31"/>
      <c r="G48" s="16" t="s">
        <v>124</v>
      </c>
      <c r="J48" s="71" t="s">
        <v>142</v>
      </c>
      <c r="K48" s="72" t="s">
        <v>142</v>
      </c>
      <c r="L48" s="73" t="s">
        <v>142</v>
      </c>
    </row>
    <row r="49" spans="1:14">
      <c r="A49" s="10"/>
      <c r="B49" s="10" t="s">
        <v>8</v>
      </c>
      <c r="C49" s="10" t="s">
        <v>95</v>
      </c>
      <c r="D49" s="10"/>
      <c r="E49" s="27"/>
      <c r="F49" s="28">
        <v>0</v>
      </c>
      <c r="J49" s="71" t="s">
        <v>142</v>
      </c>
      <c r="K49" s="72" t="s">
        <v>142</v>
      </c>
      <c r="L49" s="73" t="s">
        <v>142</v>
      </c>
    </row>
    <row r="50" spans="1:14">
      <c r="A50" s="10"/>
      <c r="B50" s="10"/>
      <c r="C50" s="34" t="s">
        <v>94</v>
      </c>
      <c r="D50" s="10"/>
      <c r="E50" s="27"/>
      <c r="F50" s="50">
        <f>F49+F45</f>
        <v>0</v>
      </c>
      <c r="J50" s="61"/>
      <c r="K50" s="62"/>
      <c r="L50" s="63"/>
    </row>
    <row r="51" spans="1:14" ht="15.75" thickBot="1">
      <c r="A51" s="10"/>
      <c r="B51" s="10"/>
      <c r="C51" s="10"/>
      <c r="D51" s="10"/>
      <c r="E51" s="27"/>
      <c r="F51" s="42"/>
      <c r="J51" s="74"/>
      <c r="K51" s="75"/>
      <c r="L51" s="76"/>
    </row>
    <row r="52" spans="1:14">
      <c r="A52" s="10"/>
      <c r="B52" s="10"/>
      <c r="C52" s="140" t="s">
        <v>108</v>
      </c>
      <c r="D52" s="140"/>
      <c r="E52" s="140"/>
      <c r="F52" s="42">
        <f>F38+F50</f>
        <v>90750.775000000023</v>
      </c>
      <c r="N52" s="101" t="s">
        <v>221</v>
      </c>
    </row>
    <row r="54" spans="1:14">
      <c r="E54" s="8"/>
    </row>
    <row r="55" spans="1:14">
      <c r="E55" s="15"/>
    </row>
  </sheetData>
  <mergeCells count="2">
    <mergeCell ref="C52:E52"/>
    <mergeCell ref="A1:F2"/>
  </mergeCells>
  <pageMargins left="0.70866141732283472" right="0.70866141732283472" top="0.78740157480314965" bottom="0.78740157480314965" header="0.31496062992125984" footer="0.31496062992125984"/>
  <pageSetup paperSize="9" scale="86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R62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baseColWidth="10" defaultRowHeight="15"/>
  <cols>
    <col min="1" max="1" width="6.85546875" customWidth="1"/>
    <col min="2" max="2" width="3.85546875" customWidth="1"/>
    <col min="3" max="3" width="38.28515625" customWidth="1"/>
    <col min="4" max="4" width="11.140625" customWidth="1"/>
    <col min="5" max="5" width="12.42578125" bestFit="1" customWidth="1"/>
    <col min="6" max="6" width="14.140625" bestFit="1" customWidth="1"/>
    <col min="10" max="10" width="12.5703125" bestFit="1" customWidth="1"/>
    <col min="11" max="11" width="9.5703125" bestFit="1" customWidth="1"/>
    <col min="12" max="12" width="10.85546875" bestFit="1" customWidth="1"/>
    <col min="14" max="14" width="13.140625" style="101" customWidth="1"/>
    <col min="15" max="15" width="11.42578125" style="108"/>
    <col min="16" max="16" width="29.5703125" style="95" bestFit="1" customWidth="1"/>
    <col min="17" max="17" width="24.140625" style="95" bestFit="1" customWidth="1"/>
    <col min="18" max="18" width="11.42578125" style="95"/>
  </cols>
  <sheetData>
    <row r="1" spans="1:18" s="4" customFormat="1" ht="15" customHeight="1">
      <c r="A1" s="147" t="s">
        <v>220</v>
      </c>
      <c r="B1" s="148"/>
      <c r="C1" s="148"/>
      <c r="D1" s="148"/>
      <c r="E1" s="148"/>
      <c r="F1" s="149"/>
      <c r="G1" s="21"/>
      <c r="H1" s="21"/>
      <c r="N1" s="101"/>
      <c r="O1" s="108"/>
      <c r="P1" s="95"/>
      <c r="Q1" s="95"/>
      <c r="R1" s="95"/>
    </row>
    <row r="2" spans="1:18" ht="15" customHeight="1" thickBot="1">
      <c r="A2" s="150"/>
      <c r="B2" s="151"/>
      <c r="C2" s="151"/>
      <c r="D2" s="151"/>
      <c r="E2" s="151"/>
      <c r="F2" s="152"/>
      <c r="G2" s="23"/>
      <c r="H2" s="23"/>
      <c r="I2" s="14"/>
      <c r="J2" s="14"/>
      <c r="K2" s="14"/>
    </row>
    <row r="3" spans="1:18" ht="15.75" customHeight="1" thickBot="1">
      <c r="A3" s="93" t="s">
        <v>97</v>
      </c>
      <c r="B3" s="34"/>
      <c r="C3" s="34" t="s">
        <v>209</v>
      </c>
      <c r="D3" s="34"/>
      <c r="E3" s="34"/>
      <c r="F3" s="22"/>
      <c r="J3" s="55" t="s">
        <v>128</v>
      </c>
      <c r="K3" s="56" t="s">
        <v>126</v>
      </c>
      <c r="L3" s="57" t="s">
        <v>127</v>
      </c>
      <c r="N3" s="101" t="s">
        <v>246</v>
      </c>
      <c r="O3" s="108" t="s">
        <v>247</v>
      </c>
      <c r="P3" s="95" t="s">
        <v>241</v>
      </c>
      <c r="Q3" s="95" t="s">
        <v>240</v>
      </c>
      <c r="R3" s="95" t="s">
        <v>242</v>
      </c>
    </row>
    <row r="4" spans="1:18">
      <c r="A4" s="24" t="s">
        <v>193</v>
      </c>
      <c r="B4" s="10"/>
      <c r="C4" s="10" t="s">
        <v>194</v>
      </c>
      <c r="D4" s="10"/>
      <c r="E4" s="10"/>
      <c r="F4" s="22"/>
      <c r="G4" s="10"/>
      <c r="H4" s="10"/>
      <c r="J4" s="81"/>
      <c r="K4" s="82"/>
      <c r="L4" s="83"/>
    </row>
    <row r="5" spans="1:18">
      <c r="A5" s="10"/>
      <c r="B5" s="10" t="s">
        <v>6</v>
      </c>
      <c r="C5" s="10" t="s">
        <v>3</v>
      </c>
      <c r="D5" s="10"/>
      <c r="E5" s="10"/>
      <c r="F5" s="22">
        <v>2100000</v>
      </c>
      <c r="G5" s="40" t="s">
        <v>73</v>
      </c>
      <c r="H5" s="10"/>
      <c r="J5" s="68"/>
      <c r="K5" s="70" t="s">
        <v>134</v>
      </c>
      <c r="L5" s="69"/>
      <c r="O5" s="109" t="s">
        <v>245</v>
      </c>
      <c r="P5" s="95" t="s">
        <v>307</v>
      </c>
    </row>
    <row r="6" spans="1:18">
      <c r="A6" s="10"/>
      <c r="B6" s="10" t="s">
        <v>7</v>
      </c>
      <c r="C6" s="10" t="s">
        <v>210</v>
      </c>
      <c r="D6" s="10"/>
      <c r="E6" s="10"/>
      <c r="F6" s="25">
        <v>3</v>
      </c>
      <c r="G6" s="20" t="s">
        <v>125</v>
      </c>
      <c r="H6" s="10"/>
      <c r="J6" s="68"/>
      <c r="K6" s="70" t="s">
        <v>129</v>
      </c>
      <c r="L6" s="69"/>
      <c r="O6" s="109" t="s">
        <v>222</v>
      </c>
      <c r="P6" s="95" t="s">
        <v>308</v>
      </c>
    </row>
    <row r="7" spans="1:18">
      <c r="A7" s="10"/>
      <c r="B7" s="10" t="s">
        <v>8</v>
      </c>
      <c r="C7" s="10" t="s">
        <v>22</v>
      </c>
      <c r="D7" s="10"/>
      <c r="E7" s="10"/>
      <c r="F7" s="22">
        <v>84393</v>
      </c>
      <c r="G7" s="20" t="s">
        <v>49</v>
      </c>
      <c r="H7" s="10"/>
      <c r="J7" s="68" t="s">
        <v>158</v>
      </c>
      <c r="K7" s="70"/>
      <c r="L7" s="69"/>
      <c r="N7" s="101" t="s">
        <v>244</v>
      </c>
      <c r="O7" s="109"/>
      <c r="R7" s="95" t="s">
        <v>309</v>
      </c>
    </row>
    <row r="8" spans="1:18">
      <c r="A8" s="10"/>
      <c r="B8" s="10" t="s">
        <v>9</v>
      </c>
      <c r="C8" s="10" t="s">
        <v>21</v>
      </c>
      <c r="D8" s="10"/>
      <c r="E8" s="10"/>
      <c r="F8" s="22"/>
      <c r="G8" s="20" t="s">
        <v>125</v>
      </c>
      <c r="H8" s="10"/>
      <c r="J8" s="68"/>
      <c r="K8" s="70"/>
      <c r="L8" s="66" t="s">
        <v>130</v>
      </c>
    </row>
    <row r="9" spans="1:18">
      <c r="A9" s="10"/>
      <c r="B9" s="10"/>
      <c r="C9" s="26" t="s">
        <v>23</v>
      </c>
      <c r="D9" s="9" t="s">
        <v>122</v>
      </c>
      <c r="E9" s="41" t="s">
        <v>17</v>
      </c>
      <c r="F9" s="22"/>
      <c r="G9" s="10"/>
      <c r="H9" s="10"/>
      <c r="J9" s="68"/>
      <c r="K9" s="70"/>
      <c r="L9" s="66"/>
    </row>
    <row r="10" spans="1:18">
      <c r="A10" s="10"/>
      <c r="B10" s="10"/>
      <c r="C10" s="10" t="s">
        <v>24</v>
      </c>
      <c r="D10" s="27">
        <v>0.26</v>
      </c>
      <c r="E10" s="27">
        <v>0.26</v>
      </c>
      <c r="F10" s="22"/>
      <c r="G10" s="10"/>
      <c r="H10" s="10"/>
      <c r="J10" s="68"/>
      <c r="K10" s="70"/>
      <c r="L10" s="77">
        <v>0.26</v>
      </c>
      <c r="O10" s="109" t="s">
        <v>243</v>
      </c>
      <c r="P10" s="95" t="s">
        <v>310</v>
      </c>
      <c r="Q10" s="95" t="s">
        <v>315</v>
      </c>
    </row>
    <row r="11" spans="1:18">
      <c r="A11" s="10"/>
      <c r="B11" s="10"/>
      <c r="C11" s="10" t="s">
        <v>25</v>
      </c>
      <c r="D11" s="27">
        <v>0.21</v>
      </c>
      <c r="E11" s="27">
        <v>0.21</v>
      </c>
      <c r="F11" s="22"/>
      <c r="G11" s="10"/>
      <c r="H11" s="10"/>
      <c r="J11" s="68"/>
      <c r="K11" s="70"/>
      <c r="L11" s="77">
        <v>0.21</v>
      </c>
      <c r="O11" s="109" t="s">
        <v>243</v>
      </c>
      <c r="P11" s="95" t="s">
        <v>311</v>
      </c>
      <c r="Q11" s="95" t="s">
        <v>316</v>
      </c>
    </row>
    <row r="12" spans="1:18">
      <c r="A12" s="10"/>
      <c r="B12" s="10"/>
      <c r="C12" s="10" t="s">
        <v>26</v>
      </c>
      <c r="D12" s="27">
        <v>0.19</v>
      </c>
      <c r="E12" s="27">
        <v>0.19</v>
      </c>
      <c r="F12" s="22"/>
      <c r="G12" s="10"/>
      <c r="H12" s="10"/>
      <c r="J12" s="68"/>
      <c r="K12" s="70"/>
      <c r="L12" s="77">
        <v>0.19</v>
      </c>
      <c r="O12" s="109" t="s">
        <v>243</v>
      </c>
      <c r="P12" s="95" t="s">
        <v>312</v>
      </c>
      <c r="Q12" s="95" t="s">
        <v>317</v>
      </c>
    </row>
    <row r="13" spans="1:18">
      <c r="A13" s="10"/>
      <c r="B13" s="10"/>
      <c r="C13" s="10" t="s">
        <v>27</v>
      </c>
      <c r="D13" s="27">
        <v>0.26</v>
      </c>
      <c r="E13" s="27">
        <v>0.26</v>
      </c>
      <c r="F13" s="22"/>
      <c r="G13" s="10"/>
      <c r="H13" s="10"/>
      <c r="J13" s="71"/>
      <c r="K13" s="70"/>
      <c r="L13" s="77">
        <v>0.26</v>
      </c>
      <c r="O13" s="109" t="s">
        <v>243</v>
      </c>
      <c r="P13" s="95" t="s">
        <v>313</v>
      </c>
      <c r="Q13" s="95" t="s">
        <v>318</v>
      </c>
    </row>
    <row r="14" spans="1:18">
      <c r="A14" s="10"/>
      <c r="B14" s="10"/>
      <c r="C14" s="10" t="s">
        <v>28</v>
      </c>
      <c r="D14" s="27">
        <v>0.08</v>
      </c>
      <c r="E14" s="27">
        <v>0.08</v>
      </c>
      <c r="F14" s="22"/>
      <c r="G14" s="10"/>
      <c r="H14" s="10"/>
      <c r="J14" s="68"/>
      <c r="K14" s="70"/>
      <c r="L14" s="77">
        <v>0.08</v>
      </c>
      <c r="O14" s="109" t="s">
        <v>243</v>
      </c>
      <c r="P14" s="95" t="s">
        <v>314</v>
      </c>
      <c r="Q14" s="95" t="s">
        <v>319</v>
      </c>
    </row>
    <row r="15" spans="1:18">
      <c r="A15" s="10"/>
      <c r="B15" s="10"/>
      <c r="C15" s="10"/>
      <c r="D15" s="10" t="s">
        <v>29</v>
      </c>
      <c r="E15" s="27">
        <f>SUM(E10:E14)</f>
        <v>0.99999999999999989</v>
      </c>
      <c r="F15" s="22"/>
      <c r="G15" s="10"/>
      <c r="H15" s="10"/>
      <c r="J15" s="68"/>
      <c r="K15" s="70"/>
      <c r="L15" s="69"/>
      <c r="N15" s="101" t="s">
        <v>221</v>
      </c>
      <c r="O15" s="109"/>
    </row>
    <row r="16" spans="1:18">
      <c r="A16" s="10"/>
      <c r="B16" s="10" t="s">
        <v>31</v>
      </c>
      <c r="C16" s="10" t="s">
        <v>195</v>
      </c>
      <c r="D16" s="10"/>
      <c r="E16" s="10"/>
      <c r="F16" s="28">
        <f>F7*E15</f>
        <v>84392.999999999985</v>
      </c>
      <c r="G16" s="10"/>
      <c r="H16" s="10"/>
      <c r="J16" s="68"/>
      <c r="K16" s="70"/>
      <c r="L16" s="69"/>
      <c r="N16" s="101" t="s">
        <v>221</v>
      </c>
      <c r="O16" s="109"/>
    </row>
    <row r="17" spans="1:16">
      <c r="A17" s="88" t="s">
        <v>197</v>
      </c>
      <c r="C17" s="12" t="s">
        <v>196</v>
      </c>
      <c r="F17" s="3"/>
      <c r="O17" s="109"/>
    </row>
    <row r="18" spans="1:16">
      <c r="A18" s="88"/>
      <c r="B18" s="10" t="s">
        <v>6</v>
      </c>
      <c r="C18" s="10" t="s">
        <v>93</v>
      </c>
      <c r="D18" s="10"/>
      <c r="E18" s="10"/>
      <c r="F18" s="39">
        <v>0.1</v>
      </c>
      <c r="G18" s="16" t="s">
        <v>124</v>
      </c>
      <c r="J18" s="64"/>
      <c r="K18" s="65" t="s">
        <v>199</v>
      </c>
      <c r="L18" s="66"/>
      <c r="O18" s="109" t="s">
        <v>243</v>
      </c>
      <c r="P18" s="95" t="s">
        <v>320</v>
      </c>
    </row>
    <row r="19" spans="1:16">
      <c r="B19" s="10" t="s">
        <v>7</v>
      </c>
      <c r="C19" s="10" t="s">
        <v>198</v>
      </c>
      <c r="D19" s="10"/>
      <c r="E19" s="10"/>
      <c r="F19" s="87">
        <f>F16*F18</f>
        <v>8439.2999999999993</v>
      </c>
      <c r="G19" s="16"/>
      <c r="J19" s="64"/>
      <c r="K19" s="65"/>
      <c r="L19" s="66"/>
      <c r="N19" s="101" t="s">
        <v>221</v>
      </c>
    </row>
    <row r="20" spans="1:16">
      <c r="A20" s="10"/>
      <c r="B20" s="10"/>
      <c r="C20" s="34" t="s">
        <v>120</v>
      </c>
      <c r="D20" s="10"/>
      <c r="E20" s="10"/>
      <c r="F20" s="31">
        <f>F16+F19</f>
        <v>92832.299999999988</v>
      </c>
      <c r="G20" s="10"/>
      <c r="H20" s="10"/>
      <c r="J20" s="68"/>
      <c r="K20" s="70"/>
      <c r="L20" s="69"/>
      <c r="N20" s="101" t="s">
        <v>221</v>
      </c>
    </row>
    <row r="21" spans="1:16">
      <c r="A21" s="10"/>
      <c r="B21" s="10"/>
      <c r="C21" s="10"/>
      <c r="D21" s="10"/>
      <c r="E21" s="10"/>
      <c r="F21" s="22"/>
      <c r="G21" s="10"/>
      <c r="H21" s="10"/>
      <c r="J21" s="68"/>
      <c r="K21" s="70"/>
      <c r="L21" s="69"/>
    </row>
    <row r="22" spans="1:16">
      <c r="A22" s="93" t="s">
        <v>98</v>
      </c>
      <c r="B22" s="34"/>
      <c r="C22" s="34" t="s">
        <v>200</v>
      </c>
      <c r="D22" s="10"/>
      <c r="E22" s="10"/>
      <c r="F22" s="22"/>
      <c r="G22" s="10"/>
      <c r="H22" s="10"/>
      <c r="J22" s="68"/>
      <c r="K22" s="70"/>
      <c r="L22" s="69"/>
    </row>
    <row r="23" spans="1:16">
      <c r="A23" s="24" t="s">
        <v>202</v>
      </c>
      <c r="B23" s="10"/>
      <c r="C23" s="10" t="s">
        <v>165</v>
      </c>
      <c r="D23" s="10"/>
      <c r="E23" s="27"/>
      <c r="F23" s="31"/>
      <c r="J23" s="61"/>
      <c r="K23" s="62"/>
      <c r="L23" s="63"/>
    </row>
    <row r="24" spans="1:16">
      <c r="A24" s="10"/>
      <c r="B24" s="10" t="s">
        <v>6</v>
      </c>
      <c r="C24" s="10" t="s">
        <v>86</v>
      </c>
      <c r="D24" s="10"/>
      <c r="E24" s="27"/>
      <c r="F24" s="31"/>
      <c r="G24" s="38" t="s">
        <v>73</v>
      </c>
      <c r="J24" s="113" t="s">
        <v>142</v>
      </c>
      <c r="K24" s="102" t="s">
        <v>142</v>
      </c>
      <c r="L24" s="104" t="s">
        <v>142</v>
      </c>
    </row>
    <row r="25" spans="1:16">
      <c r="A25" s="10"/>
      <c r="B25" s="10" t="s">
        <v>7</v>
      </c>
      <c r="C25" s="10"/>
      <c r="D25" s="10"/>
      <c r="E25" s="27"/>
      <c r="F25" s="31"/>
      <c r="G25" s="16"/>
      <c r="J25" s="113" t="s">
        <v>142</v>
      </c>
      <c r="K25" s="102" t="s">
        <v>142</v>
      </c>
      <c r="L25" s="104" t="s">
        <v>142</v>
      </c>
    </row>
    <row r="26" spans="1:16">
      <c r="A26" s="10"/>
      <c r="B26" s="10" t="s">
        <v>8</v>
      </c>
      <c r="C26" s="10" t="s">
        <v>203</v>
      </c>
      <c r="D26" s="10"/>
      <c r="E26" s="27"/>
      <c r="F26" s="28">
        <v>0</v>
      </c>
      <c r="J26" s="113" t="s">
        <v>142</v>
      </c>
      <c r="K26" s="102" t="s">
        <v>142</v>
      </c>
      <c r="L26" s="104" t="s">
        <v>142</v>
      </c>
    </row>
    <row r="27" spans="1:16">
      <c r="A27" s="10"/>
      <c r="B27" s="10"/>
      <c r="C27" s="34" t="s">
        <v>121</v>
      </c>
      <c r="D27" s="10"/>
      <c r="E27" s="27"/>
      <c r="F27" s="28"/>
      <c r="J27" s="71"/>
      <c r="K27" s="72"/>
      <c r="L27" s="73"/>
      <c r="O27" s="109"/>
    </row>
    <row r="28" spans="1:16">
      <c r="A28" s="10"/>
      <c r="B28" s="10"/>
      <c r="C28" s="34" t="s">
        <v>206</v>
      </c>
      <c r="D28" s="10"/>
      <c r="E28" s="27"/>
      <c r="F28" s="31">
        <f>F20+F27</f>
        <v>92832.299999999988</v>
      </c>
      <c r="J28" s="71"/>
      <c r="K28" s="72"/>
      <c r="L28" s="73"/>
      <c r="N28" s="101" t="s">
        <v>221</v>
      </c>
    </row>
    <row r="29" spans="1:16">
      <c r="A29" s="10"/>
      <c r="B29" s="10"/>
      <c r="C29" s="34"/>
      <c r="D29" s="10"/>
      <c r="E29" s="27"/>
      <c r="F29" s="31"/>
      <c r="J29" s="71"/>
      <c r="K29" s="72"/>
      <c r="L29" s="73"/>
    </row>
    <row r="30" spans="1:16">
      <c r="A30" s="93" t="s">
        <v>201</v>
      </c>
      <c r="B30" s="34"/>
      <c r="C30" s="34" t="s">
        <v>204</v>
      </c>
      <c r="D30" s="34"/>
      <c r="E30" s="94"/>
      <c r="F30" s="22"/>
      <c r="G30" s="10"/>
      <c r="H30" s="10"/>
      <c r="J30" s="68"/>
      <c r="K30" s="70"/>
      <c r="L30" s="69"/>
    </row>
    <row r="31" spans="1:16">
      <c r="A31" s="24" t="s">
        <v>212</v>
      </c>
      <c r="B31" s="10"/>
      <c r="C31" s="10" t="s">
        <v>211</v>
      </c>
      <c r="D31" s="34"/>
      <c r="E31" s="94"/>
      <c r="F31" s="22"/>
      <c r="G31" s="10"/>
      <c r="H31" s="10"/>
      <c r="J31" s="68"/>
      <c r="K31" s="70"/>
      <c r="L31" s="69"/>
    </row>
    <row r="32" spans="1:16">
      <c r="A32" s="24"/>
      <c r="B32" s="10" t="s">
        <v>6</v>
      </c>
      <c r="C32" s="10" t="s">
        <v>207</v>
      </c>
      <c r="D32" s="10"/>
      <c r="E32" s="28"/>
      <c r="F32" s="22">
        <f>F16</f>
        <v>84392.999999999985</v>
      </c>
      <c r="G32" s="10"/>
      <c r="H32" s="10"/>
      <c r="J32" s="68"/>
      <c r="K32" s="65" t="s">
        <v>132</v>
      </c>
      <c r="L32" s="66" t="s">
        <v>131</v>
      </c>
      <c r="N32" s="101" t="s">
        <v>221</v>
      </c>
      <c r="P32" s="95" t="s">
        <v>323</v>
      </c>
    </row>
    <row r="33" spans="1:16">
      <c r="A33" s="24"/>
      <c r="B33" s="10" t="s">
        <v>7</v>
      </c>
      <c r="C33" s="10" t="s">
        <v>205</v>
      </c>
      <c r="D33" s="10"/>
      <c r="F33" s="29">
        <v>0.5</v>
      </c>
      <c r="G33" s="10"/>
      <c r="H33" s="10"/>
      <c r="J33" s="68"/>
      <c r="K33" s="70"/>
      <c r="L33" s="84">
        <v>0.5</v>
      </c>
      <c r="O33" s="109" t="s">
        <v>321</v>
      </c>
    </row>
    <row r="34" spans="1:16">
      <c r="A34" s="10"/>
      <c r="B34" s="10" t="s">
        <v>8</v>
      </c>
      <c r="C34" s="10" t="s">
        <v>213</v>
      </c>
      <c r="D34" s="10"/>
      <c r="E34" s="10"/>
      <c r="F34" s="28">
        <f>F32*F33</f>
        <v>42196.499999999993</v>
      </c>
      <c r="G34" s="10"/>
      <c r="H34" s="10"/>
      <c r="J34" s="61"/>
      <c r="K34" s="62"/>
      <c r="L34" s="63"/>
      <c r="N34" s="101" t="s">
        <v>221</v>
      </c>
      <c r="O34" s="109"/>
    </row>
    <row r="35" spans="1:16">
      <c r="A35" s="88" t="s">
        <v>214</v>
      </c>
      <c r="C35" s="12" t="s">
        <v>196</v>
      </c>
      <c r="F35" s="3"/>
    </row>
    <row r="36" spans="1:16">
      <c r="A36" s="88"/>
      <c r="B36" s="10" t="s">
        <v>6</v>
      </c>
      <c r="C36" s="10" t="s">
        <v>93</v>
      </c>
      <c r="D36" s="10"/>
      <c r="E36" s="10"/>
      <c r="F36" s="39">
        <v>0.1</v>
      </c>
      <c r="G36" s="16" t="s">
        <v>124</v>
      </c>
      <c r="J36" s="65"/>
      <c r="K36" s="65" t="s">
        <v>199</v>
      </c>
      <c r="L36" s="65"/>
      <c r="O36" s="109" t="s">
        <v>243</v>
      </c>
      <c r="P36" s="95" t="s">
        <v>322</v>
      </c>
    </row>
    <row r="37" spans="1:16">
      <c r="B37" s="10" t="s">
        <v>7</v>
      </c>
      <c r="C37" s="10" t="s">
        <v>215</v>
      </c>
      <c r="D37" s="10"/>
      <c r="E37" s="10"/>
      <c r="F37" s="87">
        <f>F34*F36</f>
        <v>4219.6499999999996</v>
      </c>
      <c r="G37" s="16"/>
      <c r="J37" s="65"/>
      <c r="K37" s="65"/>
      <c r="L37" s="65"/>
      <c r="N37" s="114"/>
      <c r="O37" s="115" t="s">
        <v>243</v>
      </c>
      <c r="P37" s="116" t="s">
        <v>237</v>
      </c>
    </row>
    <row r="38" spans="1:16">
      <c r="A38" s="10"/>
      <c r="B38" s="10"/>
      <c r="C38" s="34" t="s">
        <v>208</v>
      </c>
      <c r="D38" s="10"/>
      <c r="E38" s="10"/>
      <c r="F38" s="31">
        <f>F34+F37</f>
        <v>46416.149999999994</v>
      </c>
      <c r="G38" s="10"/>
      <c r="H38" s="10"/>
      <c r="J38" s="70"/>
      <c r="K38" s="70"/>
      <c r="L38" s="70"/>
      <c r="N38" s="114" t="s">
        <v>221</v>
      </c>
      <c r="O38" s="117"/>
      <c r="P38" s="116"/>
    </row>
    <row r="39" spans="1:16">
      <c r="A39" s="10"/>
      <c r="B39" s="10"/>
      <c r="C39" s="34"/>
      <c r="D39" s="10"/>
      <c r="E39" s="10"/>
      <c r="F39" s="31"/>
      <c r="G39" s="10"/>
      <c r="H39" s="10"/>
      <c r="J39" s="70"/>
      <c r="K39" s="70"/>
      <c r="L39" s="70"/>
      <c r="M39" s="118"/>
      <c r="N39" s="114"/>
      <c r="O39" s="117"/>
      <c r="P39" s="116"/>
    </row>
    <row r="40" spans="1:16">
      <c r="A40" s="93" t="s">
        <v>216</v>
      </c>
      <c r="B40" s="34"/>
      <c r="C40" s="34" t="s">
        <v>200</v>
      </c>
      <c r="D40" s="10"/>
      <c r="E40" s="10"/>
      <c r="F40" s="22"/>
      <c r="G40" s="10"/>
      <c r="H40" s="10"/>
      <c r="J40" s="70"/>
      <c r="K40" s="70"/>
      <c r="L40" s="70"/>
      <c r="M40" s="118"/>
      <c r="N40" s="114"/>
      <c r="O40" s="117"/>
      <c r="P40" s="116"/>
    </row>
    <row r="41" spans="1:16">
      <c r="A41" s="24" t="s">
        <v>217</v>
      </c>
      <c r="B41" s="10"/>
      <c r="C41" s="10" t="s">
        <v>165</v>
      </c>
      <c r="D41" s="10"/>
      <c r="E41" s="27"/>
      <c r="F41" s="31"/>
      <c r="J41" s="62"/>
      <c r="K41" s="62"/>
      <c r="L41" s="62"/>
      <c r="M41" s="118"/>
      <c r="N41" s="114"/>
      <c r="O41" s="115"/>
      <c r="P41" s="116"/>
    </row>
    <row r="42" spans="1:16">
      <c r="A42" s="10"/>
      <c r="B42" s="10" t="s">
        <v>6</v>
      </c>
      <c r="C42" s="10" t="s">
        <v>86</v>
      </c>
      <c r="D42" s="10"/>
      <c r="E42" s="27"/>
      <c r="F42" s="31"/>
      <c r="G42" s="38" t="s">
        <v>73</v>
      </c>
      <c r="J42" s="102" t="s">
        <v>142</v>
      </c>
      <c r="K42" s="102" t="s">
        <v>142</v>
      </c>
      <c r="L42" s="102" t="s">
        <v>142</v>
      </c>
      <c r="M42" s="118"/>
      <c r="N42" s="114"/>
      <c r="O42" s="117"/>
      <c r="P42" s="116"/>
    </row>
    <row r="43" spans="1:16">
      <c r="A43" s="10"/>
      <c r="B43" s="10" t="s">
        <v>7</v>
      </c>
      <c r="C43" s="10"/>
      <c r="D43" s="10"/>
      <c r="E43" s="27"/>
      <c r="F43" s="31"/>
      <c r="G43" s="16"/>
      <c r="J43" s="102" t="s">
        <v>142</v>
      </c>
      <c r="K43" s="102" t="s">
        <v>142</v>
      </c>
      <c r="L43" s="102" t="s">
        <v>142</v>
      </c>
      <c r="M43" s="118"/>
      <c r="N43" s="114"/>
      <c r="O43" s="117"/>
      <c r="P43" s="116"/>
    </row>
    <row r="44" spans="1:16">
      <c r="A44" s="10"/>
      <c r="B44" s="10" t="s">
        <v>8</v>
      </c>
      <c r="C44" s="10" t="s">
        <v>203</v>
      </c>
      <c r="D44" s="10"/>
      <c r="E44" s="27"/>
      <c r="F44" s="28">
        <v>0</v>
      </c>
      <c r="J44" s="102" t="s">
        <v>142</v>
      </c>
      <c r="K44" s="102" t="s">
        <v>142</v>
      </c>
      <c r="L44" s="102" t="s">
        <v>142</v>
      </c>
      <c r="M44" s="118"/>
      <c r="N44" s="114"/>
      <c r="O44" s="117"/>
      <c r="P44" s="116"/>
    </row>
    <row r="45" spans="1:16">
      <c r="A45" s="10"/>
      <c r="B45" s="10"/>
      <c r="C45" s="34" t="s">
        <v>218</v>
      </c>
      <c r="D45" s="10"/>
      <c r="E45" s="27"/>
      <c r="F45" s="28"/>
      <c r="J45" s="72"/>
      <c r="K45" s="72"/>
      <c r="L45" s="72"/>
      <c r="M45" s="118"/>
      <c r="N45" s="114"/>
      <c r="O45" s="115"/>
      <c r="P45" s="116"/>
    </row>
    <row r="46" spans="1:16">
      <c r="A46" s="10"/>
      <c r="B46" s="10"/>
      <c r="C46" s="34"/>
      <c r="D46" s="10"/>
      <c r="E46" s="27"/>
      <c r="F46" s="28"/>
      <c r="J46" s="72"/>
      <c r="K46" s="72"/>
      <c r="L46" s="72"/>
      <c r="M46" s="118"/>
      <c r="N46" s="114"/>
      <c r="O46" s="117"/>
      <c r="P46" s="116"/>
    </row>
    <row r="47" spans="1:16">
      <c r="A47" s="10"/>
      <c r="B47" s="10"/>
      <c r="C47" s="34" t="s">
        <v>219</v>
      </c>
      <c r="D47" s="10"/>
      <c r="E47" s="27"/>
      <c r="F47" s="31">
        <f>F34+F37+F45</f>
        <v>46416.149999999994</v>
      </c>
      <c r="J47" s="72"/>
      <c r="K47" s="72"/>
      <c r="L47" s="72"/>
      <c r="M47" s="118"/>
      <c r="N47" s="114" t="s">
        <v>221</v>
      </c>
      <c r="O47" s="117"/>
      <c r="P47" s="116"/>
    </row>
    <row r="48" spans="1:16">
      <c r="A48" s="24"/>
      <c r="B48" s="10"/>
      <c r="C48" s="34" t="s">
        <v>112</v>
      </c>
      <c r="D48" s="10"/>
      <c r="E48" s="9"/>
      <c r="F48" s="42">
        <f>F28+F47</f>
        <v>139248.44999999998</v>
      </c>
      <c r="G48" s="10"/>
      <c r="H48" s="10"/>
      <c r="J48" s="62"/>
      <c r="K48" s="62"/>
      <c r="L48" s="62"/>
      <c r="M48" s="118"/>
      <c r="N48" s="114" t="s">
        <v>221</v>
      </c>
      <c r="O48" s="117"/>
      <c r="P48" s="116"/>
    </row>
    <row r="51" spans="1:14" ht="15.75">
      <c r="A51" s="4" t="s">
        <v>100</v>
      </c>
      <c r="B51" s="4"/>
      <c r="C51" s="4" t="s">
        <v>99</v>
      </c>
      <c r="D51" s="4"/>
      <c r="E51" s="12"/>
    </row>
    <row r="53" spans="1:14">
      <c r="A53" s="44" t="s">
        <v>102</v>
      </c>
      <c r="C53" t="s">
        <v>101</v>
      </c>
    </row>
    <row r="54" spans="1:14">
      <c r="A54" s="1" t="s">
        <v>103</v>
      </c>
      <c r="C54" t="s">
        <v>104</v>
      </c>
      <c r="F54" s="46">
        <v>135786.20000000001</v>
      </c>
      <c r="N54" s="101" t="s">
        <v>221</v>
      </c>
    </row>
    <row r="55" spans="1:14">
      <c r="A55" s="1" t="s">
        <v>106</v>
      </c>
      <c r="C55" t="s">
        <v>105</v>
      </c>
      <c r="F55" s="47">
        <v>44133.06</v>
      </c>
      <c r="N55" s="101" t="s">
        <v>221</v>
      </c>
    </row>
    <row r="56" spans="1:14">
      <c r="A56" s="1" t="s">
        <v>107</v>
      </c>
      <c r="C56" t="s">
        <v>108</v>
      </c>
      <c r="F56" s="47">
        <v>90750.78</v>
      </c>
      <c r="N56" s="101" t="s">
        <v>221</v>
      </c>
    </row>
    <row r="57" spans="1:14" ht="15.75">
      <c r="C57" s="12" t="s">
        <v>109</v>
      </c>
      <c r="F57" s="48">
        <f>SUM(F54:F56)</f>
        <v>270670.04000000004</v>
      </c>
      <c r="N57" s="101" t="s">
        <v>221</v>
      </c>
    </row>
    <row r="59" spans="1:14">
      <c r="A59" s="1" t="s">
        <v>110</v>
      </c>
      <c r="C59" t="s">
        <v>111</v>
      </c>
    </row>
    <row r="60" spans="1:14">
      <c r="A60" s="1" t="s">
        <v>123</v>
      </c>
      <c r="C60" t="s">
        <v>112</v>
      </c>
      <c r="F60" s="45">
        <f>F48</f>
        <v>139248.44999999998</v>
      </c>
      <c r="N60" s="101" t="s">
        <v>221</v>
      </c>
    </row>
    <row r="61" spans="1:14" ht="15.75">
      <c r="C61" s="4" t="s">
        <v>113</v>
      </c>
      <c r="F61" s="48">
        <f>F60</f>
        <v>139248.44999999998</v>
      </c>
      <c r="N61" s="101" t="s">
        <v>221</v>
      </c>
    </row>
    <row r="62" spans="1:14" ht="15.75">
      <c r="E62" s="53" t="s">
        <v>114</v>
      </c>
      <c r="F62" s="48">
        <f>F57+F61</f>
        <v>409918.49</v>
      </c>
      <c r="N62" s="101" t="s">
        <v>221</v>
      </c>
    </row>
  </sheetData>
  <mergeCells count="1">
    <mergeCell ref="A1:F2"/>
  </mergeCells>
  <pageMargins left="0.70866141732283472" right="0.70866141732283472" top="0.78740157480314965" bottom="0.78740157480314965" header="0.31496062992125984" footer="0.31496062992125984"/>
  <pageSetup paperSize="9" scale="8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F33"/>
  <sheetViews>
    <sheetView tabSelected="1" workbookViewId="0">
      <selection activeCell="A14" sqref="A14"/>
    </sheetView>
  </sheetViews>
  <sheetFormatPr baseColWidth="10" defaultRowHeight="15"/>
  <cols>
    <col min="1" max="16384" width="11.42578125" style="125"/>
  </cols>
  <sheetData>
    <row r="1" spans="1:6">
      <c r="A1" s="124" t="s">
        <v>324</v>
      </c>
      <c r="B1" s="124" t="s">
        <v>325</v>
      </c>
      <c r="C1" s="124" t="s">
        <v>326</v>
      </c>
      <c r="D1" s="124" t="s">
        <v>327</v>
      </c>
      <c r="E1" s="124" t="s">
        <v>328</v>
      </c>
      <c r="F1" s="124" t="s">
        <v>329</v>
      </c>
    </row>
    <row r="2" spans="1:6" ht="15.75">
      <c r="A2" s="126">
        <v>25565</v>
      </c>
      <c r="B2" s="126">
        <v>2616</v>
      </c>
      <c r="C2" s="126">
        <v>3290</v>
      </c>
      <c r="D2" s="127">
        <v>3959</v>
      </c>
      <c r="E2" s="127">
        <v>4634</v>
      </c>
      <c r="F2" s="127">
        <v>5303</v>
      </c>
    </row>
    <row r="3" spans="1:6" ht="15.75">
      <c r="A3" s="126">
        <v>30000</v>
      </c>
      <c r="B3" s="126">
        <v>2981</v>
      </c>
      <c r="C3" s="126">
        <v>3735</v>
      </c>
      <c r="D3" s="126">
        <v>4487</v>
      </c>
      <c r="E3" s="126">
        <v>5244</v>
      </c>
      <c r="F3" s="126">
        <v>5996</v>
      </c>
    </row>
    <row r="4" spans="1:6" ht="15.75">
      <c r="A4" s="126">
        <v>35000</v>
      </c>
      <c r="B4" s="126">
        <v>3375</v>
      </c>
      <c r="C4" s="126">
        <v>4215</v>
      </c>
      <c r="D4" s="126">
        <v>5061</v>
      </c>
      <c r="E4" s="126">
        <v>5904</v>
      </c>
      <c r="F4" s="126">
        <v>6749</v>
      </c>
    </row>
    <row r="5" spans="1:6" ht="15.75">
      <c r="A5" s="126">
        <v>40000</v>
      </c>
      <c r="B5" s="126">
        <v>3751</v>
      </c>
      <c r="C5" s="126">
        <v>4681</v>
      </c>
      <c r="D5" s="126">
        <v>5610</v>
      </c>
      <c r="E5" s="126">
        <v>6534</v>
      </c>
      <c r="F5" s="126">
        <v>7465</v>
      </c>
    </row>
    <row r="6" spans="1:6" ht="15.75">
      <c r="A6" s="126">
        <v>45000</v>
      </c>
      <c r="B6" s="126">
        <v>4125</v>
      </c>
      <c r="C6" s="126">
        <v>5134</v>
      </c>
      <c r="D6" s="126">
        <v>6146</v>
      </c>
      <c r="E6" s="126">
        <v>7152</v>
      </c>
      <c r="F6" s="126">
        <v>8165</v>
      </c>
    </row>
    <row r="7" spans="1:6" ht="15.75">
      <c r="A7" s="126">
        <v>50000</v>
      </c>
      <c r="B7" s="126">
        <v>4495</v>
      </c>
      <c r="C7" s="126">
        <v>5585</v>
      </c>
      <c r="D7" s="127">
        <v>6675</v>
      </c>
      <c r="E7" s="127">
        <v>7759</v>
      </c>
      <c r="F7" s="127">
        <v>8851</v>
      </c>
    </row>
    <row r="8" spans="1:6" ht="15.75">
      <c r="A8" s="126">
        <v>75000</v>
      </c>
      <c r="B8" s="126">
        <v>6233</v>
      </c>
      <c r="C8" s="126">
        <v>7687</v>
      </c>
      <c r="D8" s="126">
        <v>9141</v>
      </c>
      <c r="E8" s="126">
        <v>10591</v>
      </c>
      <c r="F8" s="126">
        <v>12045</v>
      </c>
    </row>
    <row r="9" spans="1:6" ht="15.75">
      <c r="A9" s="126">
        <v>100000</v>
      </c>
      <c r="B9" s="126">
        <v>7863</v>
      </c>
      <c r="C9" s="126">
        <v>9649</v>
      </c>
      <c r="D9" s="126">
        <v>11436</v>
      </c>
      <c r="E9" s="126">
        <v>13218</v>
      </c>
      <c r="F9" s="126">
        <v>15004</v>
      </c>
    </row>
    <row r="10" spans="1:6" ht="15.75">
      <c r="A10" s="126">
        <v>150000</v>
      </c>
      <c r="B10" s="126">
        <v>10902</v>
      </c>
      <c r="C10" s="126">
        <v>13286</v>
      </c>
      <c r="D10" s="126">
        <v>15671</v>
      </c>
      <c r="E10" s="126">
        <v>18053</v>
      </c>
      <c r="F10" s="126">
        <v>20437</v>
      </c>
    </row>
    <row r="11" spans="1:6" ht="15.75">
      <c r="A11" s="126">
        <v>200000</v>
      </c>
      <c r="B11" s="126">
        <v>13753</v>
      </c>
      <c r="C11" s="126">
        <v>16680</v>
      </c>
      <c r="D11" s="126">
        <v>19606</v>
      </c>
      <c r="E11" s="126">
        <v>22528</v>
      </c>
      <c r="F11" s="126">
        <v>25454</v>
      </c>
    </row>
    <row r="12" spans="1:6" ht="15.75">
      <c r="A12" s="126">
        <v>250000</v>
      </c>
      <c r="B12" s="126">
        <v>16467</v>
      </c>
      <c r="C12" s="126">
        <v>19892</v>
      </c>
      <c r="D12" s="127">
        <v>23322</v>
      </c>
      <c r="E12" s="127">
        <v>26748</v>
      </c>
      <c r="F12" s="127">
        <v>30177</v>
      </c>
    </row>
    <row r="13" spans="1:6" ht="15.75">
      <c r="A13" s="126">
        <v>300000</v>
      </c>
      <c r="B13" s="126">
        <v>19070</v>
      </c>
      <c r="C13" s="126">
        <v>22970</v>
      </c>
      <c r="D13" s="126">
        <v>26877</v>
      </c>
      <c r="E13" s="126">
        <v>30778</v>
      </c>
      <c r="F13" s="126">
        <v>34684</v>
      </c>
    </row>
    <row r="14" spans="1:6" ht="15.75">
      <c r="A14" s="128">
        <v>350000</v>
      </c>
      <c r="B14" s="126">
        <v>21593</v>
      </c>
      <c r="C14" s="126">
        <v>25948</v>
      </c>
      <c r="D14" s="126">
        <v>30304</v>
      </c>
      <c r="E14" s="126">
        <v>34654</v>
      </c>
      <c r="F14" s="126">
        <v>39010</v>
      </c>
    </row>
    <row r="15" spans="1:6" ht="15.75">
      <c r="A15" s="126">
        <v>400000</v>
      </c>
      <c r="B15" s="126">
        <v>24056</v>
      </c>
      <c r="C15" s="126">
        <v>28839</v>
      </c>
      <c r="D15" s="126">
        <v>33626</v>
      </c>
      <c r="E15" s="126">
        <v>38408</v>
      </c>
      <c r="F15" s="126">
        <v>43196</v>
      </c>
    </row>
    <row r="16" spans="1:6" ht="15.75">
      <c r="A16" s="126">
        <v>450000</v>
      </c>
      <c r="B16" s="126">
        <v>26451</v>
      </c>
      <c r="C16" s="126">
        <v>31653</v>
      </c>
      <c r="D16" s="126">
        <v>36856</v>
      </c>
      <c r="E16" s="126">
        <v>42052</v>
      </c>
      <c r="F16" s="126">
        <v>47255</v>
      </c>
    </row>
    <row r="17" spans="1:6" ht="15.75">
      <c r="A17" s="126">
        <v>500000</v>
      </c>
      <c r="B17" s="126">
        <v>28793</v>
      </c>
      <c r="C17" s="126">
        <v>34399</v>
      </c>
      <c r="D17" s="127">
        <v>40002</v>
      </c>
      <c r="E17" s="127">
        <v>45607</v>
      </c>
      <c r="F17" s="127">
        <v>51209</v>
      </c>
    </row>
    <row r="18" spans="1:6" ht="15.75">
      <c r="A18" s="126">
        <v>750000</v>
      </c>
      <c r="B18" s="126">
        <v>39906</v>
      </c>
      <c r="C18" s="126">
        <v>47363</v>
      </c>
      <c r="D18" s="126">
        <v>54819</v>
      </c>
      <c r="E18" s="126">
        <v>62275</v>
      </c>
      <c r="F18" s="126">
        <v>69732</v>
      </c>
    </row>
    <row r="19" spans="1:6" ht="15.75">
      <c r="A19" s="126">
        <v>1000000</v>
      </c>
      <c r="B19" s="126">
        <v>50338</v>
      </c>
      <c r="C19" s="126">
        <v>59468</v>
      </c>
      <c r="D19" s="126">
        <v>68603</v>
      </c>
      <c r="E19" s="126">
        <v>77733</v>
      </c>
      <c r="F19" s="126">
        <v>86868</v>
      </c>
    </row>
    <row r="20" spans="1:6" ht="15.75">
      <c r="A20" s="126">
        <v>1500000</v>
      </c>
      <c r="B20" s="126">
        <v>69798</v>
      </c>
      <c r="C20" s="126">
        <v>81930</v>
      </c>
      <c r="D20" s="126">
        <v>94062</v>
      </c>
      <c r="E20" s="126">
        <v>106198</v>
      </c>
      <c r="F20" s="126">
        <v>118330</v>
      </c>
    </row>
    <row r="21" spans="1:6" ht="15.75">
      <c r="A21" s="126">
        <v>2000000</v>
      </c>
      <c r="B21" s="126">
        <v>88043</v>
      </c>
      <c r="C21" s="126">
        <v>102884</v>
      </c>
      <c r="D21" s="126">
        <v>117725</v>
      </c>
      <c r="E21" s="126">
        <v>132572</v>
      </c>
      <c r="F21" s="126">
        <v>147413</v>
      </c>
    </row>
    <row r="22" spans="1:6" ht="15.75">
      <c r="A22" s="126">
        <v>2500000</v>
      </c>
      <c r="B22" s="126">
        <v>105403</v>
      </c>
      <c r="C22" s="126">
        <v>122755</v>
      </c>
      <c r="D22" s="126">
        <v>140099</v>
      </c>
      <c r="E22" s="127">
        <v>157451</v>
      </c>
      <c r="F22" s="127">
        <v>174797</v>
      </c>
    </row>
    <row r="23" spans="1:6" ht="15.75">
      <c r="A23" s="126">
        <v>3000000</v>
      </c>
      <c r="B23" s="126">
        <v>122104</v>
      </c>
      <c r="C23" s="126">
        <v>141804</v>
      </c>
      <c r="D23" s="126">
        <v>161504</v>
      </c>
      <c r="E23" s="126">
        <v>181210</v>
      </c>
      <c r="F23" s="126">
        <v>200910</v>
      </c>
    </row>
    <row r="24" spans="1:6" ht="15.75">
      <c r="A24" s="126">
        <v>3500000</v>
      </c>
      <c r="B24" s="126">
        <v>138269</v>
      </c>
      <c r="C24" s="126">
        <v>160202</v>
      </c>
      <c r="D24" s="126">
        <v>182135</v>
      </c>
      <c r="E24" s="126">
        <v>204063</v>
      </c>
      <c r="F24" s="126">
        <v>225996</v>
      </c>
    </row>
    <row r="25" spans="1:6" ht="15.75">
      <c r="A25" s="126">
        <v>4000000</v>
      </c>
      <c r="B25" s="126">
        <v>154001</v>
      </c>
      <c r="C25" s="126">
        <v>178067</v>
      </c>
      <c r="D25" s="126">
        <v>202128</v>
      </c>
      <c r="E25" s="126">
        <v>226193</v>
      </c>
      <c r="F25" s="126">
        <v>250254</v>
      </c>
    </row>
    <row r="26" spans="1:6" ht="15.75">
      <c r="A26" s="126">
        <v>4500000</v>
      </c>
      <c r="B26" s="126">
        <v>169349</v>
      </c>
      <c r="C26" s="126">
        <v>195466</v>
      </c>
      <c r="D26" s="126">
        <v>221580</v>
      </c>
      <c r="E26" s="126">
        <v>247691</v>
      </c>
      <c r="F26" s="126">
        <v>273807</v>
      </c>
    </row>
    <row r="27" spans="1:6" ht="15.75">
      <c r="A27" s="126">
        <v>5000000</v>
      </c>
      <c r="B27" s="126">
        <v>184370</v>
      </c>
      <c r="C27" s="126">
        <v>212464</v>
      </c>
      <c r="D27" s="127">
        <v>240558</v>
      </c>
      <c r="E27" s="127">
        <v>268655</v>
      </c>
      <c r="F27" s="127">
        <v>296748</v>
      </c>
    </row>
    <row r="28" spans="1:6" ht="15.75">
      <c r="A28" s="126">
        <v>7500000</v>
      </c>
      <c r="B28" s="126">
        <v>255540</v>
      </c>
      <c r="C28" s="126">
        <v>292695</v>
      </c>
      <c r="D28" s="126">
        <v>329850</v>
      </c>
      <c r="E28" s="126">
        <v>367006</v>
      </c>
      <c r="F28" s="126">
        <v>404161</v>
      </c>
    </row>
    <row r="29" spans="1:6" ht="15.75">
      <c r="A29" s="126">
        <v>10000000</v>
      </c>
      <c r="B29" s="126">
        <v>322325</v>
      </c>
      <c r="C29" s="126">
        <v>367629</v>
      </c>
      <c r="D29" s="126">
        <v>412932</v>
      </c>
      <c r="E29" s="126">
        <v>458236</v>
      </c>
      <c r="F29" s="126">
        <v>503540</v>
      </c>
    </row>
    <row r="30" spans="1:6" ht="15.75">
      <c r="A30" s="126">
        <v>15000000</v>
      </c>
      <c r="B30" s="126">
        <v>446895</v>
      </c>
      <c r="C30" s="126">
        <v>506699</v>
      </c>
      <c r="D30" s="126">
        <v>566498</v>
      </c>
      <c r="E30" s="126">
        <v>626302</v>
      </c>
      <c r="F30" s="126">
        <v>686100</v>
      </c>
    </row>
    <row r="31" spans="1:6" ht="15.75">
      <c r="A31" s="126">
        <v>20000000</v>
      </c>
      <c r="B31" s="126">
        <v>563691</v>
      </c>
      <c r="C31" s="126">
        <v>636474</v>
      </c>
      <c r="D31" s="126">
        <v>709258</v>
      </c>
      <c r="E31" s="126">
        <v>782047</v>
      </c>
      <c r="F31" s="126">
        <v>854831</v>
      </c>
    </row>
    <row r="32" spans="1:6" ht="15.75">
      <c r="A32" s="126">
        <v>25000000</v>
      </c>
      <c r="B32" s="126">
        <v>674891</v>
      </c>
      <c r="C32" s="126">
        <v>759620</v>
      </c>
      <c r="D32" s="127">
        <v>844344</v>
      </c>
      <c r="E32" s="127">
        <v>929073</v>
      </c>
      <c r="F32" s="127">
        <v>1013797</v>
      </c>
    </row>
    <row r="33" spans="1:6" ht="15.75">
      <c r="A33" s="126">
        <v>25564594</v>
      </c>
      <c r="B33" s="126">
        <v>687391</v>
      </c>
      <c r="C33" s="126">
        <v>773458</v>
      </c>
      <c r="D33" s="126">
        <v>859520</v>
      </c>
      <c r="E33" s="126">
        <v>945588</v>
      </c>
      <c r="F33" s="126">
        <v>1031649</v>
      </c>
    </row>
  </sheetData>
  <pageMargins left="0.7" right="0.7" top="0.78740157499999996" bottom="0.78740157499999996" header="0.3" footer="0.3"/>
  <pageSetup paperSize="9" orientation="portrait" copies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D27"/>
  <sheetViews>
    <sheetView workbookViewId="0">
      <selection sqref="A1:XFD1048576"/>
    </sheetView>
  </sheetViews>
  <sheetFormatPr baseColWidth="10" defaultRowHeight="15"/>
  <cols>
    <col min="1" max="16384" width="11.42578125" style="132"/>
  </cols>
  <sheetData>
    <row r="1" spans="1:4" s="131" customFormat="1" ht="15.75">
      <c r="A1" s="129" t="s">
        <v>324</v>
      </c>
      <c r="B1" s="130" t="s">
        <v>330</v>
      </c>
      <c r="C1" s="130" t="s">
        <v>331</v>
      </c>
      <c r="D1" s="130" t="s">
        <v>332</v>
      </c>
    </row>
    <row r="2" spans="1:4" ht="15.75">
      <c r="A2" s="119">
        <v>50000</v>
      </c>
      <c r="B2" s="120">
        <v>1078</v>
      </c>
      <c r="C2" s="121">
        <v>1347</v>
      </c>
      <c r="D2" s="122">
        <v>1683</v>
      </c>
    </row>
    <row r="3" spans="1:4" ht="15.75">
      <c r="A3" s="123">
        <v>150000</v>
      </c>
      <c r="B3" s="120">
        <v>2040</v>
      </c>
      <c r="C3" s="121">
        <v>2550</v>
      </c>
      <c r="D3" s="122">
        <v>3187</v>
      </c>
    </row>
    <row r="4" spans="1:4" ht="15.75">
      <c r="A4" s="119">
        <v>200000</v>
      </c>
      <c r="B4" s="120">
        <v>2411</v>
      </c>
      <c r="C4" s="121">
        <v>3013</v>
      </c>
      <c r="D4" s="122">
        <v>3767</v>
      </c>
    </row>
    <row r="5" spans="1:4" ht="15.75">
      <c r="A5" s="123">
        <v>250000</v>
      </c>
      <c r="B5" s="120">
        <v>2745</v>
      </c>
      <c r="C5" s="121">
        <v>3431</v>
      </c>
      <c r="D5" s="122">
        <v>4288</v>
      </c>
    </row>
    <row r="6" spans="1:4" ht="15.75">
      <c r="A6" s="123">
        <v>300000</v>
      </c>
      <c r="B6" s="120">
        <v>3052</v>
      </c>
      <c r="C6" s="121">
        <v>3814</v>
      </c>
      <c r="D6" s="122">
        <v>4768</v>
      </c>
    </row>
    <row r="7" spans="1:4" ht="15.75">
      <c r="A7" s="123">
        <v>350000</v>
      </c>
      <c r="B7" s="120">
        <v>3338</v>
      </c>
      <c r="C7" s="121">
        <v>4171</v>
      </c>
      <c r="D7" s="122">
        <v>5214</v>
      </c>
    </row>
    <row r="8" spans="1:4" ht="15.75">
      <c r="A8" s="123">
        <v>400000</v>
      </c>
      <c r="B8" s="120">
        <v>3607</v>
      </c>
      <c r="C8" s="121">
        <v>4508</v>
      </c>
      <c r="D8" s="122">
        <v>5635</v>
      </c>
    </row>
    <row r="9" spans="1:4" ht="15.75">
      <c r="A9" s="123">
        <v>450000</v>
      </c>
      <c r="B9" s="120">
        <v>3862</v>
      </c>
      <c r="C9" s="121">
        <v>4827</v>
      </c>
      <c r="D9" s="122">
        <v>6034</v>
      </c>
    </row>
    <row r="10" spans="1:4" ht="15.75">
      <c r="A10" s="119">
        <v>500000</v>
      </c>
      <c r="B10" s="120">
        <v>4106</v>
      </c>
      <c r="C10" s="121">
        <v>5132</v>
      </c>
      <c r="D10" s="122">
        <v>6415</v>
      </c>
    </row>
    <row r="11" spans="1:4" ht="15.75">
      <c r="A11" s="123">
        <v>1000000</v>
      </c>
      <c r="B11" s="120">
        <v>6142</v>
      </c>
      <c r="C11" s="121">
        <v>7676</v>
      </c>
      <c r="D11" s="122">
        <v>9596</v>
      </c>
    </row>
    <row r="12" spans="1:4" ht="15.75">
      <c r="A12" s="123">
        <v>1500000</v>
      </c>
      <c r="B12" s="120">
        <v>7774</v>
      </c>
      <c r="C12" s="121">
        <v>9715</v>
      </c>
      <c r="D12" s="122">
        <v>12145</v>
      </c>
    </row>
    <row r="13" spans="1:4" ht="15.75">
      <c r="A13" s="123">
        <v>2000000</v>
      </c>
      <c r="B13" s="120">
        <v>9188</v>
      </c>
      <c r="C13" s="121">
        <v>11483</v>
      </c>
      <c r="D13" s="122">
        <v>14355</v>
      </c>
    </row>
    <row r="14" spans="1:4" ht="15.75">
      <c r="A14" s="123">
        <v>2500000</v>
      </c>
      <c r="B14" s="120">
        <v>10460</v>
      </c>
      <c r="C14" s="121">
        <v>13072</v>
      </c>
      <c r="D14" s="122">
        <v>16342</v>
      </c>
    </row>
    <row r="15" spans="1:4" ht="15.75">
      <c r="A15" s="123">
        <v>3000000</v>
      </c>
      <c r="B15" s="120">
        <v>11629</v>
      </c>
      <c r="C15" s="121">
        <v>14533</v>
      </c>
      <c r="D15" s="122">
        <v>18168</v>
      </c>
    </row>
    <row r="16" spans="1:4" ht="15.75">
      <c r="A16" s="123">
        <v>3500000</v>
      </c>
      <c r="B16" s="120">
        <v>12718</v>
      </c>
      <c r="C16" s="121">
        <v>15895</v>
      </c>
      <c r="D16" s="122">
        <v>19870</v>
      </c>
    </row>
    <row r="17" spans="1:4" ht="15.75">
      <c r="A17" s="123">
        <v>4000000</v>
      </c>
      <c r="B17" s="120">
        <v>13744</v>
      </c>
      <c r="C17" s="121">
        <v>17177</v>
      </c>
      <c r="D17" s="122">
        <v>21473</v>
      </c>
    </row>
    <row r="18" spans="1:4" ht="15.75">
      <c r="A18" s="123">
        <v>4500000</v>
      </c>
      <c r="B18" s="120">
        <v>14718</v>
      </c>
      <c r="C18" s="121">
        <v>18394</v>
      </c>
      <c r="D18" s="122">
        <v>22994</v>
      </c>
    </row>
    <row r="19" spans="1:4" ht="15.75">
      <c r="A19" s="123">
        <v>5000000</v>
      </c>
      <c r="B19" s="120">
        <v>15647</v>
      </c>
      <c r="C19" s="121">
        <v>19555</v>
      </c>
      <c r="D19" s="122">
        <v>24446</v>
      </c>
    </row>
    <row r="20" spans="1:4" ht="15.75">
      <c r="A20" s="123">
        <v>7500000</v>
      </c>
      <c r="B20" s="120">
        <v>19803</v>
      </c>
      <c r="C20" s="121">
        <v>24749</v>
      </c>
      <c r="D20" s="122">
        <v>30939</v>
      </c>
    </row>
    <row r="21" spans="1:4" ht="15.75">
      <c r="A21" s="123">
        <v>10000000</v>
      </c>
      <c r="B21" s="120">
        <v>23406</v>
      </c>
      <c r="C21" s="121">
        <v>29252</v>
      </c>
      <c r="D21" s="122">
        <v>36568</v>
      </c>
    </row>
    <row r="22" spans="1:4" ht="15.75">
      <c r="A22" s="123">
        <v>12500000</v>
      </c>
      <c r="B22" s="120">
        <v>26646</v>
      </c>
      <c r="C22" s="121">
        <v>33301</v>
      </c>
      <c r="D22" s="122">
        <v>41630</v>
      </c>
    </row>
    <row r="23" spans="1:4" ht="15.75">
      <c r="A23" s="123">
        <v>15000000</v>
      </c>
      <c r="B23" s="120">
        <v>29624</v>
      </c>
      <c r="C23" s="121">
        <v>37022</v>
      </c>
      <c r="D23" s="122">
        <v>46282</v>
      </c>
    </row>
    <row r="24" spans="1:4" ht="15.75">
      <c r="A24" s="123">
        <v>17500000</v>
      </c>
      <c r="B24" s="120">
        <v>32399</v>
      </c>
      <c r="C24" s="121">
        <v>40491</v>
      </c>
      <c r="D24" s="122">
        <v>50618</v>
      </c>
    </row>
    <row r="25" spans="1:4" ht="15.75">
      <c r="A25" s="123">
        <v>20000000</v>
      </c>
      <c r="B25" s="120">
        <v>35013</v>
      </c>
      <c r="C25" s="121">
        <v>43758</v>
      </c>
      <c r="D25" s="122">
        <v>54701</v>
      </c>
    </row>
    <row r="26" spans="1:4" ht="15.75">
      <c r="A26" s="123">
        <v>22500000</v>
      </c>
      <c r="B26" s="120">
        <v>37493</v>
      </c>
      <c r="C26" s="121">
        <v>46857</v>
      </c>
      <c r="D26" s="122">
        <v>58576</v>
      </c>
    </row>
    <row r="27" spans="1:4" ht="15.75">
      <c r="A27" s="123">
        <v>25000000</v>
      </c>
      <c r="B27" s="120">
        <v>39860</v>
      </c>
      <c r="C27" s="121">
        <v>49815</v>
      </c>
      <c r="D27" s="122">
        <v>62273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30"/>
  <sheetViews>
    <sheetView workbookViewId="0">
      <selection sqref="A1:XFD1048576"/>
    </sheetView>
  </sheetViews>
  <sheetFormatPr baseColWidth="10" defaultRowHeight="14.25"/>
  <cols>
    <col min="1" max="1" width="11.28515625" style="137" bestFit="1" customWidth="1"/>
    <col min="2" max="6" width="10.140625" style="137" bestFit="1" customWidth="1"/>
    <col min="7" max="16384" width="11.42578125" style="137"/>
  </cols>
  <sheetData>
    <row r="1" spans="1:6" s="134" customFormat="1">
      <c r="A1" s="133" t="s">
        <v>324</v>
      </c>
      <c r="B1" s="133" t="s">
        <v>325</v>
      </c>
      <c r="C1" s="133" t="s">
        <v>326</v>
      </c>
      <c r="D1" s="133" t="s">
        <v>327</v>
      </c>
      <c r="E1" s="133" t="s">
        <v>328</v>
      </c>
      <c r="F1" s="133" t="s">
        <v>329</v>
      </c>
    </row>
    <row r="2" spans="1:6">
      <c r="A2" s="135">
        <v>25565</v>
      </c>
      <c r="B2" s="136">
        <v>2182</v>
      </c>
      <c r="C2" s="136">
        <v>2654</v>
      </c>
      <c r="D2" s="136">
        <v>3290</v>
      </c>
      <c r="E2" s="136">
        <v>4241</v>
      </c>
      <c r="F2" s="136">
        <v>4876</v>
      </c>
    </row>
    <row r="3" spans="1:6">
      <c r="A3" s="135">
        <v>30000</v>
      </c>
      <c r="B3" s="135">
        <v>2558</v>
      </c>
      <c r="C3" s="135">
        <v>3109</v>
      </c>
      <c r="D3" s="135">
        <v>3847</v>
      </c>
      <c r="E3" s="135">
        <v>4948</v>
      </c>
      <c r="F3" s="135">
        <v>5686</v>
      </c>
    </row>
    <row r="4" spans="1:6">
      <c r="A4" s="135">
        <v>35000</v>
      </c>
      <c r="B4" s="135">
        <v>2991</v>
      </c>
      <c r="C4" s="135">
        <v>3629</v>
      </c>
      <c r="D4" s="135">
        <v>4483</v>
      </c>
      <c r="E4" s="135">
        <v>5760</v>
      </c>
      <c r="F4" s="135">
        <v>6613</v>
      </c>
    </row>
    <row r="5" spans="1:6">
      <c r="A5" s="135">
        <v>40000</v>
      </c>
      <c r="B5" s="135">
        <v>3411</v>
      </c>
      <c r="C5" s="135">
        <v>4138</v>
      </c>
      <c r="D5" s="135">
        <v>5112</v>
      </c>
      <c r="E5" s="135">
        <v>6565</v>
      </c>
      <c r="F5" s="135">
        <v>7538</v>
      </c>
    </row>
    <row r="6" spans="1:6">
      <c r="A6" s="135">
        <v>45000</v>
      </c>
      <c r="B6" s="135">
        <v>3843</v>
      </c>
      <c r="C6" s="135">
        <v>4657</v>
      </c>
      <c r="D6" s="135">
        <v>5743</v>
      </c>
      <c r="E6" s="135">
        <v>7372</v>
      </c>
      <c r="F6" s="135">
        <v>8458</v>
      </c>
    </row>
    <row r="7" spans="1:6">
      <c r="A7" s="135">
        <v>50000</v>
      </c>
      <c r="B7" s="135">
        <v>4269</v>
      </c>
      <c r="C7" s="136">
        <v>5167</v>
      </c>
      <c r="D7" s="136">
        <v>6358</v>
      </c>
      <c r="E7" s="136">
        <v>8154</v>
      </c>
      <c r="F7" s="136">
        <v>9346</v>
      </c>
    </row>
    <row r="8" spans="1:6">
      <c r="A8" s="135">
        <v>100000</v>
      </c>
      <c r="B8" s="135">
        <v>8531</v>
      </c>
      <c r="C8" s="135">
        <v>10206</v>
      </c>
      <c r="D8" s="135">
        <v>12442</v>
      </c>
      <c r="E8" s="135">
        <v>15796</v>
      </c>
      <c r="F8" s="135">
        <v>18032</v>
      </c>
    </row>
    <row r="9" spans="1:6">
      <c r="A9" s="135">
        <v>150000</v>
      </c>
      <c r="B9" s="135">
        <v>12799</v>
      </c>
      <c r="C9" s="135">
        <v>15128</v>
      </c>
      <c r="D9" s="135">
        <v>18236</v>
      </c>
      <c r="E9" s="135">
        <v>22900</v>
      </c>
      <c r="F9" s="135">
        <v>26008</v>
      </c>
    </row>
    <row r="10" spans="1:6">
      <c r="A10" s="135">
        <v>200000</v>
      </c>
      <c r="B10" s="135">
        <v>17061</v>
      </c>
      <c r="C10" s="135">
        <v>19927</v>
      </c>
      <c r="D10" s="135">
        <v>23745</v>
      </c>
      <c r="E10" s="135">
        <v>29471</v>
      </c>
      <c r="F10" s="135">
        <v>33289</v>
      </c>
    </row>
    <row r="11" spans="1:6">
      <c r="A11" s="135">
        <v>250000</v>
      </c>
      <c r="B11" s="135">
        <v>21324</v>
      </c>
      <c r="C11" s="135">
        <v>24622</v>
      </c>
      <c r="D11" s="135">
        <v>29018</v>
      </c>
      <c r="E11" s="135">
        <v>35610</v>
      </c>
      <c r="F11" s="135">
        <v>40006</v>
      </c>
    </row>
    <row r="12" spans="1:6">
      <c r="A12" s="135">
        <v>300000</v>
      </c>
      <c r="B12" s="135">
        <v>24732</v>
      </c>
      <c r="C12" s="136">
        <v>28581</v>
      </c>
      <c r="D12" s="136">
        <v>33715</v>
      </c>
      <c r="E12" s="136">
        <v>41407</v>
      </c>
      <c r="F12" s="136">
        <v>46540</v>
      </c>
    </row>
    <row r="13" spans="1:6">
      <c r="A13" s="135">
        <v>350000</v>
      </c>
      <c r="B13" s="135">
        <v>27566</v>
      </c>
      <c r="C13" s="135">
        <v>32044</v>
      </c>
      <c r="D13" s="135">
        <v>38017</v>
      </c>
      <c r="E13" s="135">
        <v>46970</v>
      </c>
      <c r="F13" s="135">
        <v>52944</v>
      </c>
    </row>
    <row r="14" spans="1:6">
      <c r="A14" s="135">
        <v>400000</v>
      </c>
      <c r="B14" s="135">
        <v>29999</v>
      </c>
      <c r="C14" s="135">
        <v>35114</v>
      </c>
      <c r="D14" s="135">
        <v>41940</v>
      </c>
      <c r="E14" s="135">
        <v>52175</v>
      </c>
      <c r="F14" s="135">
        <v>59001</v>
      </c>
    </row>
    <row r="15" spans="1:6">
      <c r="A15" s="135">
        <v>450000</v>
      </c>
      <c r="B15" s="135">
        <v>32058</v>
      </c>
      <c r="C15" s="135">
        <v>37820</v>
      </c>
      <c r="D15" s="135">
        <v>45498</v>
      </c>
      <c r="E15" s="135">
        <v>57024</v>
      </c>
      <c r="F15" s="135">
        <v>64702</v>
      </c>
    </row>
    <row r="16" spans="1:6">
      <c r="A16" s="135">
        <v>500000</v>
      </c>
      <c r="B16" s="135">
        <v>33738</v>
      </c>
      <c r="C16" s="135">
        <v>40137</v>
      </c>
      <c r="D16" s="135">
        <v>48667</v>
      </c>
      <c r="E16" s="135">
        <v>61464</v>
      </c>
      <c r="F16" s="135">
        <v>69994</v>
      </c>
    </row>
    <row r="17" spans="1:6">
      <c r="A17" s="135">
        <v>1000000</v>
      </c>
      <c r="B17" s="136">
        <v>60822</v>
      </c>
      <c r="C17" s="136">
        <v>72089</v>
      </c>
      <c r="D17" s="136">
        <v>87112</v>
      </c>
      <c r="E17" s="136">
        <v>109650</v>
      </c>
      <c r="F17" s="136">
        <v>124674</v>
      </c>
    </row>
    <row r="18" spans="1:6">
      <c r="A18" s="135">
        <v>1500000</v>
      </c>
      <c r="B18" s="135">
        <v>88184</v>
      </c>
      <c r="C18" s="135">
        <v>104284</v>
      </c>
      <c r="D18" s="135">
        <v>125749</v>
      </c>
      <c r="E18" s="135">
        <v>157951</v>
      </c>
      <c r="F18" s="135">
        <v>179416</v>
      </c>
    </row>
    <row r="19" spans="1:6">
      <c r="A19" s="135">
        <v>2000000</v>
      </c>
      <c r="B19" s="135">
        <v>115506</v>
      </c>
      <c r="C19" s="135">
        <v>136436</v>
      </c>
      <c r="D19" s="135">
        <v>164341</v>
      </c>
      <c r="E19" s="135">
        <v>206201</v>
      </c>
      <c r="F19" s="135">
        <v>234105</v>
      </c>
    </row>
    <row r="20" spans="1:6">
      <c r="A20" s="135">
        <v>2500000</v>
      </c>
      <c r="B20" s="135">
        <v>142830</v>
      </c>
      <c r="C20" s="135">
        <v>168598</v>
      </c>
      <c r="D20" s="135">
        <v>202953</v>
      </c>
      <c r="E20" s="135">
        <v>254487</v>
      </c>
      <c r="F20" s="135">
        <v>288842</v>
      </c>
    </row>
    <row r="21" spans="1:6">
      <c r="A21" s="135">
        <v>3000000</v>
      </c>
      <c r="B21" s="135">
        <v>171226</v>
      </c>
      <c r="C21" s="135">
        <v>200401</v>
      </c>
      <c r="D21" s="135">
        <v>239295</v>
      </c>
      <c r="E21" s="135">
        <v>297639</v>
      </c>
      <c r="F21" s="135">
        <v>336534</v>
      </c>
    </row>
    <row r="22" spans="1:6">
      <c r="A22" s="135">
        <v>3500000</v>
      </c>
      <c r="B22" s="135">
        <v>199766</v>
      </c>
      <c r="C22" s="136">
        <v>232158</v>
      </c>
      <c r="D22" s="136">
        <v>275353</v>
      </c>
      <c r="E22" s="136">
        <v>340143</v>
      </c>
      <c r="F22" s="136">
        <v>383337</v>
      </c>
    </row>
    <row r="23" spans="1:6">
      <c r="A23" s="135">
        <v>4000000</v>
      </c>
      <c r="B23" s="135">
        <v>228305</v>
      </c>
      <c r="C23" s="135">
        <v>263920</v>
      </c>
      <c r="D23" s="135">
        <v>311411</v>
      </c>
      <c r="E23" s="135">
        <v>382642</v>
      </c>
      <c r="F23" s="135">
        <v>430133</v>
      </c>
    </row>
    <row r="24" spans="1:6">
      <c r="A24" s="135">
        <v>4500000</v>
      </c>
      <c r="B24" s="135">
        <v>256840</v>
      </c>
      <c r="C24" s="135">
        <v>295678</v>
      </c>
      <c r="D24" s="135">
        <v>347465</v>
      </c>
      <c r="E24" s="135">
        <v>425145</v>
      </c>
      <c r="F24" s="135">
        <v>476931</v>
      </c>
    </row>
    <row r="25" spans="1:6">
      <c r="A25" s="135">
        <v>5000000</v>
      </c>
      <c r="B25" s="135">
        <v>285379</v>
      </c>
      <c r="C25" s="135">
        <v>327439</v>
      </c>
      <c r="D25" s="135">
        <v>383522</v>
      </c>
      <c r="E25" s="135">
        <v>467649</v>
      </c>
      <c r="F25" s="135">
        <v>523731</v>
      </c>
    </row>
    <row r="26" spans="1:6">
      <c r="A26" s="135">
        <v>10000000</v>
      </c>
      <c r="B26" s="135">
        <v>570757</v>
      </c>
      <c r="C26" s="135">
        <v>648805</v>
      </c>
      <c r="D26" s="135">
        <v>752869</v>
      </c>
      <c r="E26" s="135">
        <v>908967</v>
      </c>
      <c r="F26" s="135">
        <v>1013031</v>
      </c>
    </row>
    <row r="27" spans="1:6">
      <c r="A27" s="135">
        <v>15000000</v>
      </c>
      <c r="B27" s="136">
        <v>856136</v>
      </c>
      <c r="C27" s="136">
        <v>964745</v>
      </c>
      <c r="D27" s="136">
        <v>1109559</v>
      </c>
      <c r="E27" s="136">
        <v>1326782</v>
      </c>
      <c r="F27" s="136">
        <v>1471595</v>
      </c>
    </row>
    <row r="28" spans="1:6">
      <c r="A28" s="135">
        <v>20000000</v>
      </c>
      <c r="B28" s="138">
        <v>1141514</v>
      </c>
      <c r="C28" s="135">
        <v>1275044</v>
      </c>
      <c r="D28" s="135">
        <v>1453088</v>
      </c>
      <c r="E28" s="135">
        <v>1720148</v>
      </c>
      <c r="F28" s="135">
        <v>1898192</v>
      </c>
    </row>
    <row r="29" spans="1:6">
      <c r="A29" s="135">
        <v>25000000</v>
      </c>
      <c r="B29" s="138">
        <v>1426893</v>
      </c>
      <c r="C29" s="135">
        <v>1586268</v>
      </c>
      <c r="D29" s="135">
        <v>1798766</v>
      </c>
      <c r="E29" s="135">
        <v>2117513</v>
      </c>
      <c r="F29" s="135">
        <v>2330011</v>
      </c>
    </row>
    <row r="30" spans="1:6">
      <c r="A30" s="135">
        <v>25564594</v>
      </c>
      <c r="B30" s="138">
        <v>1459117</v>
      </c>
      <c r="C30" s="135">
        <v>1621426</v>
      </c>
      <c r="D30" s="135">
        <v>1837835</v>
      </c>
      <c r="E30" s="135">
        <v>2162447</v>
      </c>
      <c r="F30" s="135">
        <v>2378856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D31"/>
  <sheetViews>
    <sheetView workbookViewId="0">
      <selection sqref="A1:XFD1048576"/>
    </sheetView>
  </sheetViews>
  <sheetFormatPr baseColWidth="10" defaultRowHeight="15"/>
  <cols>
    <col min="1" max="16384" width="11.42578125" style="132"/>
  </cols>
  <sheetData>
    <row r="1" spans="1:4">
      <c r="A1" s="124" t="s">
        <v>324</v>
      </c>
      <c r="B1" s="124" t="s">
        <v>325</v>
      </c>
      <c r="C1" s="124" t="s">
        <v>326</v>
      </c>
      <c r="D1" s="124" t="s">
        <v>327</v>
      </c>
    </row>
    <row r="2" spans="1:4">
      <c r="A2" s="139">
        <v>5113</v>
      </c>
      <c r="B2" s="139">
        <v>1626</v>
      </c>
      <c r="C2" s="139">
        <v>2109</v>
      </c>
      <c r="D2" s="139">
        <v>2593</v>
      </c>
    </row>
    <row r="3" spans="1:4">
      <c r="A3" s="139">
        <v>7500</v>
      </c>
      <c r="B3" s="139">
        <v>2234</v>
      </c>
      <c r="C3" s="139">
        <v>2886</v>
      </c>
      <c r="D3" s="139">
        <v>3538</v>
      </c>
    </row>
    <row r="4" spans="1:4">
      <c r="A4" s="139">
        <v>10000</v>
      </c>
      <c r="B4" s="139">
        <v>2812</v>
      </c>
      <c r="C4" s="139">
        <v>3618</v>
      </c>
      <c r="D4" s="139">
        <v>4421</v>
      </c>
    </row>
    <row r="5" spans="1:4">
      <c r="A5" s="139">
        <v>15000</v>
      </c>
      <c r="B5" s="139">
        <v>3903</v>
      </c>
      <c r="C5" s="139">
        <v>4981</v>
      </c>
      <c r="D5" s="139">
        <v>6053</v>
      </c>
    </row>
    <row r="6" spans="1:4">
      <c r="A6" s="139">
        <v>20000</v>
      </c>
      <c r="B6" s="139">
        <v>4920</v>
      </c>
      <c r="C6" s="139">
        <v>6262</v>
      </c>
      <c r="D6" s="139">
        <v>7605</v>
      </c>
    </row>
    <row r="7" spans="1:4">
      <c r="A7" s="139">
        <v>25000</v>
      </c>
      <c r="B7" s="139">
        <v>5882</v>
      </c>
      <c r="C7" s="139">
        <v>7489</v>
      </c>
      <c r="D7" s="139">
        <v>9100</v>
      </c>
    </row>
    <row r="8" spans="1:4">
      <c r="A8" s="139">
        <v>30000</v>
      </c>
      <c r="B8" s="139">
        <v>6795</v>
      </c>
      <c r="C8" s="139">
        <v>8670</v>
      </c>
      <c r="D8" s="139">
        <v>10552</v>
      </c>
    </row>
    <row r="9" spans="1:4">
      <c r="A9" s="139">
        <v>35000</v>
      </c>
      <c r="B9" s="139">
        <v>7674</v>
      </c>
      <c r="C9" s="139">
        <v>9804</v>
      </c>
      <c r="D9" s="139">
        <v>11932</v>
      </c>
    </row>
    <row r="10" spans="1:4">
      <c r="A10" s="139">
        <v>40000</v>
      </c>
      <c r="B10" s="139">
        <v>8506</v>
      </c>
      <c r="C10" s="139">
        <v>10891</v>
      </c>
      <c r="D10" s="139">
        <v>13269</v>
      </c>
    </row>
    <row r="11" spans="1:4">
      <c r="A11" s="139">
        <v>45000</v>
      </c>
      <c r="B11" s="139">
        <v>9336</v>
      </c>
      <c r="C11" s="139">
        <v>11942</v>
      </c>
      <c r="D11" s="139">
        <v>14541</v>
      </c>
    </row>
    <row r="12" spans="1:4">
      <c r="A12" s="139">
        <v>50000</v>
      </c>
      <c r="B12" s="139">
        <v>10157</v>
      </c>
      <c r="C12" s="139">
        <v>12991</v>
      </c>
      <c r="D12" s="139">
        <v>15818</v>
      </c>
    </row>
    <row r="13" spans="1:4">
      <c r="A13" s="139">
        <v>75000</v>
      </c>
      <c r="B13" s="139">
        <v>13825</v>
      </c>
      <c r="C13" s="139">
        <v>17645</v>
      </c>
      <c r="D13" s="139">
        <v>21470</v>
      </c>
    </row>
    <row r="14" spans="1:4">
      <c r="A14" s="139">
        <v>100000</v>
      </c>
      <c r="B14" s="139">
        <v>17184</v>
      </c>
      <c r="C14" s="139">
        <v>21839</v>
      </c>
      <c r="D14" s="139">
        <v>26490</v>
      </c>
    </row>
    <row r="15" spans="1:4">
      <c r="A15" s="139">
        <v>150000</v>
      </c>
      <c r="B15" s="139">
        <v>23216</v>
      </c>
      <c r="C15" s="139">
        <v>29252</v>
      </c>
      <c r="D15" s="139">
        <v>35290</v>
      </c>
    </row>
    <row r="16" spans="1:4">
      <c r="A16" s="139">
        <v>200000</v>
      </c>
      <c r="B16" s="139">
        <v>29057</v>
      </c>
      <c r="C16" s="139">
        <v>36110</v>
      </c>
      <c r="D16" s="139">
        <v>43159</v>
      </c>
    </row>
    <row r="17" spans="1:4">
      <c r="A17" s="139">
        <v>250000</v>
      </c>
      <c r="B17" s="139">
        <v>35152</v>
      </c>
      <c r="C17" s="139">
        <v>43175</v>
      </c>
      <c r="D17" s="139">
        <v>51203</v>
      </c>
    </row>
    <row r="18" spans="1:4">
      <c r="A18" s="139">
        <v>300000</v>
      </c>
      <c r="B18" s="139">
        <v>41263</v>
      </c>
      <c r="C18" s="139">
        <v>50245</v>
      </c>
      <c r="D18" s="139">
        <v>59227</v>
      </c>
    </row>
    <row r="19" spans="1:4">
      <c r="A19" s="139">
        <v>350000</v>
      </c>
      <c r="B19" s="139">
        <v>47493</v>
      </c>
      <c r="C19" s="139">
        <v>57474</v>
      </c>
      <c r="D19" s="139">
        <v>67455</v>
      </c>
    </row>
    <row r="20" spans="1:4">
      <c r="A20" s="139">
        <v>400000</v>
      </c>
      <c r="B20" s="139">
        <v>53700</v>
      </c>
      <c r="C20" s="139">
        <v>64757</v>
      </c>
      <c r="D20" s="139">
        <v>75819</v>
      </c>
    </row>
    <row r="21" spans="1:4">
      <c r="A21" s="139">
        <v>450000</v>
      </c>
      <c r="B21" s="139">
        <v>59961</v>
      </c>
      <c r="C21" s="139">
        <v>72030</v>
      </c>
      <c r="D21" s="139">
        <v>84097</v>
      </c>
    </row>
    <row r="22" spans="1:4">
      <c r="A22" s="139">
        <v>500000</v>
      </c>
      <c r="B22" s="139">
        <v>66254</v>
      </c>
      <c r="C22" s="139">
        <v>79301</v>
      </c>
      <c r="D22" s="139">
        <v>92353</v>
      </c>
    </row>
    <row r="23" spans="1:4">
      <c r="A23" s="139">
        <v>750000</v>
      </c>
      <c r="B23" s="139">
        <v>96686</v>
      </c>
      <c r="C23" s="139">
        <v>113598</v>
      </c>
      <c r="D23" s="139">
        <v>130516</v>
      </c>
    </row>
    <row r="24" spans="1:4">
      <c r="A24" s="139">
        <v>1000000</v>
      </c>
      <c r="B24" s="139">
        <v>125694</v>
      </c>
      <c r="C24" s="139">
        <v>144936</v>
      </c>
      <c r="D24" s="139">
        <v>164174</v>
      </c>
    </row>
    <row r="25" spans="1:4">
      <c r="A25" s="139">
        <v>1500000</v>
      </c>
      <c r="B25" s="139">
        <v>180748</v>
      </c>
      <c r="C25" s="139">
        <v>200873</v>
      </c>
      <c r="D25" s="139">
        <v>220993</v>
      </c>
    </row>
    <row r="26" spans="1:4">
      <c r="A26" s="139">
        <v>2000000</v>
      </c>
      <c r="B26" s="139">
        <v>233881</v>
      </c>
      <c r="C26" s="139">
        <v>254373</v>
      </c>
      <c r="D26" s="139">
        <v>274869</v>
      </c>
    </row>
    <row r="27" spans="1:4">
      <c r="A27" s="139">
        <v>2500000</v>
      </c>
      <c r="B27" s="139">
        <v>285744</v>
      </c>
      <c r="C27" s="139">
        <v>308367</v>
      </c>
      <c r="D27" s="139">
        <v>330998</v>
      </c>
    </row>
    <row r="28" spans="1:4">
      <c r="A28" s="139">
        <v>3000000</v>
      </c>
      <c r="B28" s="139">
        <v>335147</v>
      </c>
      <c r="C28" s="139">
        <v>359125</v>
      </c>
      <c r="D28" s="139">
        <v>383098</v>
      </c>
    </row>
    <row r="29" spans="1:4">
      <c r="A29" s="139">
        <v>3500000</v>
      </c>
      <c r="B29" s="139">
        <v>380361</v>
      </c>
      <c r="C29" s="139">
        <v>405518</v>
      </c>
      <c r="D29" s="139">
        <v>430680</v>
      </c>
    </row>
    <row r="30" spans="1:4">
      <c r="A30" s="139">
        <v>3750000</v>
      </c>
      <c r="B30" s="139">
        <v>401625</v>
      </c>
      <c r="C30" s="139">
        <v>427295</v>
      </c>
      <c r="D30" s="139">
        <v>452971</v>
      </c>
    </row>
    <row r="31" spans="1:4">
      <c r="A31" s="139">
        <v>3834689</v>
      </c>
      <c r="B31" s="139">
        <v>408667</v>
      </c>
      <c r="C31" s="139">
        <v>434499</v>
      </c>
      <c r="D31" s="139">
        <v>460336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10</vt:i4>
      </vt:variant>
      <vt:variant>
        <vt:lpstr>Benannte Bereiche</vt:lpstr>
      </vt:variant>
      <vt:variant>
        <vt:i4>4</vt:i4>
      </vt:variant>
    </vt:vector>
  </HeadingPairs>
  <TitlesOfParts>
    <vt:vector size="14" baseType="lpstr">
      <vt:lpstr>HonErm HOAI1</vt:lpstr>
      <vt:lpstr>HonErm HOAI2</vt:lpstr>
      <vt:lpstr>HonErm HOAI3</vt:lpstr>
      <vt:lpstr>HonErm AHO1</vt:lpstr>
      <vt:lpstr>HOT043</vt:lpstr>
      <vt:lpstr>HOTAHO</vt:lpstr>
      <vt:lpstr>HOT034</vt:lpstr>
      <vt:lpstr>HOT054</vt:lpstr>
      <vt:lpstr>HOT053</vt:lpstr>
      <vt:lpstr>HOT207</vt:lpstr>
      <vt:lpstr>'HonErm AHO1'!Druckbereich</vt:lpstr>
      <vt:lpstr>'HonErm HOAI1'!Druckbereich</vt:lpstr>
      <vt:lpstr>'HonErm HOAI2'!Druckbereich</vt:lpstr>
      <vt:lpstr>'HonErm HOAI3'!Druckbereich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gk</dc:creator>
  <cp:lastModifiedBy>gk</cp:lastModifiedBy>
  <cp:lastPrinted>2012-10-27T06:55:07Z</cp:lastPrinted>
  <dcterms:created xsi:type="dcterms:W3CDTF">2012-08-19T21:56:25Z</dcterms:created>
  <dcterms:modified xsi:type="dcterms:W3CDTF">2012-10-27T15:55:22Z</dcterms:modified>
</cp:coreProperties>
</file>