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060" yWindow="0" windowWidth="25040" windowHeight="15540" tabRatio="500" activeTab="3"/>
  </bookViews>
  <sheets>
    <sheet name="Table 1 " sheetId="8" r:id="rId1"/>
    <sheet name="Table 2" sheetId="3" r:id="rId2"/>
    <sheet name="STable 1 Pos set identified" sheetId="4" r:id="rId3"/>
    <sheet name="Statisctics" sheetId="1" r:id="rId4"/>
    <sheet name="Sheet5" sheetId="6" r:id="rId5"/>
    <sheet name="Sheet6" sheetId="7" r:id="rId6"/>
    <sheet name="STable 1 all" sheetId="5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1" l="1"/>
  <c r="F27" i="1"/>
  <c r="D16" i="3"/>
  <c r="C16" i="3"/>
  <c r="I4" i="1"/>
  <c r="J15" i="1"/>
  <c r="I3" i="1"/>
  <c r="J14" i="1"/>
  <c r="J13" i="1"/>
  <c r="H15" i="1"/>
  <c r="H14" i="1"/>
  <c r="H47" i="1"/>
  <c r="H13" i="1"/>
  <c r="J49" i="1"/>
  <c r="H49" i="1"/>
  <c r="F25" i="1"/>
  <c r="J47" i="1"/>
  <c r="J48" i="1"/>
  <c r="J46" i="1"/>
  <c r="H48" i="1"/>
  <c r="H46" i="1"/>
</calcChain>
</file>

<file path=xl/sharedStrings.xml><?xml version="1.0" encoding="utf-8"?>
<sst xmlns="http://schemas.openxmlformats.org/spreadsheetml/2006/main" count="942" uniqueCount="320">
  <si>
    <t>Blastp</t>
  </si>
  <si>
    <t>Filter</t>
  </si>
  <si>
    <t>KS_target tandem</t>
  </si>
  <si>
    <t>12 targets</t>
  </si>
  <si>
    <t>92 targets</t>
  </si>
  <si>
    <t>609 targets</t>
  </si>
  <si>
    <t>5kb</t>
  </si>
  <si>
    <t>10kb</t>
  </si>
  <si>
    <t>199 894 proteins;</t>
  </si>
  <si>
    <t xml:space="preserve"> 110174 NCBI nucleotide records/genomes</t>
  </si>
  <si>
    <t>81251 KS sequences</t>
  </si>
  <si>
    <t>908532 genes in all clusters</t>
  </si>
  <si>
    <t>29987 t1pks-labeled gene clusters</t>
  </si>
  <si>
    <t>Antismash</t>
  </si>
  <si>
    <t>244 196 sequences in cluster_genes.21k.fasta</t>
  </si>
  <si>
    <t>664 336 sequences in cluster_genes.89k.fasta</t>
  </si>
  <si>
    <t>Discovery rate in %</t>
  </si>
  <si>
    <t>coeff</t>
  </si>
  <si>
    <t>20kb</t>
  </si>
  <si>
    <t>N/A</t>
  </si>
  <si>
    <t>At least 2 copies</t>
  </si>
  <si>
    <t xml:space="preserve">% </t>
  </si>
  <si>
    <t>Empty gb files (0 copies)</t>
  </si>
  <si>
    <t>609 targets filtered no pumps</t>
  </si>
  <si>
    <t>Cdhit 90 and Phylogenetic tree</t>
  </si>
  <si>
    <t>12 targets 10kb</t>
  </si>
  <si>
    <t>*Includes full genomes with missing sequence in gb file</t>
  </si>
  <si>
    <t>Total number of clusters</t>
  </si>
  <si>
    <t>Number of targets</t>
  </si>
  <si>
    <t>12 targets 10kb cutoff</t>
  </si>
  <si>
    <t>Discovery rate</t>
  </si>
  <si>
    <t>COMPLETE</t>
  </si>
  <si>
    <t>&gt;50kb</t>
  </si>
  <si>
    <t>How many clusters are discovered within a certain threshold? (antismash tandem ks target file)</t>
  </si>
  <si>
    <t>April-10-2019</t>
  </si>
  <si>
    <t>cat KS.92.5kb.fasta|grep "&gt;"|cut -d"|" -f2|sort -u |wc</t>
  </si>
  <si>
    <t>Housekeeping copy</t>
  </si>
  <si>
    <t>Not used:</t>
  </si>
  <si>
    <t>92 targets 10kb cutoff</t>
  </si>
  <si>
    <t>609 targets 10kb cutoff</t>
  </si>
  <si>
    <t>Pipeline result summary Updated April 10</t>
  </si>
  <si>
    <t>How many targets are discovered within a certain threshold? Updated april 10</t>
  </si>
  <si>
    <t xml:space="preserve">92 targets 10kb </t>
  </si>
  <si>
    <t>609 targets 10kb</t>
  </si>
  <si>
    <t>KS_target tandem REDUNDANT</t>
  </si>
  <si>
    <t>KS_target tandem NONREDUNDANT</t>
  </si>
  <si>
    <t>Housekeeping copy NONREDUNDANT</t>
  </si>
  <si>
    <t>N</t>
  </si>
  <si>
    <t>Target protein</t>
  </si>
  <si>
    <t xml:space="preserve">Number of nonredundant clusters </t>
  </si>
  <si>
    <t>Acetyl CoA carboxylase</t>
  </si>
  <si>
    <t>Beta proteasome subunit</t>
  </si>
  <si>
    <t>AdmT_ACC</t>
  </si>
  <si>
    <t>DNA polymerase sliding clamp</t>
  </si>
  <si>
    <t>PtmP3_FabB-F</t>
  </si>
  <si>
    <t>Elongation factor Tu</t>
  </si>
  <si>
    <t>SalI_beta_proteasome</t>
  </si>
  <si>
    <t>3-oxoacyl-[acyl-carrier-protein] synthase 1 (FabB/F)</t>
  </si>
  <si>
    <t>BatG_FabI</t>
  </si>
  <si>
    <t>Enoyl-[acyl-carrier-protein] reductase [NADH] FabI</t>
  </si>
  <si>
    <t>mupM_Ile-tRNA-syn</t>
  </si>
  <si>
    <t>Gyrase B</t>
  </si>
  <si>
    <t>rubR1_TIF</t>
  </si>
  <si>
    <t>Isoleucyl tRNA synthetase</t>
  </si>
  <si>
    <t>EF-Tu</t>
  </si>
  <si>
    <t>Threonyl-tRNA synthetase</t>
  </si>
  <si>
    <t>GyrB-R</t>
  </si>
  <si>
    <t>Leucil-tRNA synthase</t>
  </si>
  <si>
    <t>Translation initiation factor</t>
  </si>
  <si>
    <t>GriR_DnaN</t>
  </si>
  <si>
    <t xml:space="preserve">Tryptophanyl-tRNA synthase </t>
  </si>
  <si>
    <t>borI_Thr-tRNA-syn</t>
  </si>
  <si>
    <t>Table 2. Number of pks clusters harboring a self-resistant gene and more than one copy per nucleotide record</t>
  </si>
  <si>
    <t>Target</t>
  </si>
  <si>
    <t>Mibig id</t>
  </si>
  <si>
    <t>Gbid</t>
  </si>
  <si>
    <t>Blast step (synonyms)</t>
  </si>
  <si>
    <t>Phylogeny step (synonyms)</t>
  </si>
  <si>
    <t>2 copies?</t>
  </si>
  <si>
    <t>In targtets.12.fa?</t>
  </si>
  <si>
    <t>Distance to KS</t>
  </si>
  <si>
    <t>Target ks params</t>
  </si>
  <si>
    <t>Target-ks tandem outfile</t>
  </si>
  <si>
    <t>BGC0000956</t>
  </si>
  <si>
    <t>andrimid</t>
  </si>
  <si>
    <t>AY192157</t>
  </si>
  <si>
    <t>yes</t>
  </si>
  <si>
    <t>no because annotated as arylpolyene-nrps</t>
  </si>
  <si>
    <t>BGC0001099</t>
  </si>
  <si>
    <t>kalimantacin / batumin </t>
  </si>
  <si>
    <t>GU479979</t>
  </si>
  <si>
    <t>JXDG01000003</t>
  </si>
  <si>
    <t>1e-8, 30%, 10kb</t>
  </si>
  <si>
    <t>out.12.filtered.10kb</t>
  </si>
  <si>
    <t>BGC0000031</t>
  </si>
  <si>
    <t>borreledin</t>
  </si>
  <si>
    <t>AJ580915</t>
  </si>
  <si>
    <t>KT362046</t>
  </si>
  <si>
    <t>1e-8, 30%, 20kb</t>
  </si>
  <si>
    <t>out.12.filtered.20kb</t>
  </si>
  <si>
    <t>mpaF_IMPDH</t>
  </si>
  <si>
    <t>BGC0000104</t>
  </si>
  <si>
    <t>mycophenolic acid</t>
  </si>
  <si>
    <t>HQ731031</t>
  </si>
  <si>
    <t>no</t>
  </si>
  <si>
    <t>BGC0000182</t>
  </si>
  <si>
    <t>mupirocin</t>
  </si>
  <si>
    <t>AF318063</t>
  </si>
  <si>
    <t>JPRX01000001</t>
  </si>
  <si>
    <t>CP025542</t>
  </si>
  <si>
    <t>BGC0001115</t>
  </si>
  <si>
    <t>thiomarinol</t>
  </si>
  <si>
    <t>FN689524</t>
  </si>
  <si>
    <t>BGC0001237/ BGC0001236</t>
  </si>
  <si>
    <t>thiolactomycin/thiotetramide</t>
  </si>
  <si>
    <t>KT282100/ KT282101</t>
  </si>
  <si>
    <t>KE354369</t>
  </si>
  <si>
    <t xml:space="preserve">BGC0000141 </t>
  </si>
  <si>
    <t>rubradirin</t>
  </si>
  <si>
    <t>AJ871581</t>
  </si>
  <si>
    <t>BGC0000971</t>
  </si>
  <si>
    <t>cinnabaramide </t>
  </si>
  <si>
    <t>FR687018</t>
  </si>
  <si>
    <t>KQ949024</t>
  </si>
  <si>
    <t>BGC0001203</t>
  </si>
  <si>
    <t>clarexpoxcin</t>
  </si>
  <si>
    <t>KP830094</t>
  </si>
  <si>
    <t>BGC0000345</t>
  </si>
  <si>
    <t>eponemycin </t>
  </si>
  <si>
    <t>KF647220</t>
  </si>
  <si>
    <t>BGC0001041</t>
  </si>
  <si>
    <t>salinosporamice</t>
  </si>
  <si>
    <t>CP000667</t>
  </si>
  <si>
    <t>CP012600</t>
  </si>
  <si>
    <t>NZ_AKYF01000010</t>
  </si>
  <si>
    <t>CP023474</t>
  </si>
  <si>
    <t>CP007219</t>
  </si>
  <si>
    <t>NZ_CM003601</t>
  </si>
  <si>
    <t>CM003601</t>
  </si>
  <si>
    <t>CP003943</t>
  </si>
  <si>
    <t>CP001966</t>
  </si>
  <si>
    <t>UHIQ01000001</t>
  </si>
  <si>
    <t>CP004121</t>
  </si>
  <si>
    <t>NZ_KQ947475</t>
  </si>
  <si>
    <t>KQ947475</t>
  </si>
  <si>
    <t>NZ_KB891767</t>
  </si>
  <si>
    <t>JYBE02000001</t>
  </si>
  <si>
    <t>1e-8, 30%</t>
  </si>
  <si>
    <t>NOT found (target Val-tRNAs, ident=0.19)</t>
  </si>
  <si>
    <t xml:space="preserve"> </t>
  </si>
  <si>
    <t>HG964446</t>
  </si>
  <si>
    <t>no (N/A)</t>
  </si>
  <si>
    <t>CP006835</t>
  </si>
  <si>
    <t>CP009481</t>
  </si>
  <si>
    <t>NOT found (luster genes not predicted by antismash)</t>
  </si>
  <si>
    <t>AP014636</t>
  </si>
  <si>
    <t>DEG10180589_tRNA_delta(2)-isopentenylpyrophosphate_transferase_(EC_2.5.1.8)</t>
  </si>
  <si>
    <t>NZ_JUHA01000025</t>
  </si>
  <si>
    <t>JUHA01000025</t>
  </si>
  <si>
    <t>DEG10180418_Alanyl-tRNA_synthetase_(EC_6.1.1.7)</t>
  </si>
  <si>
    <t>NZ_LFME01000001</t>
  </si>
  <si>
    <t>LFME01000001</t>
  </si>
  <si>
    <t>DEG10180454_3,4-dihydroxy-2-butanone_4-phosphate_synthase</t>
  </si>
  <si>
    <t>CP003969</t>
  </si>
  <si>
    <t>DEG10180016_UDP-N-acetylmuramoylalanyl-D-glutamate--2,6-diaminopimelate_ligase_(EC_6.3.2.13)</t>
  </si>
  <si>
    <t>CP005973</t>
  </si>
  <si>
    <t>Table 2. Positive data set identified in pipeline</t>
  </si>
  <si>
    <t>All pos set gbids in gbids.assembly.unique.txt and sequences.faa.21k.coord.fasta files</t>
  </si>
  <si>
    <t>S Table 1. Positive data set identified in pipeline</t>
  </si>
  <si>
    <t>KT282100</t>
  </si>
  <si>
    <t>KT282101</t>
  </si>
  <si>
    <t>thiolactomycin</t>
  </si>
  <si>
    <t>thiotetramide</t>
  </si>
  <si>
    <t>BGC0001236</t>
  </si>
  <si>
    <t>BGC0001237</t>
  </si>
  <si>
    <t>Natural products</t>
  </si>
  <si>
    <t>Genbank id</t>
  </si>
  <si>
    <t xml:space="preserve">Class  </t>
  </si>
  <si>
    <t>Target pathway</t>
  </si>
  <si>
    <t>Distance to core enzyme</t>
  </si>
  <si>
    <t>Identified with target_ks tandem 10kb cutoff</t>
  </si>
  <si>
    <t>Identified with target_ks tandem 20kb cutoff</t>
  </si>
  <si>
    <t>Notes</t>
  </si>
  <si>
    <t>Ranking</t>
  </si>
  <si>
    <t>PKS/NRPS</t>
  </si>
  <si>
    <t>fatty acid biosynthesis</t>
  </si>
  <si>
    <t>1?</t>
  </si>
  <si>
    <t>`</t>
  </si>
  <si>
    <t>salinosporamide</t>
  </si>
  <si>
    <t>proteasome inhibitor</t>
  </si>
  <si>
    <t>7.7kb</t>
  </si>
  <si>
    <t>2/2</t>
  </si>
  <si>
    <t xml:space="preserve">DnaN </t>
  </si>
  <si>
    <t>griselimycin</t>
  </si>
  <si>
    <t>BGC0001414</t>
  </si>
  <si>
    <t>NRPS</t>
  </si>
  <si>
    <t>DNA replication</t>
  </si>
  <si>
    <t>0.7kb</t>
  </si>
  <si>
    <t>GE2270</t>
  </si>
  <si>
    <t>BGC0001155</t>
  </si>
  <si>
    <t>RiPP</t>
  </si>
  <si>
    <t>protein synthesis</t>
  </si>
  <si>
    <t>FabB/F</t>
  </si>
  <si>
    <t>BGC0001237/BGC0001236</t>
  </si>
  <si>
    <t>KT282100/KT282101</t>
  </si>
  <si>
    <t>PKS</t>
  </si>
  <si>
    <t>1.4kb</t>
  </si>
  <si>
    <t>platensimycin / platencin</t>
  </si>
  <si>
    <t>BGC0001140/BGC0001156</t>
  </si>
  <si>
    <t>terpene</t>
  </si>
  <si>
    <t>13kb</t>
  </si>
  <si>
    <t>FabI</t>
  </si>
  <si>
    <t>4.8kb</t>
  </si>
  <si>
    <t>1/possibly 2</t>
  </si>
  <si>
    <t>not complete genome, http://linkinghub.elsevier.com/retrieve/pii/S1074-5521(10)00345-5</t>
  </si>
  <si>
    <t>microcin B17</t>
  </si>
  <si>
    <t>BGC0000568</t>
  </si>
  <si>
    <t>novobiocin</t>
  </si>
  <si>
    <t>BGC0000834</t>
  </si>
  <si>
    <t>aminocoumarin</t>
  </si>
  <si>
    <t>9kb</t>
  </si>
  <si>
    <t>4.6kb</t>
  </si>
  <si>
    <t>1/2</t>
  </si>
  <si>
    <t>the other copy has lower than 30% seq identity  (23)</t>
  </si>
  <si>
    <t>4.5kb</t>
  </si>
  <si>
    <t>not complete genome</t>
  </si>
  <si>
    <t>borrelidin</t>
  </si>
  <si>
    <t>14.5kb or 12kb?</t>
  </si>
  <si>
    <t xml:space="preserve">? /possibly 2 </t>
  </si>
  <si>
    <t>Leucil-tRNA synthetase</t>
  </si>
  <si>
    <t>agrocin 84</t>
  </si>
  <si>
    <t>n/a</t>
  </si>
  <si>
    <t>CP000632?</t>
  </si>
  <si>
    <t>protein syntesis</t>
  </si>
  <si>
    <t>rubR1</t>
  </si>
  <si>
    <t>rubaridin</t>
  </si>
  <si>
    <t>BGC0000141</t>
  </si>
  <si>
    <t>experimentally verified gene clusters data set</t>
  </si>
  <si>
    <t>Natural product</t>
  </si>
  <si>
    <t>MiBiG ID</t>
  </si>
  <si>
    <t>Cluster Genbank id</t>
  </si>
  <si>
    <t>Ref</t>
  </si>
  <si>
    <t>14.5kb</t>
  </si>
  <si>
    <t>Agrocin 84</t>
  </si>
  <si>
    <t>experimentally verified</t>
  </si>
  <si>
    <t xml:space="preserve">Major Biocontrol of Plant Tumors Targets tRNA Synthetase </t>
  </si>
  <si>
    <t>3.9kb</t>
  </si>
  <si>
    <t>indolmycin</t>
  </si>
  <si>
    <t xml:space="preserve">BGC0001206 </t>
  </si>
  <si>
    <t>Other</t>
  </si>
  <si>
    <t>Protein synthesis</t>
  </si>
  <si>
    <t>no, not a pks</t>
  </si>
  <si>
    <t>Reference</t>
  </si>
  <si>
    <t>JPRX01000001, CP025542</t>
  </si>
  <si>
    <t>Synonyms</t>
  </si>
  <si>
    <t>Distance to core enzyme?</t>
  </si>
  <si>
    <t>not found, mis-annotated as arylpolyene-nrps</t>
  </si>
  <si>
    <t>clorobiocin</t>
  </si>
  <si>
    <t>BGC0000832</t>
  </si>
  <si>
    <t>http://aac.asm.org/content/47/3/869.long</t>
  </si>
  <si>
    <t>coumermycin A1</t>
  </si>
  <si>
    <t>BGC0000833</t>
  </si>
  <si>
    <t>http://aac.asm.org/content/44/11/3040.long</t>
  </si>
  <si>
    <t>TP-1161</t>
  </si>
  <si>
    <t>BGC0000615</t>
  </si>
  <si>
    <t>http://aem.asm.org/content/76/15/4969.long</t>
  </si>
  <si>
    <t>BGC0000607</t>
  </si>
  <si>
    <t>L11</t>
  </si>
  <si>
    <t>http://www.pnas.org/content/106/8/2549.long</t>
  </si>
  <si>
    <t>thiocillin</t>
  </si>
  <si>
    <t>BGC0000612</t>
  </si>
  <si>
    <t>&lt;1kb</t>
  </si>
  <si>
    <t>cephamycin</t>
  </si>
  <si>
    <t>BGC0000319</t>
  </si>
  <si>
    <t>DS570624</t>
  </si>
  <si>
    <t>beta lactamase</t>
  </si>
  <si>
    <t>https://link-springer-com.stanford.idm.oclc.org/content/pdf/10.1023%2FA%3A1001804925843.pdf</t>
  </si>
  <si>
    <t>validamycin A</t>
  </si>
  <si>
    <t>BGC0000722</t>
  </si>
  <si>
    <t>trehalose 6-phophate synthase</t>
  </si>
  <si>
    <t xml:space="preserve">treahose synthesis </t>
  </si>
  <si>
    <t>https://www.ncbi.nlm.nih.gov/pmc/articles/PMC5383216/</t>
  </si>
  <si>
    <t xml:space="preserve">yatakemycin </t>
  </si>
  <si>
    <t xml:space="preserve">BGC0000466 </t>
  </si>
  <si>
    <t xml:space="preserve">DNA glycosylase </t>
  </si>
  <si>
    <t>https://onlinelibrary.wiley.com/doi/abs/10.1002/anie.201204109</t>
  </si>
  <si>
    <t>fumagillin</t>
  </si>
  <si>
    <t>BGC0001067</t>
  </si>
  <si>
    <t>CM000176</t>
  </si>
  <si>
    <t>Polyketide/Terpene</t>
  </si>
  <si>
    <t>methionine aminopeptidase 2</t>
  </si>
  <si>
    <t>http://pubs.acs.org/doi/abs/10.1021/ja312503y</t>
  </si>
  <si>
    <t>squalestatin S1</t>
  </si>
  <si>
    <t>BGC0001339</t>
  </si>
  <si>
    <t>KU946987</t>
  </si>
  <si>
    <t>i type 1 PKS</t>
  </si>
  <si>
    <t>squalene synthase</t>
  </si>
  <si>
    <t>chlolesterol pathway</t>
  </si>
  <si>
    <t>9.7kb</t>
  </si>
  <si>
    <t>http://pubs.rsc.org/en/content/articlehtml/2016/cc/c6cc02130a, http://mibig.secondarymetabolites.org/repository/BGC0000031/index.html#cluster-1</t>
  </si>
  <si>
    <t>purine synthesis</t>
  </si>
  <si>
    <t>1.7KB</t>
  </si>
  <si>
    <t>http://aem.asm.org/content/77/9/3035.long</t>
  </si>
  <si>
    <t>9.4kb</t>
  </si>
  <si>
    <t>* Mibig Mining</t>
  </si>
  <si>
    <t>inosine monophosphate dehydrogenase</t>
  </si>
  <si>
    <t>microccocin</t>
  </si>
  <si>
    <t>Parameters</t>
  </si>
  <si>
    <t>gbid not complete genome</t>
  </si>
  <si>
    <t xml:space="preserve">the other copy has 23% sequence identity, which is lower than the set threshold of 30% </t>
  </si>
  <si>
    <t>Number of target copies identified</t>
  </si>
  <si>
    <t>2 out of 2</t>
  </si>
  <si>
    <t>1</t>
  </si>
  <si>
    <t>1 out of 2</t>
  </si>
  <si>
    <t>?</t>
  </si>
  <si>
    <t>http://linkinghub.elsevier.com/retrieve/pii/S1074-5521(10)00345-5</t>
  </si>
  <si>
    <t xml:space="preserve">Table 1. Experimentally validated gene clusters harboring a self-resistance gene
</t>
  </si>
  <si>
    <t xml:space="preserve">Number of clusters with &gt;1 copy per nucleotide record </t>
  </si>
  <si>
    <t>Number ofclusters with &gt;1 copy per nucl record (out of all full genomes)</t>
  </si>
  <si>
    <t>Number of clusters in complete genomes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</si>
</sst>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</font>
    <font>
      <sz val="12"/>
      <color rgb="FF000000"/>
      <name val="Calibri"/>
    </font>
    <font>
      <sz val="12"/>
      <name val="Calibri"/>
    </font>
    <font>
      <sz val="12"/>
      <color rgb="FF000000"/>
      <name val="Calibri"/>
      <scheme val="minor"/>
    </font>
    <font>
      <b/>
      <sz val="8"/>
      <color rgb="FF000000"/>
      <name val="Calibri"/>
      <scheme val="minor"/>
    </font>
    <font>
      <b/>
      <sz val="8"/>
      <name val="Calibri"/>
      <scheme val="minor"/>
    </font>
    <font>
      <sz val="8"/>
      <color rgb="FF000000"/>
      <name val="Calibri"/>
      <scheme val="minor"/>
    </font>
    <font>
      <sz val="8"/>
      <color rgb="FFA6A6A6"/>
      <name val="Calibri"/>
      <scheme val="minor"/>
    </font>
    <font>
      <sz val="8"/>
      <name val="Calibri"/>
      <scheme val="minor"/>
    </font>
    <font>
      <sz val="8"/>
      <color rgb="FF3D3D3D"/>
      <name val="Calibri"/>
      <scheme val="minor"/>
    </font>
    <font>
      <sz val="8"/>
      <color rgb="FF013F68"/>
      <name val="Calibri"/>
      <scheme val="minor"/>
    </font>
    <font>
      <sz val="8"/>
      <color rgb="FFFF0000"/>
      <name val="Calibri"/>
      <scheme val="minor"/>
    </font>
    <font>
      <sz val="8"/>
      <color rgb="FF000000"/>
      <name val="Calibri"/>
    </font>
    <font>
      <sz val="8"/>
      <name val="Calibri"/>
    </font>
    <font>
      <b/>
      <sz val="8"/>
      <name val="Calibri"/>
    </font>
    <font>
      <sz val="8"/>
      <color theme="1"/>
      <name val="Calibri"/>
      <scheme val="minor"/>
    </font>
    <font>
      <sz val="8"/>
      <color rgb="FF013F68"/>
      <name val="Calibri"/>
    </font>
    <font>
      <sz val="8"/>
      <color theme="1"/>
      <name val="Calibri"/>
    </font>
    <font>
      <b/>
      <sz val="8"/>
      <color rgb="FF000000"/>
      <name val="Calibri"/>
    </font>
    <font>
      <b/>
      <sz val="8"/>
      <color theme="1"/>
      <name val="Calibri"/>
    </font>
    <font>
      <sz val="8"/>
      <color theme="0" tint="-0.249977111117893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1" xfId="0" applyBorder="1" applyAlignment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1" fontId="0" fillId="0" borderId="1" xfId="0" applyNumberFormat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5" fillId="0" borderId="2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5" fillId="0" borderId="3" xfId="0" applyFont="1" applyBorder="1" applyAlignment="1">
      <alignment horizontal="left" wrapText="1"/>
    </xf>
    <xf numFmtId="0" fontId="7" fillId="0" borderId="0" xfId="0" applyFont="1"/>
    <xf numFmtId="0" fontId="8" fillId="0" borderId="4" xfId="0" applyFont="1" applyBorder="1"/>
    <xf numFmtId="0" fontId="9" fillId="0" borderId="5" xfId="0" applyFont="1" applyBorder="1"/>
    <xf numFmtId="0" fontId="8" fillId="0" borderId="5" xfId="0" applyFont="1" applyBorder="1"/>
    <xf numFmtId="0" fontId="8" fillId="0" borderId="6" xfId="0" applyFont="1" applyBorder="1"/>
    <xf numFmtId="0" fontId="10" fillId="0" borderId="7" xfId="0" applyFont="1" applyBorder="1"/>
    <xf numFmtId="0" fontId="11" fillId="0" borderId="0" xfId="0" applyFo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8" xfId="0" applyFont="1" applyBorder="1"/>
    <xf numFmtId="0" fontId="10" fillId="0" borderId="0" xfId="0" applyFont="1"/>
    <xf numFmtId="0" fontId="12" fillId="0" borderId="0" xfId="0" applyFont="1"/>
    <xf numFmtId="0" fontId="12" fillId="0" borderId="0" xfId="0" applyFont="1" applyAlignment="1">
      <alignment horizontal="left" vertical="center"/>
    </xf>
    <xf numFmtId="0" fontId="10" fillId="0" borderId="0" xfId="0" applyFont="1" applyAlignment="1">
      <alignment wrapText="1"/>
    </xf>
    <xf numFmtId="0" fontId="10" fillId="0" borderId="8" xfId="0" applyFont="1" applyBorder="1" applyAlignment="1">
      <alignment wrapText="1"/>
    </xf>
    <xf numFmtId="0" fontId="13" fillId="0" borderId="0" xfId="0" applyFont="1"/>
    <xf numFmtId="0" fontId="14" fillId="0" borderId="0" xfId="0" applyFo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left" wrapText="1"/>
    </xf>
    <xf numFmtId="0" fontId="8" fillId="0" borderId="0" xfId="0" applyFont="1"/>
    <xf numFmtId="0" fontId="9" fillId="0" borderId="0" xfId="0" applyFont="1" applyAlignment="1">
      <alignment horizontal="left"/>
    </xf>
    <xf numFmtId="0" fontId="15" fillId="0" borderId="8" xfId="0" applyFont="1" applyBorder="1"/>
    <xf numFmtId="0" fontId="10" fillId="0" borderId="9" xfId="0" applyFont="1" applyBorder="1"/>
    <xf numFmtId="0" fontId="11" fillId="0" borderId="10" xfId="0" applyFont="1" applyBorder="1"/>
    <xf numFmtId="0" fontId="11" fillId="0" borderId="10" xfId="0" applyFont="1" applyBorder="1" applyAlignment="1">
      <alignment wrapText="1"/>
    </xf>
    <xf numFmtId="0" fontId="11" fillId="0" borderId="11" xfId="0" applyFont="1" applyBorder="1"/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18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 wrapText="1" shrinkToFit="1"/>
    </xf>
    <xf numFmtId="0" fontId="18" fillId="0" borderId="0" xfId="0" applyFont="1" applyBorder="1" applyAlignment="1">
      <alignment horizontal="left" vertical="center" wrapText="1"/>
    </xf>
    <xf numFmtId="0" fontId="19" fillId="0" borderId="0" xfId="0" applyFont="1"/>
    <xf numFmtId="0" fontId="17" fillId="3" borderId="0" xfId="0" applyFont="1" applyFill="1" applyBorder="1" applyAlignment="1">
      <alignment horizontal="left"/>
    </xf>
    <xf numFmtId="0" fontId="19" fillId="3" borderId="0" xfId="0" applyFont="1" applyFill="1"/>
    <xf numFmtId="0" fontId="0" fillId="3" borderId="0" xfId="0" applyFill="1"/>
    <xf numFmtId="0" fontId="17" fillId="4" borderId="0" xfId="0" applyFont="1" applyFill="1" applyBorder="1" applyAlignment="1">
      <alignment horizontal="left"/>
    </xf>
    <xf numFmtId="0" fontId="17" fillId="4" borderId="0" xfId="0" applyFont="1" applyFill="1" applyBorder="1" applyAlignment="1"/>
    <xf numFmtId="16" fontId="17" fillId="4" borderId="0" xfId="0" quotePrefix="1" applyNumberFormat="1" applyFont="1" applyFill="1" applyBorder="1" applyAlignment="1">
      <alignment horizontal="left"/>
    </xf>
    <xf numFmtId="0" fontId="19" fillId="4" borderId="0" xfId="0" applyFont="1" applyFill="1"/>
    <xf numFmtId="0" fontId="0" fillId="4" borderId="0" xfId="0" applyFill="1"/>
    <xf numFmtId="0" fontId="17" fillId="0" borderId="0" xfId="0" applyFont="1" applyBorder="1" applyAlignment="1">
      <alignment horizontal="left"/>
    </xf>
    <xf numFmtId="0" fontId="18" fillId="0" borderId="0" xfId="0" applyFont="1" applyFill="1" applyBorder="1" applyAlignment="1">
      <alignment horizontal="left"/>
    </xf>
    <xf numFmtId="0" fontId="17" fillId="0" borderId="0" xfId="0" applyFont="1" applyBorder="1" applyAlignment="1"/>
    <xf numFmtId="0" fontId="17" fillId="0" borderId="0" xfId="0" applyFont="1" applyFill="1" applyBorder="1" applyAlignment="1">
      <alignment horizontal="left"/>
    </xf>
    <xf numFmtId="0" fontId="17" fillId="4" borderId="0" xfId="0" applyFont="1" applyFill="1" applyBorder="1" applyAlignment="1">
      <alignment wrapText="1"/>
    </xf>
    <xf numFmtId="0" fontId="17" fillId="4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wrapText="1"/>
    </xf>
    <xf numFmtId="0" fontId="17" fillId="0" borderId="0" xfId="0" applyFont="1" applyFill="1" applyBorder="1" applyAlignment="1">
      <alignment horizontal="left" wrapText="1"/>
    </xf>
    <xf numFmtId="0" fontId="17" fillId="0" borderId="0" xfId="0" applyFont="1" applyBorder="1" applyAlignment="1">
      <alignment wrapText="1"/>
    </xf>
    <xf numFmtId="0" fontId="17" fillId="0" borderId="0" xfId="0" applyFont="1" applyBorder="1" applyAlignment="1">
      <alignment horizontal="left" vertical="center"/>
    </xf>
    <xf numFmtId="0" fontId="17" fillId="0" borderId="0" xfId="99" applyFont="1" applyFill="1" applyBorder="1" applyAlignment="1"/>
    <xf numFmtId="0" fontId="17" fillId="0" borderId="0" xfId="0" applyFont="1" applyFill="1" applyBorder="1" applyAlignment="1"/>
    <xf numFmtId="0" fontId="20" fillId="4" borderId="0" xfId="0" applyFont="1" applyFill="1" applyBorder="1" applyAlignment="1"/>
    <xf numFmtId="0" fontId="16" fillId="0" borderId="0" xfId="0" applyFont="1" applyBorder="1"/>
    <xf numFmtId="0" fontId="0" fillId="0" borderId="0" xfId="0" applyFont="1"/>
    <xf numFmtId="0" fontId="19" fillId="4" borderId="0" xfId="0" applyFont="1" applyFill="1" applyBorder="1"/>
    <xf numFmtId="0" fontId="17" fillId="4" borderId="0" xfId="0" applyFont="1" applyFill="1" applyBorder="1"/>
    <xf numFmtId="0" fontId="0" fillId="4" borderId="0" xfId="0" applyFont="1" applyFill="1"/>
    <xf numFmtId="0" fontId="21" fillId="0" borderId="0" xfId="0" applyFont="1"/>
    <xf numFmtId="0" fontId="16" fillId="0" borderId="2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7" fillId="0" borderId="0" xfId="0" applyFont="1" applyAlignment="1">
      <alignment vertical="center" wrapText="1"/>
    </xf>
    <xf numFmtId="0" fontId="20" fillId="0" borderId="0" xfId="0" applyFont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7" fillId="0" borderId="3" xfId="0" applyFont="1" applyBorder="1" applyAlignment="1">
      <alignment vertical="center" wrapText="1"/>
    </xf>
    <xf numFmtId="0" fontId="17" fillId="2" borderId="0" xfId="0" applyFont="1" applyFill="1" applyAlignment="1">
      <alignment vertical="center" wrapText="1"/>
    </xf>
    <xf numFmtId="0" fontId="17" fillId="0" borderId="0" xfId="0" applyFont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24" fillId="0" borderId="0" xfId="0" applyFont="1" applyAlignment="1">
      <alignment horizontal="left" vertical="center" wrapText="1"/>
    </xf>
    <xf numFmtId="0" fontId="24" fillId="0" borderId="0" xfId="0" applyFont="1" applyAlignment="1">
      <alignment vertical="center" wrapText="1"/>
    </xf>
    <xf numFmtId="0" fontId="24" fillId="0" borderId="3" xfId="0" applyFont="1" applyBorder="1" applyAlignment="1">
      <alignment horizontal="left" vertical="center" wrapText="1"/>
    </xf>
    <xf numFmtId="0" fontId="24" fillId="0" borderId="3" xfId="0" applyFont="1" applyBorder="1" applyAlignment="1">
      <alignment vertical="center" wrapText="1"/>
    </xf>
    <xf numFmtId="0" fontId="22" fillId="0" borderId="2" xfId="0" applyFont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0" fillId="0" borderId="0" xfId="0" applyBorder="1"/>
    <xf numFmtId="0" fontId="10" fillId="0" borderId="0" xfId="0" applyFont="1" applyBorder="1"/>
    <xf numFmtId="0" fontId="18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8" fillId="0" borderId="0" xfId="99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7" fillId="0" borderId="0" xfId="99" applyFont="1" applyFill="1" applyBorder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17" fillId="0" borderId="0" xfId="99" applyFont="1" applyFill="1" applyAlignment="1">
      <alignment horizontal="left" vertical="center"/>
    </xf>
    <xf numFmtId="16" fontId="10" fillId="0" borderId="0" xfId="0" applyNumberFormat="1" applyFont="1" applyAlignment="1">
      <alignment wrapText="1"/>
    </xf>
    <xf numFmtId="16" fontId="10" fillId="0" borderId="0" xfId="0" quotePrefix="1" applyNumberFormat="1" applyFont="1" applyAlignment="1">
      <alignment wrapText="1"/>
    </xf>
    <xf numFmtId="16" fontId="17" fillId="0" borderId="0" xfId="0" quotePrefix="1" applyNumberFormat="1" applyFont="1" applyFill="1" applyBorder="1" applyAlignment="1">
      <alignment horizontal="left"/>
    </xf>
    <xf numFmtId="0" fontId="19" fillId="0" borderId="0" xfId="0" applyFont="1" applyFill="1"/>
    <xf numFmtId="0" fontId="0" fillId="0" borderId="0" xfId="0" applyFill="1"/>
    <xf numFmtId="0" fontId="16" fillId="0" borderId="0" xfId="0" applyFont="1" applyFill="1" applyAlignment="1">
      <alignment horizontal="left" vertical="center" wrapText="1"/>
    </xf>
    <xf numFmtId="0" fontId="24" fillId="0" borderId="0" xfId="0" applyFont="1" applyFill="1"/>
    <xf numFmtId="0" fontId="6" fillId="0" borderId="2" xfId="0" applyFont="1" applyFill="1" applyBorder="1" applyAlignment="1">
      <alignment horizontal="left" wrapText="1"/>
    </xf>
    <xf numFmtId="0" fontId="6" fillId="0" borderId="0" xfId="0" applyFont="1" applyFill="1" applyAlignment="1">
      <alignment horizontal="left" wrapText="1"/>
    </xf>
    <xf numFmtId="0" fontId="6" fillId="0" borderId="3" xfId="0" applyFont="1" applyFill="1" applyBorder="1" applyAlignment="1">
      <alignment horizontal="left" wrapText="1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3" fillId="2" borderId="0" xfId="0" applyFont="1" applyFill="1" applyBorder="1" applyAlignment="1"/>
    <xf numFmtId="0" fontId="0" fillId="2" borderId="0" xfId="0" applyFill="1" applyBorder="1" applyAlignment="1">
      <alignment horizontal="center"/>
    </xf>
    <xf numFmtId="0" fontId="0" fillId="2" borderId="1" xfId="0" applyFill="1" applyBorder="1" applyAlignment="1"/>
    <xf numFmtId="0" fontId="22" fillId="0" borderId="2" xfId="0" applyFont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16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22" fillId="2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7" fillId="0" borderId="0" xfId="0" applyFont="1" applyBorder="1" applyAlignment="1">
      <alignment horizontal="left"/>
    </xf>
    <xf numFmtId="0" fontId="17" fillId="4" borderId="0" xfId="0" applyFont="1" applyFill="1" applyBorder="1" applyAlignment="1">
      <alignment horizontal="left"/>
    </xf>
    <xf numFmtId="1" fontId="0" fillId="0" borderId="1" xfId="0" applyNumberFormat="1" applyFill="1" applyBorder="1" applyAlignment="1">
      <alignment horizontal="center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mibig.secondarymetabolites.org/repository/BGC0000568/index.html" TargetMode="External"/><Relationship Id="rId2" Type="http://schemas.openxmlformats.org/officeDocument/2006/relationships/hyperlink" Target="http://mibig.secondarymetabolites.org/repository/BGC0000607/index.html" TargetMode="External"/><Relationship Id="rId3" Type="http://schemas.openxmlformats.org/officeDocument/2006/relationships/hyperlink" Target="http://www.ncbi.nlm.nih.gov/nuccore/DS570624?from=142995&amp;to=177446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mibig.secondarymetabolites.org/repository/BGC0000568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1" zoomScale="145" zoomScaleNormal="145" zoomScalePageLayoutView="145" workbookViewId="0">
      <selection activeCell="C31" sqref="C31"/>
    </sheetView>
  </sheetViews>
  <sheetFormatPr baseColWidth="10" defaultRowHeight="11" x14ac:dyDescent="0"/>
  <cols>
    <col min="1" max="1" width="3.1640625" style="108" bestFit="1" customWidth="1"/>
    <col min="2" max="2" width="19.1640625" style="108" customWidth="1"/>
    <col min="3" max="16384" width="10.83203125" style="108"/>
  </cols>
  <sheetData>
    <row r="1" spans="1:11" ht="12" thickBot="1"/>
    <row r="2" spans="1:11" ht="22" customHeight="1">
      <c r="A2" s="133" t="s">
        <v>47</v>
      </c>
      <c r="B2" s="133" t="s">
        <v>48</v>
      </c>
      <c r="C2" s="133" t="s">
        <v>238</v>
      </c>
      <c r="D2" s="133"/>
      <c r="E2" s="133" t="s">
        <v>239</v>
      </c>
      <c r="F2" s="133" t="s">
        <v>240</v>
      </c>
      <c r="G2" s="133" t="s">
        <v>177</v>
      </c>
      <c r="H2" s="133" t="s">
        <v>178</v>
      </c>
      <c r="I2" s="133" t="s">
        <v>179</v>
      </c>
      <c r="J2" s="133" t="s">
        <v>252</v>
      </c>
      <c r="K2" s="136"/>
    </row>
    <row r="3" spans="1:11" ht="16" customHeight="1" thickBot="1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6"/>
    </row>
    <row r="4" spans="1:11" ht="22">
      <c r="A4" s="86">
        <v>1</v>
      </c>
      <c r="B4" s="86" t="s">
        <v>50</v>
      </c>
      <c r="C4" s="86">
        <v>1</v>
      </c>
      <c r="D4" s="86" t="s">
        <v>84</v>
      </c>
      <c r="E4" s="86" t="s">
        <v>83</v>
      </c>
      <c r="F4" s="86" t="s">
        <v>85</v>
      </c>
      <c r="G4" s="86" t="s">
        <v>184</v>
      </c>
      <c r="H4" s="86" t="s">
        <v>185</v>
      </c>
      <c r="I4" s="86" t="s">
        <v>6</v>
      </c>
      <c r="J4" s="86"/>
    </row>
    <row r="5" spans="1:11" ht="22">
      <c r="A5" s="87">
        <v>2</v>
      </c>
      <c r="B5" s="87" t="s">
        <v>51</v>
      </c>
      <c r="C5" s="87">
        <v>2</v>
      </c>
      <c r="D5" s="87" t="s">
        <v>188</v>
      </c>
      <c r="E5" s="87" t="s">
        <v>130</v>
      </c>
      <c r="F5" s="87" t="s">
        <v>132</v>
      </c>
      <c r="G5" s="87" t="s">
        <v>184</v>
      </c>
      <c r="H5" s="87" t="s">
        <v>189</v>
      </c>
      <c r="I5" s="87" t="s">
        <v>190</v>
      </c>
      <c r="J5" s="87"/>
    </row>
    <row r="6" spans="1:11">
      <c r="A6" s="87">
        <v>3</v>
      </c>
      <c r="B6" s="87" t="s">
        <v>53</v>
      </c>
      <c r="C6" s="87">
        <v>3</v>
      </c>
      <c r="D6" s="87" t="s">
        <v>193</v>
      </c>
      <c r="E6" s="87" t="s">
        <v>194</v>
      </c>
      <c r="F6" s="109"/>
      <c r="G6" s="87" t="s">
        <v>195</v>
      </c>
      <c r="H6" s="87" t="s">
        <v>196</v>
      </c>
      <c r="I6" s="87" t="s">
        <v>197</v>
      </c>
      <c r="J6" s="87"/>
    </row>
    <row r="7" spans="1:11">
      <c r="A7" s="87">
        <v>4</v>
      </c>
      <c r="B7" s="87" t="s">
        <v>55</v>
      </c>
      <c r="C7" s="87">
        <v>4</v>
      </c>
      <c r="D7" s="87" t="s">
        <v>198</v>
      </c>
      <c r="E7" s="87" t="s">
        <v>199</v>
      </c>
      <c r="F7" s="109"/>
      <c r="G7" s="87" t="s">
        <v>200</v>
      </c>
      <c r="H7" s="87" t="s">
        <v>201</v>
      </c>
      <c r="I7" s="109" t="s">
        <v>19</v>
      </c>
      <c r="J7" s="87"/>
    </row>
    <row r="8" spans="1:11" ht="22">
      <c r="A8" s="135">
        <v>5</v>
      </c>
      <c r="B8" s="135" t="s">
        <v>57</v>
      </c>
      <c r="C8" s="87">
        <v>5</v>
      </c>
      <c r="D8" s="87" t="s">
        <v>171</v>
      </c>
      <c r="E8" s="109" t="s">
        <v>174</v>
      </c>
      <c r="F8" s="53" t="s">
        <v>169</v>
      </c>
      <c r="G8" s="87" t="s">
        <v>205</v>
      </c>
      <c r="H8" s="87" t="s">
        <v>185</v>
      </c>
      <c r="I8" s="87" t="s">
        <v>206</v>
      </c>
      <c r="J8" s="87"/>
    </row>
    <row r="9" spans="1:11" ht="22">
      <c r="A9" s="135"/>
      <c r="B9" s="135"/>
      <c r="C9" s="87">
        <v>6</v>
      </c>
      <c r="D9" s="87" t="s">
        <v>172</v>
      </c>
      <c r="E9" s="107" t="s">
        <v>173</v>
      </c>
      <c r="F9" s="53" t="s">
        <v>170</v>
      </c>
      <c r="G9" s="87" t="s">
        <v>205</v>
      </c>
      <c r="H9" s="87" t="s">
        <v>185</v>
      </c>
      <c r="I9" s="109" t="s">
        <v>19</v>
      </c>
      <c r="J9" s="87"/>
    </row>
    <row r="10" spans="1:11" ht="22">
      <c r="A10" s="135"/>
      <c r="B10" s="135"/>
      <c r="C10" s="87">
        <v>7</v>
      </c>
      <c r="D10" s="87" t="s">
        <v>207</v>
      </c>
      <c r="E10" s="87" t="s">
        <v>208</v>
      </c>
      <c r="F10" s="109"/>
      <c r="G10" s="87" t="s">
        <v>209</v>
      </c>
      <c r="H10" s="87" t="s">
        <v>185</v>
      </c>
      <c r="I10" s="87" t="s">
        <v>210</v>
      </c>
      <c r="J10" s="87"/>
    </row>
    <row r="11" spans="1:11" ht="22">
      <c r="A11" s="87">
        <v>6</v>
      </c>
      <c r="B11" s="87" t="s">
        <v>59</v>
      </c>
      <c r="C11" s="87">
        <v>8</v>
      </c>
      <c r="D11" s="87" t="s">
        <v>89</v>
      </c>
      <c r="E11" s="87" t="s">
        <v>88</v>
      </c>
      <c r="F11" s="87" t="s">
        <v>90</v>
      </c>
      <c r="G11" s="87" t="s">
        <v>184</v>
      </c>
      <c r="H11" s="87" t="s">
        <v>185</v>
      </c>
      <c r="I11" s="87" t="s">
        <v>212</v>
      </c>
      <c r="J11" s="53" t="s">
        <v>315</v>
      </c>
    </row>
    <row r="12" spans="1:11">
      <c r="A12" s="135">
        <v>7</v>
      </c>
      <c r="B12" s="135" t="s">
        <v>61</v>
      </c>
      <c r="C12" s="87">
        <v>9</v>
      </c>
      <c r="D12" s="87" t="s">
        <v>215</v>
      </c>
      <c r="E12" s="87" t="s">
        <v>216</v>
      </c>
      <c r="F12" s="109"/>
      <c r="G12" s="87" t="s">
        <v>200</v>
      </c>
      <c r="H12" s="87" t="s">
        <v>196</v>
      </c>
      <c r="I12" s="109" t="s">
        <v>19</v>
      </c>
      <c r="J12" s="87"/>
    </row>
    <row r="13" spans="1:11">
      <c r="A13" s="135"/>
      <c r="B13" s="135"/>
      <c r="C13" s="87">
        <v>10</v>
      </c>
      <c r="D13" s="87" t="s">
        <v>217</v>
      </c>
      <c r="E13" s="87" t="s">
        <v>218</v>
      </c>
      <c r="F13" s="109"/>
      <c r="G13" s="87" t="s">
        <v>219</v>
      </c>
      <c r="H13" s="87" t="s">
        <v>196</v>
      </c>
      <c r="I13" s="87" t="s">
        <v>220</v>
      </c>
      <c r="J13" s="87"/>
    </row>
    <row r="14" spans="1:11">
      <c r="A14" s="135">
        <v>8</v>
      </c>
      <c r="B14" s="135" t="s">
        <v>63</v>
      </c>
      <c r="C14" s="87">
        <v>11</v>
      </c>
      <c r="D14" s="87" t="s">
        <v>106</v>
      </c>
      <c r="E14" s="87" t="s">
        <v>105</v>
      </c>
      <c r="F14" s="87" t="s">
        <v>107</v>
      </c>
      <c r="G14" s="87" t="s">
        <v>205</v>
      </c>
      <c r="H14" s="87" t="s">
        <v>201</v>
      </c>
      <c r="I14" s="87" t="s">
        <v>221</v>
      </c>
      <c r="J14" s="87"/>
    </row>
    <row r="15" spans="1:11">
      <c r="A15" s="135"/>
      <c r="B15" s="135"/>
      <c r="C15" s="87">
        <v>12</v>
      </c>
      <c r="D15" s="87" t="s">
        <v>111</v>
      </c>
      <c r="E15" s="89" t="s">
        <v>110</v>
      </c>
      <c r="F15" s="87" t="s">
        <v>112</v>
      </c>
      <c r="G15" s="87" t="s">
        <v>184</v>
      </c>
      <c r="H15" s="87" t="s">
        <v>201</v>
      </c>
      <c r="I15" s="87" t="s">
        <v>224</v>
      </c>
      <c r="J15" s="87"/>
    </row>
    <row r="16" spans="1:11">
      <c r="A16" s="87">
        <v>9</v>
      </c>
      <c r="B16" s="87" t="s">
        <v>65</v>
      </c>
      <c r="C16" s="87">
        <v>13</v>
      </c>
      <c r="D16" s="87" t="s">
        <v>226</v>
      </c>
      <c r="E16" s="87" t="s">
        <v>94</v>
      </c>
      <c r="F16" s="87" t="s">
        <v>96</v>
      </c>
      <c r="G16" s="87" t="s">
        <v>205</v>
      </c>
      <c r="H16" s="87" t="s">
        <v>201</v>
      </c>
      <c r="I16" s="87" t="s">
        <v>242</v>
      </c>
      <c r="J16" s="87"/>
    </row>
    <row r="17" spans="1:11">
      <c r="A17" s="87">
        <v>10</v>
      </c>
      <c r="B17" s="87" t="s">
        <v>67</v>
      </c>
      <c r="C17" s="87">
        <v>14</v>
      </c>
      <c r="D17" s="87" t="s">
        <v>243</v>
      </c>
      <c r="E17" s="87" t="s">
        <v>231</v>
      </c>
      <c r="F17" s="87" t="s">
        <v>232</v>
      </c>
      <c r="G17" s="109"/>
      <c r="H17" s="87" t="s">
        <v>201</v>
      </c>
      <c r="I17" s="109" t="s">
        <v>19</v>
      </c>
      <c r="J17" s="108" t="s">
        <v>245</v>
      </c>
    </row>
    <row r="18" spans="1:11">
      <c r="A18" s="87">
        <v>11</v>
      </c>
      <c r="B18" s="87" t="s">
        <v>68</v>
      </c>
      <c r="C18" s="87">
        <v>15</v>
      </c>
      <c r="D18" s="87" t="s">
        <v>118</v>
      </c>
      <c r="E18" s="87" t="s">
        <v>236</v>
      </c>
      <c r="F18" s="87" t="s">
        <v>119</v>
      </c>
      <c r="G18" s="87" t="s">
        <v>205</v>
      </c>
      <c r="H18" s="87" t="s">
        <v>233</v>
      </c>
      <c r="I18" s="87" t="s">
        <v>246</v>
      </c>
      <c r="J18" s="87"/>
    </row>
    <row r="19" spans="1:11" ht="12" thickBot="1">
      <c r="A19" s="90">
        <v>12</v>
      </c>
      <c r="B19" s="90" t="s">
        <v>70</v>
      </c>
      <c r="C19" s="90">
        <v>16</v>
      </c>
      <c r="D19" s="90" t="s">
        <v>247</v>
      </c>
      <c r="E19" s="90" t="s">
        <v>248</v>
      </c>
      <c r="F19" s="110"/>
      <c r="G19" s="90" t="s">
        <v>249</v>
      </c>
      <c r="H19" s="90" t="s">
        <v>250</v>
      </c>
      <c r="I19" s="110" t="s">
        <v>19</v>
      </c>
      <c r="J19" s="90"/>
    </row>
    <row r="21" spans="1:11">
      <c r="B21" s="94" t="s">
        <v>316</v>
      </c>
    </row>
    <row r="22" spans="1:11" s="112" customFormat="1">
      <c r="B22" s="94"/>
    </row>
    <row r="23" spans="1:11" s="112" customFormat="1">
      <c r="B23" s="94"/>
    </row>
    <row r="24" spans="1:11" s="112" customFormat="1">
      <c r="B24" s="94"/>
    </row>
    <row r="25" spans="1:11" s="112" customFormat="1">
      <c r="B25" s="94"/>
    </row>
    <row r="26" spans="1:11" s="112" customFormat="1">
      <c r="B26" s="94"/>
    </row>
    <row r="27" spans="1:11" s="112" customFormat="1">
      <c r="B27" s="94"/>
    </row>
    <row r="28" spans="1:11" s="112" customFormat="1">
      <c r="B28" s="94"/>
    </row>
    <row r="30" spans="1:11">
      <c r="A30" s="108">
        <v>13</v>
      </c>
      <c r="B30" s="104" t="s">
        <v>290</v>
      </c>
      <c r="C30" s="104">
        <v>17</v>
      </c>
      <c r="D30" s="104" t="s">
        <v>286</v>
      </c>
      <c r="E30" s="104" t="s">
        <v>287</v>
      </c>
      <c r="F30" s="104" t="s">
        <v>288</v>
      </c>
      <c r="G30" s="104" t="s">
        <v>289</v>
      </c>
      <c r="H30" s="104" t="s">
        <v>201</v>
      </c>
      <c r="I30" s="104" t="s">
        <v>303</v>
      </c>
      <c r="J30" s="104" t="s">
        <v>291</v>
      </c>
      <c r="K30" s="105" t="s">
        <v>149</v>
      </c>
    </row>
    <row r="31" spans="1:11">
      <c r="A31" s="108">
        <v>14</v>
      </c>
      <c r="B31" s="104" t="s">
        <v>296</v>
      </c>
      <c r="C31" s="104">
        <v>18</v>
      </c>
      <c r="D31" s="104" t="s">
        <v>292</v>
      </c>
      <c r="E31" s="104" t="s">
        <v>293</v>
      </c>
      <c r="F31" s="104" t="s">
        <v>294</v>
      </c>
      <c r="G31" s="104" t="s">
        <v>295</v>
      </c>
      <c r="H31" s="104" t="s">
        <v>297</v>
      </c>
      <c r="I31" s="104" t="s">
        <v>298</v>
      </c>
      <c r="J31" s="106" t="s">
        <v>299</v>
      </c>
      <c r="K31" s="105" t="s">
        <v>149</v>
      </c>
    </row>
    <row r="32" spans="1:11">
      <c r="A32" s="108">
        <v>15</v>
      </c>
      <c r="B32" s="104" t="s">
        <v>305</v>
      </c>
      <c r="C32" s="104">
        <v>19</v>
      </c>
      <c r="D32" s="104" t="s">
        <v>102</v>
      </c>
      <c r="E32" s="104" t="s">
        <v>101</v>
      </c>
      <c r="F32" s="104" t="s">
        <v>103</v>
      </c>
      <c r="G32" s="104" t="s">
        <v>289</v>
      </c>
      <c r="H32" s="104" t="s">
        <v>300</v>
      </c>
      <c r="I32" s="104" t="s">
        <v>301</v>
      </c>
      <c r="J32" s="104" t="s">
        <v>302</v>
      </c>
      <c r="K32" s="105" t="s">
        <v>149</v>
      </c>
    </row>
    <row r="33" spans="1:12" ht="22">
      <c r="A33" s="135">
        <v>2</v>
      </c>
      <c r="B33" s="140" t="s">
        <v>51</v>
      </c>
      <c r="C33" s="108">
        <v>20</v>
      </c>
      <c r="D33" s="107" t="s">
        <v>121</v>
      </c>
      <c r="E33" s="107" t="s">
        <v>120</v>
      </c>
      <c r="F33" s="107" t="s">
        <v>122</v>
      </c>
      <c r="G33" s="105" t="s">
        <v>184</v>
      </c>
      <c r="H33" s="87" t="s">
        <v>189</v>
      </c>
    </row>
    <row r="34" spans="1:12" ht="22">
      <c r="A34" s="135"/>
      <c r="B34" s="140"/>
      <c r="C34" s="108">
        <v>21</v>
      </c>
      <c r="D34" s="111" t="s">
        <v>125</v>
      </c>
      <c r="E34" s="111" t="s">
        <v>124</v>
      </c>
      <c r="F34" s="107" t="s">
        <v>126</v>
      </c>
      <c r="G34" s="105" t="s">
        <v>184</v>
      </c>
      <c r="H34" s="87" t="s">
        <v>189</v>
      </c>
    </row>
    <row r="35" spans="1:12" ht="22">
      <c r="A35" s="135"/>
      <c r="B35" s="140"/>
      <c r="C35" s="108">
        <v>22</v>
      </c>
      <c r="D35" s="107" t="s">
        <v>128</v>
      </c>
      <c r="E35" s="107" t="s">
        <v>127</v>
      </c>
      <c r="F35" s="107" t="s">
        <v>129</v>
      </c>
      <c r="G35" s="105" t="s">
        <v>184</v>
      </c>
      <c r="H35" s="87" t="s">
        <v>189</v>
      </c>
    </row>
    <row r="36" spans="1:12">
      <c r="A36" s="108">
        <v>4</v>
      </c>
      <c r="B36" s="87" t="s">
        <v>55</v>
      </c>
      <c r="C36" s="108">
        <v>24</v>
      </c>
      <c r="D36" s="105" t="s">
        <v>263</v>
      </c>
      <c r="E36" s="105" t="s">
        <v>264</v>
      </c>
      <c r="F36" s="105"/>
      <c r="G36" s="105" t="s">
        <v>200</v>
      </c>
      <c r="H36" s="105" t="s">
        <v>201</v>
      </c>
      <c r="I36" s="105"/>
      <c r="J36" s="105" t="s">
        <v>265</v>
      </c>
      <c r="K36" s="105" t="s">
        <v>149</v>
      </c>
    </row>
    <row r="37" spans="1:12">
      <c r="A37" s="137">
        <v>7</v>
      </c>
      <c r="B37" s="135" t="s">
        <v>61</v>
      </c>
      <c r="C37" s="108">
        <v>25</v>
      </c>
      <c r="D37" s="105" t="s">
        <v>215</v>
      </c>
      <c r="E37" s="113" t="s">
        <v>216</v>
      </c>
      <c r="F37" s="113"/>
      <c r="G37" s="105" t="s">
        <v>200</v>
      </c>
      <c r="H37" s="105" t="s">
        <v>196</v>
      </c>
      <c r="I37" s="105"/>
      <c r="J37" s="105" t="s">
        <v>149</v>
      </c>
      <c r="K37" s="105"/>
      <c r="L37" s="105"/>
    </row>
    <row r="38" spans="1:12">
      <c r="A38" s="137"/>
      <c r="B38" s="135"/>
      <c r="C38" s="108">
        <v>26</v>
      </c>
      <c r="D38" s="105" t="s">
        <v>257</v>
      </c>
      <c r="E38" s="105" t="s">
        <v>258</v>
      </c>
      <c r="F38" s="105"/>
      <c r="G38" s="105" t="s">
        <v>219</v>
      </c>
      <c r="H38" s="105" t="s">
        <v>196</v>
      </c>
      <c r="I38" s="105"/>
      <c r="J38" s="105" t="s">
        <v>259</v>
      </c>
      <c r="K38" s="105" t="s">
        <v>149</v>
      </c>
    </row>
    <row r="39" spans="1:12">
      <c r="A39" s="137"/>
      <c r="B39" s="135"/>
      <c r="C39" s="108">
        <v>27</v>
      </c>
      <c r="D39" s="105" t="s">
        <v>260</v>
      </c>
      <c r="E39" s="105" t="s">
        <v>261</v>
      </c>
      <c r="F39" s="105"/>
      <c r="G39" s="105" t="s">
        <v>219</v>
      </c>
      <c r="H39" s="105" t="s">
        <v>196</v>
      </c>
      <c r="I39" s="105"/>
      <c r="J39" s="105" t="s">
        <v>262</v>
      </c>
      <c r="K39" s="105" t="s">
        <v>149</v>
      </c>
    </row>
    <row r="40" spans="1:12" s="114" customFormat="1">
      <c r="A40" s="139">
        <v>16</v>
      </c>
      <c r="B40" s="138" t="s">
        <v>267</v>
      </c>
      <c r="C40" s="108">
        <v>28</v>
      </c>
      <c r="D40" s="105" t="s">
        <v>306</v>
      </c>
      <c r="E40" s="113" t="s">
        <v>266</v>
      </c>
      <c r="F40" s="113"/>
      <c r="G40" s="105" t="s">
        <v>200</v>
      </c>
      <c r="H40" s="105" t="s">
        <v>201</v>
      </c>
      <c r="I40" s="105"/>
      <c r="J40" s="105" t="s">
        <v>268</v>
      </c>
      <c r="K40" s="105" t="s">
        <v>304</v>
      </c>
    </row>
    <row r="41" spans="1:12" s="114" customFormat="1">
      <c r="A41" s="139"/>
      <c r="B41" s="138"/>
      <c r="C41" s="108">
        <v>29</v>
      </c>
      <c r="D41" s="105" t="s">
        <v>269</v>
      </c>
      <c r="E41" s="105" t="s">
        <v>270</v>
      </c>
      <c r="F41" s="105"/>
      <c r="G41" s="105" t="s">
        <v>200</v>
      </c>
      <c r="H41" s="105" t="s">
        <v>201</v>
      </c>
      <c r="I41" s="105" t="s">
        <v>271</v>
      </c>
      <c r="J41" s="105"/>
    </row>
    <row r="42" spans="1:12" s="114" customFormat="1">
      <c r="A42" s="114">
        <v>17</v>
      </c>
      <c r="B42" s="105" t="s">
        <v>275</v>
      </c>
      <c r="C42" s="108">
        <v>30</v>
      </c>
      <c r="D42" s="105" t="s">
        <v>272</v>
      </c>
      <c r="E42" s="105" t="s">
        <v>273</v>
      </c>
      <c r="F42" s="115" t="s">
        <v>274</v>
      </c>
      <c r="G42" s="105" t="s">
        <v>195</v>
      </c>
      <c r="H42" s="105"/>
      <c r="I42" s="105"/>
      <c r="J42" s="105" t="s">
        <v>276</v>
      </c>
      <c r="K42" s="105" t="s">
        <v>304</v>
      </c>
    </row>
    <row r="43" spans="1:12" s="114" customFormat="1">
      <c r="A43" s="114">
        <v>18</v>
      </c>
      <c r="B43" s="105" t="s">
        <v>279</v>
      </c>
      <c r="C43" s="108">
        <v>31</v>
      </c>
      <c r="D43" s="105" t="s">
        <v>277</v>
      </c>
      <c r="E43" s="105" t="s">
        <v>278</v>
      </c>
      <c r="F43" s="105"/>
      <c r="G43" s="105" t="s">
        <v>249</v>
      </c>
      <c r="H43" s="105" t="s">
        <v>280</v>
      </c>
      <c r="I43" s="105"/>
      <c r="J43" s="105" t="s">
        <v>281</v>
      </c>
      <c r="K43" s="105" t="s">
        <v>304</v>
      </c>
    </row>
    <row r="44" spans="1:12" s="114" customFormat="1">
      <c r="A44" s="114">
        <v>19</v>
      </c>
      <c r="B44" s="105" t="s">
        <v>284</v>
      </c>
      <c r="C44" s="108">
        <v>32</v>
      </c>
      <c r="D44" s="105" t="s">
        <v>282</v>
      </c>
      <c r="E44" s="105" t="s">
        <v>283</v>
      </c>
      <c r="F44" s="105"/>
      <c r="G44" s="105" t="s">
        <v>195</v>
      </c>
      <c r="H44" s="105"/>
      <c r="I44" s="105"/>
      <c r="J44" s="105" t="s">
        <v>285</v>
      </c>
      <c r="K44" s="105" t="s">
        <v>304</v>
      </c>
    </row>
  </sheetData>
  <mergeCells count="22">
    <mergeCell ref="B37:B39"/>
    <mergeCell ref="A37:A39"/>
    <mergeCell ref="B40:B41"/>
    <mergeCell ref="A40:A41"/>
    <mergeCell ref="B33:B35"/>
    <mergeCell ref="A33:A35"/>
    <mergeCell ref="H2:H3"/>
    <mergeCell ref="I2:I3"/>
    <mergeCell ref="A8:A10"/>
    <mergeCell ref="B8:B10"/>
    <mergeCell ref="A12:A13"/>
    <mergeCell ref="B12:B13"/>
    <mergeCell ref="A2:A3"/>
    <mergeCell ref="B2:B3"/>
    <mergeCell ref="C2:D3"/>
    <mergeCell ref="E2:E3"/>
    <mergeCell ref="F2:F3"/>
    <mergeCell ref="G2:G3"/>
    <mergeCell ref="A14:A15"/>
    <mergeCell ref="B14:B15"/>
    <mergeCell ref="K2:K3"/>
    <mergeCell ref="J2:J3"/>
  </mergeCells>
  <hyperlinks>
    <hyperlink ref="E37" r:id="rId1" location="cluster-1"/>
    <hyperlink ref="E40" r:id="rId2" location="cluster-1"/>
    <hyperlink ref="F42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2" sqref="A2:D16"/>
    </sheetView>
  </sheetViews>
  <sheetFormatPr baseColWidth="10" defaultRowHeight="15" x14ac:dyDescent="0"/>
  <cols>
    <col min="1" max="1" width="5.33203125" style="2" customWidth="1"/>
    <col min="2" max="2" width="47" style="2" customWidth="1"/>
    <col min="3" max="3" width="19.83203125" style="2" customWidth="1"/>
    <col min="4" max="4" width="20.6640625" style="2" customWidth="1"/>
    <col min="5" max="6" width="10.83203125" style="2"/>
    <col min="7" max="7" width="19.6640625" style="2" bestFit="1" customWidth="1"/>
    <col min="8" max="16384" width="10.83203125" style="2"/>
  </cols>
  <sheetData>
    <row r="1" spans="1:4" ht="16" thickBot="1"/>
    <row r="2" spans="1:4" ht="15" customHeight="1">
      <c r="A2" s="141" t="s">
        <v>47</v>
      </c>
      <c r="B2" s="141" t="s">
        <v>48</v>
      </c>
      <c r="C2" s="141" t="s">
        <v>49</v>
      </c>
      <c r="D2" s="141" t="s">
        <v>317</v>
      </c>
    </row>
    <row r="3" spans="1:4" ht="33" customHeight="1" thickBot="1">
      <c r="A3" s="142"/>
      <c r="B3" s="142"/>
      <c r="C3" s="142"/>
      <c r="D3" s="142"/>
    </row>
    <row r="4" spans="1:4">
      <c r="A4" s="21">
        <v>1</v>
      </c>
      <c r="B4" s="21" t="s">
        <v>50</v>
      </c>
      <c r="C4" s="21">
        <v>49</v>
      </c>
      <c r="D4" s="123">
        <v>6</v>
      </c>
    </row>
    <row r="5" spans="1:4">
      <c r="A5" s="22">
        <v>2</v>
      </c>
      <c r="B5" s="22" t="s">
        <v>51</v>
      </c>
      <c r="C5" s="22">
        <v>8</v>
      </c>
      <c r="D5" s="124">
        <v>3</v>
      </c>
    </row>
    <row r="6" spans="1:4">
      <c r="A6" s="22">
        <v>3</v>
      </c>
      <c r="B6" s="22" t="s">
        <v>53</v>
      </c>
      <c r="C6" s="22">
        <v>2</v>
      </c>
      <c r="D6" s="124">
        <v>1</v>
      </c>
    </row>
    <row r="7" spans="1:4">
      <c r="A7" s="22">
        <v>4</v>
      </c>
      <c r="B7" s="22" t="s">
        <v>55</v>
      </c>
      <c r="C7" s="22">
        <v>16</v>
      </c>
      <c r="D7" s="124">
        <v>3</v>
      </c>
    </row>
    <row r="8" spans="1:4">
      <c r="A8" s="22">
        <v>5</v>
      </c>
      <c r="B8" s="23" t="s">
        <v>57</v>
      </c>
      <c r="C8" s="22">
        <v>9</v>
      </c>
      <c r="D8" s="124">
        <v>6</v>
      </c>
    </row>
    <row r="9" spans="1:4">
      <c r="A9" s="22">
        <v>6</v>
      </c>
      <c r="B9" s="22" t="s">
        <v>59</v>
      </c>
      <c r="C9" s="22">
        <v>4</v>
      </c>
      <c r="D9" s="124">
        <v>0</v>
      </c>
    </row>
    <row r="10" spans="1:4">
      <c r="A10" s="22">
        <v>7</v>
      </c>
      <c r="B10" s="22" t="s">
        <v>61</v>
      </c>
      <c r="C10" s="22">
        <v>15</v>
      </c>
      <c r="D10" s="124">
        <v>5</v>
      </c>
    </row>
    <row r="11" spans="1:4">
      <c r="A11" s="22">
        <v>8</v>
      </c>
      <c r="B11" s="22" t="s">
        <v>63</v>
      </c>
      <c r="C11" s="22">
        <v>25</v>
      </c>
      <c r="D11" s="124">
        <v>0</v>
      </c>
    </row>
    <row r="12" spans="1:4">
      <c r="A12" s="22">
        <v>9</v>
      </c>
      <c r="B12" s="22" t="s">
        <v>65</v>
      </c>
      <c r="C12" s="22">
        <v>6</v>
      </c>
      <c r="D12" s="124">
        <v>1</v>
      </c>
    </row>
    <row r="13" spans="1:4">
      <c r="A13" s="22">
        <v>10</v>
      </c>
      <c r="B13" s="22" t="s">
        <v>67</v>
      </c>
      <c r="C13" s="22">
        <v>6</v>
      </c>
      <c r="D13" s="124">
        <v>0</v>
      </c>
    </row>
    <row r="14" spans="1:4">
      <c r="A14" s="22">
        <v>11</v>
      </c>
      <c r="B14" s="22" t="s">
        <v>68</v>
      </c>
      <c r="C14" s="22">
        <v>6</v>
      </c>
      <c r="D14" s="124">
        <v>2</v>
      </c>
    </row>
    <row r="15" spans="1:4" ht="16" thickBot="1">
      <c r="A15" s="24">
        <v>12</v>
      </c>
      <c r="B15" s="24" t="s">
        <v>70</v>
      </c>
      <c r="C15" s="24">
        <v>4</v>
      </c>
      <c r="D15" s="125">
        <v>0</v>
      </c>
    </row>
    <row r="16" spans="1:4">
      <c r="C16" s="2">
        <f>SUM(C4:C15)</f>
        <v>150</v>
      </c>
      <c r="D16" s="2">
        <f>SUM(D4:D15)</f>
        <v>27</v>
      </c>
    </row>
    <row r="18" spans="2:4">
      <c r="B18" s="25" t="s">
        <v>72</v>
      </c>
      <c r="C18" s="25"/>
      <c r="D18" s="25"/>
    </row>
  </sheetData>
  <mergeCells count="4">
    <mergeCell ref="A2:A3"/>
    <mergeCell ref="B2:B3"/>
    <mergeCell ref="D2:D3"/>
    <mergeCell ref="C2:C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L14" sqref="L14"/>
    </sheetView>
  </sheetViews>
  <sheetFormatPr baseColWidth="10" defaultRowHeight="15" x14ac:dyDescent="0"/>
  <cols>
    <col min="1" max="1" width="2.83203125" customWidth="1"/>
    <col min="2" max="2" width="3.83203125" customWidth="1"/>
    <col min="3" max="3" width="15.6640625" customWidth="1"/>
    <col min="4" max="4" width="3.5" customWidth="1"/>
    <col min="6" max="6" width="9.5" customWidth="1"/>
    <col min="8" max="8" width="6.33203125" customWidth="1"/>
    <col min="16" max="16" width="4.5" customWidth="1"/>
  </cols>
  <sheetData>
    <row r="1" spans="2:17" ht="16" thickBot="1"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</row>
    <row r="2" spans="2:17" ht="22">
      <c r="B2" s="133" t="s">
        <v>47</v>
      </c>
      <c r="C2" s="133" t="s">
        <v>48</v>
      </c>
      <c r="D2" s="143" t="s">
        <v>238</v>
      </c>
      <c r="E2" s="143"/>
      <c r="F2" s="133" t="s">
        <v>239</v>
      </c>
      <c r="G2" s="133" t="s">
        <v>240</v>
      </c>
      <c r="H2" s="133" t="s">
        <v>177</v>
      </c>
      <c r="I2" s="143" t="s">
        <v>178</v>
      </c>
      <c r="J2" s="133" t="s">
        <v>179</v>
      </c>
      <c r="K2" s="143" t="s">
        <v>252</v>
      </c>
      <c r="L2" s="99" t="s">
        <v>254</v>
      </c>
      <c r="M2" s="145" t="s">
        <v>255</v>
      </c>
      <c r="N2" s="99" t="s">
        <v>307</v>
      </c>
      <c r="O2" s="99" t="s">
        <v>310</v>
      </c>
      <c r="P2" s="143"/>
    </row>
    <row r="3" spans="2:17" ht="16" thickBot="1">
      <c r="B3" s="134"/>
      <c r="C3" s="134"/>
      <c r="D3" s="144"/>
      <c r="E3" s="144"/>
      <c r="F3" s="134"/>
      <c r="G3" s="134"/>
      <c r="H3" s="134"/>
      <c r="I3" s="144"/>
      <c r="J3" s="134"/>
      <c r="K3" s="144"/>
      <c r="L3" s="100"/>
      <c r="M3" s="146"/>
      <c r="N3" s="100"/>
      <c r="O3" s="100"/>
      <c r="P3" s="144"/>
    </row>
    <row r="4" spans="2:17" ht="34">
      <c r="B4" s="86">
        <v>1</v>
      </c>
      <c r="C4" s="86" t="s">
        <v>50</v>
      </c>
      <c r="D4" s="86">
        <v>1</v>
      </c>
      <c r="E4" s="86" t="s">
        <v>84</v>
      </c>
      <c r="F4" s="86" t="s">
        <v>83</v>
      </c>
      <c r="G4" s="86" t="s">
        <v>85</v>
      </c>
      <c r="H4" s="86" t="s">
        <v>184</v>
      </c>
      <c r="I4" s="86" t="s">
        <v>185</v>
      </c>
      <c r="J4" s="86" t="s">
        <v>6</v>
      </c>
      <c r="K4" s="101"/>
      <c r="N4" s="35" t="s">
        <v>256</v>
      </c>
      <c r="O4" s="35"/>
      <c r="P4" s="86"/>
    </row>
    <row r="5" spans="2:17" ht="22">
      <c r="B5" s="87">
        <v>2</v>
      </c>
      <c r="C5" s="87" t="s">
        <v>51</v>
      </c>
      <c r="D5" s="87">
        <v>2</v>
      </c>
      <c r="E5" s="87" t="s">
        <v>188</v>
      </c>
      <c r="F5" s="87" t="s">
        <v>130</v>
      </c>
      <c r="G5" s="87" t="s">
        <v>132</v>
      </c>
      <c r="H5" s="87" t="s">
        <v>184</v>
      </c>
      <c r="I5" s="87" t="s">
        <v>189</v>
      </c>
      <c r="J5" s="87" t="s">
        <v>190</v>
      </c>
      <c r="K5" s="87"/>
      <c r="M5" s="39">
        <v>5945</v>
      </c>
      <c r="N5" s="40" t="s">
        <v>92</v>
      </c>
      <c r="O5" s="117" t="s">
        <v>311</v>
      </c>
      <c r="P5" s="87"/>
    </row>
    <row r="6" spans="2:17" ht="22">
      <c r="B6" s="95">
        <v>3</v>
      </c>
      <c r="C6" s="95" t="s">
        <v>53</v>
      </c>
      <c r="D6" s="95">
        <v>3</v>
      </c>
      <c r="E6" s="95" t="s">
        <v>193</v>
      </c>
      <c r="F6" s="95" t="s">
        <v>194</v>
      </c>
      <c r="G6" s="96"/>
      <c r="H6" s="95" t="s">
        <v>195</v>
      </c>
      <c r="I6" s="95" t="s">
        <v>196</v>
      </c>
      <c r="J6" s="95" t="s">
        <v>197</v>
      </c>
      <c r="K6" s="95"/>
      <c r="P6" s="95"/>
    </row>
    <row r="7" spans="2:17">
      <c r="B7" s="95">
        <v>4</v>
      </c>
      <c r="C7" s="95" t="s">
        <v>55</v>
      </c>
      <c r="D7" s="95">
        <v>4</v>
      </c>
      <c r="E7" s="95" t="s">
        <v>198</v>
      </c>
      <c r="F7" s="95" t="s">
        <v>199</v>
      </c>
      <c r="G7" s="96"/>
      <c r="H7" s="95" t="s">
        <v>200</v>
      </c>
      <c r="I7" s="95" t="s">
        <v>201</v>
      </c>
      <c r="J7" s="96" t="s">
        <v>19</v>
      </c>
      <c r="K7" s="96"/>
      <c r="P7" s="95"/>
    </row>
    <row r="8" spans="2:17" ht="23" customHeight="1">
      <c r="B8" s="135">
        <v>5</v>
      </c>
      <c r="C8" s="140" t="s">
        <v>57</v>
      </c>
      <c r="D8" s="87">
        <v>5</v>
      </c>
      <c r="E8" s="87" t="s">
        <v>171</v>
      </c>
      <c r="F8" s="44" t="s">
        <v>174</v>
      </c>
      <c r="G8" s="53" t="s">
        <v>169</v>
      </c>
      <c r="H8" s="87" t="s">
        <v>205</v>
      </c>
      <c r="I8" s="87" t="s">
        <v>185</v>
      </c>
      <c r="J8" s="87" t="s">
        <v>206</v>
      </c>
      <c r="K8" s="87"/>
      <c r="L8" s="33" t="s">
        <v>116</v>
      </c>
      <c r="M8" s="39">
        <v>374</v>
      </c>
      <c r="N8" s="40" t="s">
        <v>92</v>
      </c>
      <c r="O8" s="116" t="s">
        <v>311</v>
      </c>
      <c r="P8" s="87"/>
    </row>
    <row r="9" spans="2:17" ht="22">
      <c r="B9" s="135"/>
      <c r="C9" s="140"/>
      <c r="D9" s="87">
        <v>6</v>
      </c>
      <c r="E9" s="87" t="s">
        <v>172</v>
      </c>
      <c r="F9" s="54" t="s">
        <v>173</v>
      </c>
      <c r="G9" s="53" t="s">
        <v>170</v>
      </c>
      <c r="H9" s="87" t="s">
        <v>205</v>
      </c>
      <c r="I9" s="87" t="s">
        <v>185</v>
      </c>
      <c r="J9" s="88" t="s">
        <v>19</v>
      </c>
      <c r="K9" s="88"/>
      <c r="L9" s="33" t="s">
        <v>116</v>
      </c>
      <c r="M9" s="39">
        <v>374</v>
      </c>
      <c r="N9" s="40" t="s">
        <v>92</v>
      </c>
      <c r="O9" s="116" t="s">
        <v>311</v>
      </c>
      <c r="P9" s="87"/>
    </row>
    <row r="10" spans="2:17" ht="22">
      <c r="B10" s="135"/>
      <c r="C10" s="140"/>
      <c r="D10" s="95">
        <v>7</v>
      </c>
      <c r="E10" s="95" t="s">
        <v>207</v>
      </c>
      <c r="F10" s="95" t="s">
        <v>208</v>
      </c>
      <c r="G10" s="96"/>
      <c r="H10" s="95" t="s">
        <v>209</v>
      </c>
      <c r="I10" s="95" t="s">
        <v>185</v>
      </c>
      <c r="J10" s="95" t="s">
        <v>210</v>
      </c>
      <c r="K10" s="95"/>
      <c r="P10" s="95"/>
    </row>
    <row r="11" spans="2:17" ht="33">
      <c r="B11" s="87">
        <v>6</v>
      </c>
      <c r="C11" s="87" t="s">
        <v>59</v>
      </c>
      <c r="D11" s="87">
        <v>8</v>
      </c>
      <c r="E11" s="87" t="s">
        <v>89</v>
      </c>
      <c r="F11" s="87" t="s">
        <v>88</v>
      </c>
      <c r="G11" s="87" t="s">
        <v>90</v>
      </c>
      <c r="H11" s="87" t="s">
        <v>184</v>
      </c>
      <c r="I11" s="87" t="s">
        <v>185</v>
      </c>
      <c r="J11" s="87" t="s">
        <v>212</v>
      </c>
      <c r="K11" s="87"/>
      <c r="L11" s="38" t="s">
        <v>91</v>
      </c>
      <c r="M11" s="39">
        <v>5648</v>
      </c>
      <c r="N11" s="40" t="s">
        <v>92</v>
      </c>
      <c r="O11" s="118" t="s">
        <v>312</v>
      </c>
      <c r="P11" s="119" t="s">
        <v>308</v>
      </c>
      <c r="Q11" s="70"/>
    </row>
    <row r="12" spans="2:17">
      <c r="B12" s="135">
        <v>7</v>
      </c>
      <c r="C12" s="135" t="s">
        <v>61</v>
      </c>
      <c r="D12" s="95">
        <v>9</v>
      </c>
      <c r="E12" s="95" t="s">
        <v>215</v>
      </c>
      <c r="F12" s="95" t="s">
        <v>216</v>
      </c>
      <c r="G12" s="96"/>
      <c r="H12" s="95" t="s">
        <v>200</v>
      </c>
      <c r="I12" s="95" t="s">
        <v>196</v>
      </c>
      <c r="J12" s="96" t="s">
        <v>19</v>
      </c>
      <c r="K12" s="96"/>
      <c r="O12" s="120"/>
      <c r="P12" s="121"/>
    </row>
    <row r="13" spans="2:17" ht="22">
      <c r="B13" s="135"/>
      <c r="C13" s="135"/>
      <c r="D13" s="95">
        <v>10</v>
      </c>
      <c r="E13" s="95" t="s">
        <v>217</v>
      </c>
      <c r="F13" s="95" t="s">
        <v>218</v>
      </c>
      <c r="G13" s="96"/>
      <c r="H13" s="95" t="s">
        <v>219</v>
      </c>
      <c r="I13" s="95" t="s">
        <v>196</v>
      </c>
      <c r="J13" s="95" t="s">
        <v>220</v>
      </c>
      <c r="K13" s="95"/>
      <c r="O13" s="120"/>
      <c r="P13" s="121"/>
    </row>
    <row r="14" spans="2:17" ht="23">
      <c r="B14" s="135">
        <v>8</v>
      </c>
      <c r="C14" s="135" t="s">
        <v>63</v>
      </c>
      <c r="D14" s="87">
        <v>11</v>
      </c>
      <c r="E14" s="87" t="s">
        <v>106</v>
      </c>
      <c r="F14" s="87" t="s">
        <v>105</v>
      </c>
      <c r="G14" s="87" t="s">
        <v>107</v>
      </c>
      <c r="H14" s="87" t="s">
        <v>205</v>
      </c>
      <c r="I14" s="87" t="s">
        <v>201</v>
      </c>
      <c r="J14" s="87" t="s">
        <v>221</v>
      </c>
      <c r="K14" s="87"/>
      <c r="L14" s="44" t="s">
        <v>253</v>
      </c>
      <c r="M14" s="39">
        <v>1112</v>
      </c>
      <c r="N14" s="40" t="s">
        <v>92</v>
      </c>
      <c r="O14" s="118" t="s">
        <v>313</v>
      </c>
      <c r="P14" s="119" t="s">
        <v>309</v>
      </c>
    </row>
    <row r="15" spans="2:17" ht="22">
      <c r="B15" s="135"/>
      <c r="C15" s="135"/>
      <c r="D15" s="87">
        <v>12</v>
      </c>
      <c r="E15" s="87" t="s">
        <v>111</v>
      </c>
      <c r="F15" s="89" t="s">
        <v>110</v>
      </c>
      <c r="G15" s="87" t="s">
        <v>112</v>
      </c>
      <c r="H15" s="87" t="s">
        <v>184</v>
      </c>
      <c r="I15" s="87" t="s">
        <v>201</v>
      </c>
      <c r="J15" s="87" t="s">
        <v>224</v>
      </c>
      <c r="K15" s="87"/>
      <c r="L15" s="38" t="s">
        <v>112</v>
      </c>
      <c r="M15" s="39">
        <v>1772</v>
      </c>
      <c r="N15" s="40" t="s">
        <v>92</v>
      </c>
      <c r="O15" s="118" t="s">
        <v>312</v>
      </c>
      <c r="P15" s="119" t="s">
        <v>308</v>
      </c>
    </row>
    <row r="16" spans="2:17">
      <c r="B16" s="87">
        <v>9</v>
      </c>
      <c r="C16" s="87" t="s">
        <v>65</v>
      </c>
      <c r="D16" s="87">
        <v>13</v>
      </c>
      <c r="E16" s="87" t="s">
        <v>226</v>
      </c>
      <c r="F16" s="87" t="s">
        <v>94</v>
      </c>
      <c r="G16" s="87" t="s">
        <v>96</v>
      </c>
      <c r="H16" s="87" t="s">
        <v>205</v>
      </c>
      <c r="I16" s="87" t="s">
        <v>201</v>
      </c>
      <c r="J16" s="87" t="s">
        <v>242</v>
      </c>
      <c r="K16" s="87"/>
      <c r="L16" s="38" t="s">
        <v>97</v>
      </c>
      <c r="M16" s="39">
        <v>11966</v>
      </c>
      <c r="N16" s="40" t="s">
        <v>98</v>
      </c>
      <c r="O16" s="70" t="s">
        <v>314</v>
      </c>
      <c r="P16" s="119" t="s">
        <v>308</v>
      </c>
    </row>
    <row r="17" spans="1:16">
      <c r="B17" s="87">
        <v>10</v>
      </c>
      <c r="C17" s="87" t="s">
        <v>67</v>
      </c>
      <c r="D17" s="95">
        <v>14</v>
      </c>
      <c r="E17" s="95" t="s">
        <v>243</v>
      </c>
      <c r="F17" s="95" t="s">
        <v>231</v>
      </c>
      <c r="G17" s="95" t="s">
        <v>232</v>
      </c>
      <c r="H17" s="96"/>
      <c r="I17" s="95" t="s">
        <v>201</v>
      </c>
      <c r="J17" s="96" t="s">
        <v>19</v>
      </c>
      <c r="K17" s="96"/>
      <c r="O17" s="120"/>
      <c r="P17" s="122"/>
    </row>
    <row r="18" spans="1:16" ht="22">
      <c r="B18" s="87">
        <v>11</v>
      </c>
      <c r="C18" s="87" t="s">
        <v>68</v>
      </c>
      <c r="D18" s="87">
        <v>15</v>
      </c>
      <c r="E18" s="87" t="s">
        <v>118</v>
      </c>
      <c r="F18" s="87" t="s">
        <v>236</v>
      </c>
      <c r="G18" s="87" t="s">
        <v>119</v>
      </c>
      <c r="H18" s="87" t="s">
        <v>205</v>
      </c>
      <c r="I18" s="87" t="s">
        <v>233</v>
      </c>
      <c r="J18" s="87" t="s">
        <v>246</v>
      </c>
      <c r="K18" s="87"/>
      <c r="M18" s="39">
        <v>3935</v>
      </c>
      <c r="N18" s="40" t="s">
        <v>92</v>
      </c>
      <c r="O18" s="116" t="s">
        <v>311</v>
      </c>
      <c r="P18" s="87"/>
    </row>
    <row r="19" spans="1:16" ht="23" thickBot="1">
      <c r="B19" s="90">
        <v>12</v>
      </c>
      <c r="C19" s="90" t="s">
        <v>70</v>
      </c>
      <c r="D19" s="97">
        <v>16</v>
      </c>
      <c r="E19" s="97" t="s">
        <v>247</v>
      </c>
      <c r="F19" s="97" t="s">
        <v>248</v>
      </c>
      <c r="G19" s="98"/>
      <c r="H19" s="97" t="s">
        <v>249</v>
      </c>
      <c r="I19" s="97" t="s">
        <v>250</v>
      </c>
      <c r="J19" s="98" t="s">
        <v>19</v>
      </c>
      <c r="K19" s="98"/>
      <c r="L19" s="98"/>
      <c r="M19" s="98"/>
      <c r="N19" s="98"/>
      <c r="O19" s="98"/>
      <c r="P19" s="97"/>
    </row>
    <row r="21" spans="1:16">
      <c r="C21" s="37" t="s">
        <v>168</v>
      </c>
    </row>
    <row r="24" spans="1:16" ht="22">
      <c r="A24" s="102"/>
      <c r="B24" s="103"/>
      <c r="C24" s="87" t="s">
        <v>51</v>
      </c>
      <c r="E24" s="38" t="s">
        <v>121</v>
      </c>
      <c r="F24" s="38" t="s">
        <v>120</v>
      </c>
      <c r="G24" s="38" t="s">
        <v>122</v>
      </c>
      <c r="H24" s="70" t="s">
        <v>184</v>
      </c>
      <c r="I24" s="87" t="s">
        <v>189</v>
      </c>
      <c r="J24" s="37"/>
      <c r="K24" s="37"/>
      <c r="L24" s="38" t="s">
        <v>123</v>
      </c>
      <c r="M24" s="39">
        <v>5855</v>
      </c>
      <c r="N24" s="40" t="s">
        <v>92</v>
      </c>
      <c r="O24" s="40"/>
    </row>
    <row r="25" spans="1:16" ht="22">
      <c r="A25" s="102"/>
      <c r="B25" s="103"/>
      <c r="C25" s="87" t="s">
        <v>51</v>
      </c>
      <c r="E25" s="43" t="s">
        <v>125</v>
      </c>
      <c r="F25" s="43" t="s">
        <v>124</v>
      </c>
      <c r="G25" s="38" t="s">
        <v>126</v>
      </c>
      <c r="H25" s="70" t="s">
        <v>184</v>
      </c>
      <c r="I25" s="87" t="s">
        <v>189</v>
      </c>
      <c r="J25" s="37"/>
      <c r="K25" s="37"/>
      <c r="L25" s="38" t="s">
        <v>126</v>
      </c>
      <c r="M25" s="39">
        <v>8439</v>
      </c>
      <c r="N25" s="40" t="s">
        <v>92</v>
      </c>
      <c r="O25" s="40"/>
    </row>
    <row r="26" spans="1:16" ht="22">
      <c r="A26" s="102"/>
      <c r="B26" s="103"/>
      <c r="C26" s="87" t="s">
        <v>51</v>
      </c>
      <c r="E26" s="33" t="s">
        <v>128</v>
      </c>
      <c r="F26" s="33" t="s">
        <v>127</v>
      </c>
      <c r="G26" s="33" t="s">
        <v>129</v>
      </c>
      <c r="H26" s="70" t="s">
        <v>184</v>
      </c>
      <c r="I26" s="87" t="s">
        <v>189</v>
      </c>
      <c r="J26" s="37"/>
      <c r="K26" s="37"/>
      <c r="L26" s="33" t="s">
        <v>129</v>
      </c>
      <c r="M26" s="39">
        <v>10562</v>
      </c>
      <c r="N26" s="40" t="s">
        <v>98</v>
      </c>
      <c r="O26" s="40"/>
    </row>
    <row r="29" spans="1:16">
      <c r="B29" s="108">
        <v>13</v>
      </c>
      <c r="C29" s="104" t="s">
        <v>290</v>
      </c>
      <c r="D29" s="104">
        <v>17</v>
      </c>
      <c r="E29" s="104" t="s">
        <v>286</v>
      </c>
      <c r="F29" s="104" t="s">
        <v>287</v>
      </c>
      <c r="G29" s="104" t="s">
        <v>288</v>
      </c>
      <c r="H29" s="104" t="s">
        <v>289</v>
      </c>
      <c r="I29" s="104" t="s">
        <v>201</v>
      </c>
      <c r="J29" s="104" t="s">
        <v>303</v>
      </c>
      <c r="K29" s="104"/>
    </row>
    <row r="30" spans="1:16">
      <c r="B30" s="108">
        <v>14</v>
      </c>
      <c r="C30" s="104" t="s">
        <v>296</v>
      </c>
      <c r="D30" s="104">
        <v>18</v>
      </c>
      <c r="E30" s="104" t="s">
        <v>292</v>
      </c>
      <c r="F30" s="104" t="s">
        <v>293</v>
      </c>
      <c r="G30" s="104" t="s">
        <v>294</v>
      </c>
      <c r="H30" s="104" t="s">
        <v>295</v>
      </c>
      <c r="I30" s="104" t="s">
        <v>297</v>
      </c>
      <c r="J30" s="104" t="s">
        <v>298</v>
      </c>
      <c r="K30" s="106"/>
    </row>
    <row r="31" spans="1:16">
      <c r="B31" s="108">
        <v>15</v>
      </c>
      <c r="C31" s="104" t="s">
        <v>305</v>
      </c>
      <c r="D31" s="104">
        <v>19</v>
      </c>
      <c r="E31" s="104" t="s">
        <v>102</v>
      </c>
      <c r="F31" s="104" t="s">
        <v>101</v>
      </c>
      <c r="G31" s="104" t="s">
        <v>103</v>
      </c>
      <c r="H31" s="104" t="s">
        <v>289</v>
      </c>
      <c r="I31" s="104" t="s">
        <v>300</v>
      </c>
      <c r="J31" s="104" t="s">
        <v>301</v>
      </c>
      <c r="K31" s="104"/>
    </row>
    <row r="32" spans="1:16">
      <c r="B32" s="108"/>
      <c r="C32" s="104"/>
      <c r="D32" s="104"/>
      <c r="E32" s="104"/>
      <c r="F32" s="104"/>
      <c r="G32" s="104"/>
      <c r="H32" s="104"/>
      <c r="I32" s="104"/>
      <c r="J32" s="104"/>
      <c r="K32" s="104"/>
    </row>
  </sheetData>
  <mergeCells count="17">
    <mergeCell ref="B14:B15"/>
    <mergeCell ref="C14:C15"/>
    <mergeCell ref="K2:K3"/>
    <mergeCell ref="M2:M3"/>
    <mergeCell ref="I2:I3"/>
    <mergeCell ref="J2:J3"/>
    <mergeCell ref="P2:P3"/>
    <mergeCell ref="B8:B10"/>
    <mergeCell ref="C8:C10"/>
    <mergeCell ref="B12:B13"/>
    <mergeCell ref="C12:C13"/>
    <mergeCell ref="B2:B3"/>
    <mergeCell ref="C2:C3"/>
    <mergeCell ref="D2:E3"/>
    <mergeCell ref="F2:F3"/>
    <mergeCell ref="G2:G3"/>
    <mergeCell ref="H2:H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11" zoomScale="115" zoomScaleNormal="115" zoomScalePageLayoutView="115" workbookViewId="0">
      <selection activeCell="A23" sqref="A23:XFD23"/>
    </sheetView>
  </sheetViews>
  <sheetFormatPr baseColWidth="10" defaultRowHeight="15" x14ac:dyDescent="0"/>
  <cols>
    <col min="1" max="1" width="5.1640625" style="2" customWidth="1"/>
    <col min="2" max="2" width="6.6640625" style="1" customWidth="1"/>
    <col min="3" max="3" width="24.33203125" style="1" customWidth="1"/>
    <col min="4" max="4" width="10.83203125" style="1"/>
    <col min="5" max="5" width="7.6640625" style="1" customWidth="1"/>
    <col min="6" max="6" width="8.5" style="1" customWidth="1"/>
    <col min="7" max="7" width="10.83203125" style="1" customWidth="1"/>
    <col min="8" max="8" width="17.6640625" style="3" customWidth="1"/>
    <col min="9" max="9" width="9.33203125" style="5" customWidth="1"/>
    <col min="10" max="10" width="16.6640625" style="3" customWidth="1"/>
    <col min="11" max="11" width="7.6640625" style="1" customWidth="1"/>
    <col min="12" max="16384" width="10.83203125" style="1"/>
  </cols>
  <sheetData>
    <row r="1" spans="1:13">
      <c r="A1" s="2" t="s">
        <v>8</v>
      </c>
      <c r="H1" s="1" t="s">
        <v>17</v>
      </c>
      <c r="I1" s="1"/>
    </row>
    <row r="2" spans="1:13">
      <c r="A2" s="2" t="s">
        <v>9</v>
      </c>
      <c r="H2" s="1">
        <v>12</v>
      </c>
      <c r="I2" s="1">
        <v>1</v>
      </c>
    </row>
    <row r="3" spans="1:13">
      <c r="A3" s="2" t="s">
        <v>12</v>
      </c>
      <c r="H3" s="1">
        <v>92</v>
      </c>
      <c r="I3" s="1">
        <f>H2/H3</f>
        <v>0.13043478260869565</v>
      </c>
    </row>
    <row r="4" spans="1:13">
      <c r="H4" s="1">
        <v>609</v>
      </c>
      <c r="I4" s="1">
        <f>H2/H4</f>
        <v>1.9704433497536946E-2</v>
      </c>
    </row>
    <row r="5" spans="1:13">
      <c r="A5" s="2" t="s">
        <v>14</v>
      </c>
    </row>
    <row r="6" spans="1:13">
      <c r="A6" s="2" t="s">
        <v>15</v>
      </c>
    </row>
    <row r="7" spans="1:13">
      <c r="A7" s="2" t="s">
        <v>10</v>
      </c>
    </row>
    <row r="8" spans="1:13" ht="17" customHeight="1">
      <c r="A8" s="2" t="s">
        <v>11</v>
      </c>
    </row>
    <row r="9" spans="1:13">
      <c r="C9" s="9"/>
      <c r="D9" s="9"/>
      <c r="E9" s="9"/>
      <c r="F9" s="9"/>
      <c r="G9" s="9"/>
      <c r="H9" s="10"/>
      <c r="I9" s="11"/>
      <c r="J9" s="10"/>
      <c r="K9" s="9"/>
      <c r="L9" s="9"/>
      <c r="M9" s="9"/>
    </row>
    <row r="10" spans="1:13">
      <c r="C10" s="13" t="s">
        <v>40</v>
      </c>
      <c r="D10" s="9"/>
      <c r="E10" s="9"/>
      <c r="F10" s="9"/>
      <c r="G10" s="9"/>
      <c r="H10" s="10"/>
      <c r="I10" s="11"/>
      <c r="J10" s="10"/>
      <c r="K10" s="9"/>
      <c r="L10" s="9"/>
      <c r="M10" s="9"/>
    </row>
    <row r="11" spans="1:13">
      <c r="C11" s="147"/>
      <c r="D11" s="147" t="s">
        <v>13</v>
      </c>
      <c r="E11" s="147" t="s">
        <v>0</v>
      </c>
      <c r="F11" s="147" t="s">
        <v>1</v>
      </c>
      <c r="G11" s="147" t="s">
        <v>44</v>
      </c>
      <c r="H11" s="147"/>
      <c r="I11" s="147" t="s">
        <v>45</v>
      </c>
      <c r="J11" s="147"/>
    </row>
    <row r="12" spans="1:13">
      <c r="C12" s="147"/>
      <c r="D12" s="147"/>
      <c r="E12" s="147"/>
      <c r="F12" s="147"/>
      <c r="G12" s="7"/>
      <c r="H12" s="7" t="s">
        <v>30</v>
      </c>
      <c r="I12" s="8"/>
      <c r="J12" s="8" t="s">
        <v>30</v>
      </c>
    </row>
    <row r="13" spans="1:13">
      <c r="C13" s="7" t="s">
        <v>29</v>
      </c>
      <c r="D13" s="7">
        <v>29987</v>
      </c>
      <c r="E13" s="7">
        <v>4404</v>
      </c>
      <c r="F13" s="7">
        <v>806</v>
      </c>
      <c r="G13" s="6">
        <v>258</v>
      </c>
      <c r="H13" s="4">
        <f>G13/D13*100</f>
        <v>0.86037282822556438</v>
      </c>
      <c r="I13" s="4">
        <v>150</v>
      </c>
      <c r="J13" s="4">
        <f>I13/D13*100</f>
        <v>0.50021676059625841</v>
      </c>
    </row>
    <row r="14" spans="1:13">
      <c r="C14" s="7" t="s">
        <v>38</v>
      </c>
      <c r="D14" s="7">
        <v>29987</v>
      </c>
      <c r="E14" s="7">
        <v>31944</v>
      </c>
      <c r="F14" s="7">
        <v>5492</v>
      </c>
      <c r="G14" s="8">
        <v>1476</v>
      </c>
      <c r="H14" s="4">
        <f>G14/D14*100*I3</f>
        <v>0.64201733794789329</v>
      </c>
      <c r="I14" s="4">
        <v>572</v>
      </c>
      <c r="J14" s="4">
        <f>I14/D14*100*I3</f>
        <v>0.24880346700961722</v>
      </c>
    </row>
    <row r="15" spans="1:13">
      <c r="C15" s="7" t="s">
        <v>39</v>
      </c>
      <c r="D15" s="7">
        <v>29987</v>
      </c>
      <c r="E15" s="7">
        <v>133958</v>
      </c>
      <c r="F15" s="7">
        <v>28543</v>
      </c>
      <c r="G15" s="8">
        <v>8546</v>
      </c>
      <c r="H15" s="4">
        <f>G15/D15*100*I4</f>
        <v>0.5615569702536124</v>
      </c>
      <c r="I15" s="4">
        <v>3431</v>
      </c>
      <c r="J15" s="4">
        <f>I15/D15*100*I4</f>
        <v>0.22545073308450081</v>
      </c>
    </row>
    <row r="16" spans="1:13">
      <c r="C16" s="9"/>
      <c r="D16" s="9"/>
      <c r="E16" s="9"/>
      <c r="F16" s="9"/>
      <c r="G16" s="9"/>
      <c r="H16" s="10"/>
      <c r="I16" s="11"/>
      <c r="J16" s="10"/>
      <c r="K16" s="9"/>
      <c r="L16" s="9"/>
      <c r="M16" s="9"/>
    </row>
    <row r="17" spans="3:13">
      <c r="C17" s="14" t="s">
        <v>41</v>
      </c>
      <c r="D17" s="9"/>
      <c r="E17" s="9"/>
    </row>
    <row r="18" spans="3:13">
      <c r="C18" s="12" t="s">
        <v>28</v>
      </c>
      <c r="D18" s="7" t="s">
        <v>6</v>
      </c>
      <c r="E18" s="7" t="s">
        <v>7</v>
      </c>
    </row>
    <row r="19" spans="3:13">
      <c r="C19" s="7" t="s">
        <v>3</v>
      </c>
      <c r="D19" s="7">
        <v>12</v>
      </c>
      <c r="E19" s="7">
        <v>12</v>
      </c>
    </row>
    <row r="20" spans="3:13">
      <c r="C20" s="7" t="s">
        <v>4</v>
      </c>
      <c r="D20" s="7">
        <v>55</v>
      </c>
      <c r="E20" s="7">
        <v>73</v>
      </c>
      <c r="G20" s="2" t="s">
        <v>35</v>
      </c>
    </row>
    <row r="21" spans="3:13">
      <c r="C21" s="7" t="s">
        <v>5</v>
      </c>
      <c r="D21" s="7">
        <v>283</v>
      </c>
      <c r="E21" s="7">
        <v>411</v>
      </c>
    </row>
    <row r="23" spans="3:13">
      <c r="C23" s="15" t="s">
        <v>46</v>
      </c>
      <c r="D23"/>
      <c r="E23"/>
      <c r="F23"/>
    </row>
    <row r="24" spans="3:13" ht="60">
      <c r="C24" s="16"/>
      <c r="D24" s="17" t="s">
        <v>27</v>
      </c>
      <c r="E24" s="17" t="s">
        <v>20</v>
      </c>
      <c r="F24" s="4" t="s">
        <v>21</v>
      </c>
      <c r="G24" s="17" t="s">
        <v>319</v>
      </c>
      <c r="H24" s="17" t="s">
        <v>318</v>
      </c>
      <c r="I24" s="18" t="s">
        <v>22</v>
      </c>
      <c r="L24" s="1">
        <v>0</v>
      </c>
      <c r="M24" s="1">
        <v>8</v>
      </c>
    </row>
    <row r="25" spans="3:13">
      <c r="C25" s="16" t="s">
        <v>25</v>
      </c>
      <c r="D25" s="6">
        <v>150</v>
      </c>
      <c r="E25" s="126">
        <v>27</v>
      </c>
      <c r="F25" s="127">
        <f>E25/D25</f>
        <v>0.18</v>
      </c>
      <c r="G25" s="126">
        <v>24</v>
      </c>
      <c r="H25" s="126">
        <v>12</v>
      </c>
      <c r="I25" s="150">
        <v>3</v>
      </c>
    </row>
    <row r="26" spans="3:13">
      <c r="C26" s="16" t="s">
        <v>42</v>
      </c>
      <c r="D26" s="8">
        <v>572</v>
      </c>
      <c r="E26" s="126">
        <v>150</v>
      </c>
      <c r="F26" s="127">
        <f t="shared" ref="F26:F27" si="0">E26/D26</f>
        <v>0.26223776223776224</v>
      </c>
      <c r="G26" s="126">
        <v>91</v>
      </c>
      <c r="H26" s="126">
        <v>60</v>
      </c>
      <c r="I26" s="150">
        <v>56</v>
      </c>
    </row>
    <row r="27" spans="3:13">
      <c r="C27" s="16" t="s">
        <v>43</v>
      </c>
      <c r="D27" s="8">
        <v>3431</v>
      </c>
      <c r="E27" s="126">
        <v>1806</v>
      </c>
      <c r="F27" s="127">
        <f t="shared" si="0"/>
        <v>0.52637714951909065</v>
      </c>
      <c r="G27" s="126">
        <v>574</v>
      </c>
      <c r="H27" s="126">
        <v>421</v>
      </c>
      <c r="I27" s="150">
        <v>311</v>
      </c>
    </row>
    <row r="28" spans="3:13">
      <c r="G28" s="1" t="s">
        <v>26</v>
      </c>
    </row>
    <row r="31" spans="3:13">
      <c r="C31" s="19" t="s">
        <v>34</v>
      </c>
      <c r="D31" s="19"/>
      <c r="E31" s="19"/>
      <c r="F31" s="19"/>
      <c r="G31" s="19"/>
      <c r="H31" s="128"/>
      <c r="I31" s="129"/>
    </row>
    <row r="32" spans="3:13">
      <c r="C32" s="130" t="s">
        <v>33</v>
      </c>
      <c r="D32" s="131"/>
      <c r="E32" s="131"/>
      <c r="F32" s="19"/>
      <c r="G32" s="19"/>
      <c r="H32" s="128"/>
      <c r="I32" s="129"/>
    </row>
    <row r="33" spans="3:13">
      <c r="C33" s="132"/>
      <c r="D33" s="20" t="s">
        <v>6</v>
      </c>
      <c r="E33" s="20" t="s">
        <v>7</v>
      </c>
      <c r="F33" s="20" t="s">
        <v>18</v>
      </c>
      <c r="G33" s="20" t="s">
        <v>32</v>
      </c>
      <c r="H33" s="128"/>
      <c r="I33" s="129"/>
    </row>
    <row r="34" spans="3:13">
      <c r="C34" s="20" t="s">
        <v>3</v>
      </c>
      <c r="D34" s="20">
        <v>136</v>
      </c>
      <c r="E34" s="20">
        <v>258</v>
      </c>
      <c r="F34" s="20">
        <v>605</v>
      </c>
      <c r="G34" s="20">
        <v>1210</v>
      </c>
      <c r="H34" s="128"/>
      <c r="I34" s="129"/>
    </row>
    <row r="35" spans="3:13">
      <c r="C35" s="20" t="s">
        <v>4</v>
      </c>
      <c r="D35" s="20">
        <v>639</v>
      </c>
      <c r="E35" s="20">
        <v>1476</v>
      </c>
      <c r="F35" s="20"/>
      <c r="G35" s="20"/>
      <c r="H35" s="128"/>
      <c r="I35" s="129"/>
    </row>
    <row r="36" spans="3:13">
      <c r="C36" s="20" t="s">
        <v>5</v>
      </c>
      <c r="D36" s="20">
        <v>4437</v>
      </c>
      <c r="E36" s="20">
        <v>8546</v>
      </c>
      <c r="F36" s="20"/>
      <c r="G36" s="20"/>
      <c r="H36" s="128"/>
      <c r="I36" s="129"/>
    </row>
    <row r="42" spans="3:13">
      <c r="C42" s="1" t="s">
        <v>37</v>
      </c>
    </row>
    <row r="43" spans="3:13">
      <c r="C43" s="19"/>
      <c r="D43" s="1" t="s">
        <v>31</v>
      </c>
      <c r="E43" s="1" t="s">
        <v>31</v>
      </c>
      <c r="F43" s="1" t="s">
        <v>31</v>
      </c>
      <c r="G43" s="1" t="s">
        <v>31</v>
      </c>
      <c r="H43" s="1"/>
      <c r="I43" s="1" t="s">
        <v>31</v>
      </c>
    </row>
    <row r="44" spans="3:13">
      <c r="C44" s="147"/>
      <c r="D44" s="147" t="s">
        <v>13</v>
      </c>
      <c r="E44" s="147" t="s">
        <v>0</v>
      </c>
      <c r="F44" s="147" t="s">
        <v>1</v>
      </c>
      <c r="G44" s="147" t="s">
        <v>2</v>
      </c>
      <c r="H44" s="147"/>
      <c r="I44" s="147"/>
      <c r="J44" s="147"/>
      <c r="K44" s="147" t="s">
        <v>24</v>
      </c>
      <c r="L44" s="147"/>
      <c r="M44" s="147"/>
    </row>
    <row r="45" spans="3:13">
      <c r="C45" s="147"/>
      <c r="D45" s="147"/>
      <c r="E45" s="147"/>
      <c r="F45" s="147"/>
      <c r="G45" s="7" t="s">
        <v>6</v>
      </c>
      <c r="H45" s="4" t="s">
        <v>16</v>
      </c>
      <c r="I45" s="6" t="s">
        <v>7</v>
      </c>
      <c r="J45" s="4" t="s">
        <v>16</v>
      </c>
      <c r="K45" s="7" t="s">
        <v>6</v>
      </c>
      <c r="L45" s="7" t="s">
        <v>7</v>
      </c>
      <c r="M45" s="7" t="s">
        <v>18</v>
      </c>
    </row>
    <row r="46" spans="3:13">
      <c r="C46" s="7" t="s">
        <v>3</v>
      </c>
      <c r="D46" s="7">
        <v>29987</v>
      </c>
      <c r="E46" s="7">
        <v>4404</v>
      </c>
      <c r="F46" s="7">
        <v>806</v>
      </c>
      <c r="G46" s="7">
        <v>136</v>
      </c>
      <c r="H46" s="4">
        <f>G46/D46*100*I2</f>
        <v>0.4535298629406076</v>
      </c>
      <c r="I46" s="6">
        <v>252</v>
      </c>
      <c r="J46" s="4">
        <f>I46/D46*I2*100</f>
        <v>0.84036415780171414</v>
      </c>
      <c r="K46" s="7" t="s">
        <v>19</v>
      </c>
      <c r="L46" s="7">
        <v>152</v>
      </c>
      <c r="M46" s="7">
        <v>306</v>
      </c>
    </row>
    <row r="47" spans="3:13">
      <c r="C47" s="7" t="s">
        <v>4</v>
      </c>
      <c r="D47" s="7">
        <v>29987</v>
      </c>
      <c r="E47" s="7">
        <v>31944</v>
      </c>
      <c r="F47" s="7">
        <v>5492</v>
      </c>
      <c r="G47" s="7">
        <v>501</v>
      </c>
      <c r="H47" s="4">
        <f>G47/D47*100*I3</f>
        <v>0.21792051918150041</v>
      </c>
      <c r="I47" s="6">
        <v>1202</v>
      </c>
      <c r="J47" s="4">
        <f>I47/D47*I3*100</f>
        <v>0.52283525759713267</v>
      </c>
      <c r="K47" s="7">
        <v>226</v>
      </c>
      <c r="L47" s="7">
        <v>562</v>
      </c>
      <c r="M47" s="7" t="s">
        <v>19</v>
      </c>
    </row>
    <row r="48" spans="3:13">
      <c r="C48" s="7" t="s">
        <v>5</v>
      </c>
      <c r="D48" s="7">
        <v>29987</v>
      </c>
      <c r="E48" s="7">
        <v>133958</v>
      </c>
      <c r="F48" s="7">
        <v>28543</v>
      </c>
      <c r="G48" s="7">
        <v>3238</v>
      </c>
      <c r="H48" s="4">
        <f>G48/D48*100*I4</f>
        <v>0.21276871866150207</v>
      </c>
      <c r="I48" s="6">
        <v>5475</v>
      </c>
      <c r="J48" s="4">
        <f>I48/D48*I4*100</f>
        <v>0.35976180811356517</v>
      </c>
      <c r="K48" s="7">
        <v>1974</v>
      </c>
      <c r="L48" s="7"/>
      <c r="M48" s="7" t="s">
        <v>19</v>
      </c>
    </row>
    <row r="49" spans="3:13">
      <c r="C49" s="7" t="s">
        <v>23</v>
      </c>
      <c r="D49" s="7">
        <v>29987</v>
      </c>
      <c r="E49" s="7"/>
      <c r="F49" s="7"/>
      <c r="G49" s="7">
        <v>1954</v>
      </c>
      <c r="H49" s="4">
        <f>G49/D49*100*I4</f>
        <v>0.12839718229295091</v>
      </c>
      <c r="I49" s="6">
        <v>3577</v>
      </c>
      <c r="J49" s="4">
        <f>I49/D49*I4*100</f>
        <v>0.23504438130086255</v>
      </c>
      <c r="K49" s="7">
        <v>1293</v>
      </c>
      <c r="L49" s="7"/>
      <c r="M49" s="7"/>
    </row>
  </sheetData>
  <mergeCells count="12">
    <mergeCell ref="K44:M44"/>
    <mergeCell ref="G44:J44"/>
    <mergeCell ref="G11:H11"/>
    <mergeCell ref="C11:C12"/>
    <mergeCell ref="D11:D12"/>
    <mergeCell ref="E11:E12"/>
    <mergeCell ref="F11:F12"/>
    <mergeCell ref="I11:J11"/>
    <mergeCell ref="E44:E45"/>
    <mergeCell ref="F44:F45"/>
    <mergeCell ref="C44:C45"/>
    <mergeCell ref="D44:D4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="115" zoomScaleNormal="115" zoomScalePageLayoutView="115" workbookViewId="0">
      <selection activeCell="A11" sqref="A11:A12"/>
    </sheetView>
  </sheetViews>
  <sheetFormatPr baseColWidth="10" defaultRowHeight="15" x14ac:dyDescent="0"/>
  <cols>
    <col min="2" max="2" width="12.6640625" customWidth="1"/>
  </cols>
  <sheetData>
    <row r="1" spans="1:14" ht="44">
      <c r="A1" s="55" t="s">
        <v>47</v>
      </c>
      <c r="B1" s="55" t="s">
        <v>48</v>
      </c>
      <c r="C1" s="55" t="s">
        <v>175</v>
      </c>
      <c r="D1" s="55" t="s">
        <v>74</v>
      </c>
      <c r="E1" s="55" t="s">
        <v>176</v>
      </c>
      <c r="F1" s="55" t="s">
        <v>177</v>
      </c>
      <c r="G1" s="55" t="s">
        <v>178</v>
      </c>
      <c r="H1" s="56" t="s">
        <v>179</v>
      </c>
      <c r="I1" s="56"/>
      <c r="J1" s="57" t="s">
        <v>180</v>
      </c>
      <c r="K1" s="57" t="s">
        <v>181</v>
      </c>
      <c r="L1" s="55" t="s">
        <v>36</v>
      </c>
      <c r="M1" s="58" t="s">
        <v>182</v>
      </c>
      <c r="N1" t="s">
        <v>183</v>
      </c>
    </row>
    <row r="2" spans="1:14">
      <c r="A2" s="59">
        <v>1</v>
      </c>
      <c r="B2" s="59" t="s">
        <v>50</v>
      </c>
      <c r="C2" s="59" t="s">
        <v>84</v>
      </c>
      <c r="D2" s="59" t="s">
        <v>83</v>
      </c>
      <c r="E2" s="59" t="s">
        <v>85</v>
      </c>
      <c r="F2" s="59" t="s">
        <v>184</v>
      </c>
      <c r="G2" s="59" t="s">
        <v>185</v>
      </c>
      <c r="H2" s="59" t="s">
        <v>6</v>
      </c>
      <c r="I2" s="59"/>
      <c r="J2" s="59" t="s">
        <v>104</v>
      </c>
      <c r="K2" s="59" t="s">
        <v>104</v>
      </c>
      <c r="L2" s="59" t="s">
        <v>186</v>
      </c>
      <c r="M2" s="60"/>
      <c r="N2" s="61" t="s">
        <v>187</v>
      </c>
    </row>
    <row r="3" spans="1:14">
      <c r="A3" s="62">
        <v>2</v>
      </c>
      <c r="B3" s="62" t="s">
        <v>51</v>
      </c>
      <c r="C3" s="63" t="s">
        <v>188</v>
      </c>
      <c r="D3" s="63" t="s">
        <v>130</v>
      </c>
      <c r="E3" s="63" t="s">
        <v>132</v>
      </c>
      <c r="F3" s="62" t="s">
        <v>184</v>
      </c>
      <c r="G3" s="62" t="s">
        <v>189</v>
      </c>
      <c r="H3" s="62" t="s">
        <v>190</v>
      </c>
      <c r="I3" s="62"/>
      <c r="J3" s="62" t="s">
        <v>86</v>
      </c>
      <c r="K3" s="62" t="s">
        <v>86</v>
      </c>
      <c r="L3" s="64" t="s">
        <v>191</v>
      </c>
      <c r="M3" s="65"/>
      <c r="N3" s="66"/>
    </row>
    <row r="4" spans="1:14">
      <c r="A4" s="67">
        <v>3</v>
      </c>
      <c r="B4" s="67" t="s">
        <v>192</v>
      </c>
      <c r="C4" s="67" t="s">
        <v>193</v>
      </c>
      <c r="D4" s="68" t="s">
        <v>194</v>
      </c>
      <c r="E4" s="67"/>
      <c r="F4" s="67" t="s">
        <v>195</v>
      </c>
      <c r="G4" s="67" t="s">
        <v>196</v>
      </c>
      <c r="H4" s="67" t="s">
        <v>197</v>
      </c>
      <c r="I4" s="67"/>
      <c r="J4" s="67" t="s">
        <v>251</v>
      </c>
      <c r="K4" s="67"/>
      <c r="L4" s="67"/>
      <c r="M4" s="58"/>
    </row>
    <row r="5" spans="1:14">
      <c r="A5" s="67">
        <v>4</v>
      </c>
      <c r="B5" s="67" t="s">
        <v>64</v>
      </c>
      <c r="C5" s="69" t="s">
        <v>198</v>
      </c>
      <c r="D5" s="70" t="s">
        <v>199</v>
      </c>
      <c r="E5" s="69"/>
      <c r="F5" s="69" t="s">
        <v>200</v>
      </c>
      <c r="G5" s="67" t="s">
        <v>201</v>
      </c>
      <c r="H5" s="67"/>
      <c r="I5" s="67"/>
      <c r="J5" s="67"/>
      <c r="K5" s="67"/>
      <c r="L5" s="67"/>
      <c r="M5" s="58"/>
    </row>
    <row r="6" spans="1:14" ht="23">
      <c r="A6" s="148">
        <v>5</v>
      </c>
      <c r="B6" s="93" t="s">
        <v>202</v>
      </c>
      <c r="C6" s="62" t="s">
        <v>114</v>
      </c>
      <c r="D6" s="71" t="s">
        <v>203</v>
      </c>
      <c r="E6" s="63" t="s">
        <v>204</v>
      </c>
      <c r="F6" s="62" t="s">
        <v>205</v>
      </c>
      <c r="G6" s="62" t="s">
        <v>185</v>
      </c>
      <c r="H6" s="62" t="s">
        <v>206</v>
      </c>
      <c r="I6" s="62"/>
      <c r="J6" s="72" t="s">
        <v>86</v>
      </c>
      <c r="K6" s="62" t="s">
        <v>86</v>
      </c>
      <c r="L6" s="64" t="s">
        <v>191</v>
      </c>
      <c r="M6" s="65"/>
      <c r="N6" s="66"/>
    </row>
    <row r="7" spans="1:14" ht="23">
      <c r="A7" s="148"/>
      <c r="B7" s="93" t="s">
        <v>202</v>
      </c>
      <c r="C7" s="73" t="s">
        <v>207</v>
      </c>
      <c r="D7" s="74" t="s">
        <v>208</v>
      </c>
      <c r="E7" s="75"/>
      <c r="F7" s="67" t="s">
        <v>209</v>
      </c>
      <c r="G7" s="67" t="s">
        <v>185</v>
      </c>
      <c r="H7" s="67" t="s">
        <v>210</v>
      </c>
      <c r="I7" s="67"/>
      <c r="J7" s="76"/>
      <c r="K7" s="67"/>
      <c r="L7" s="76"/>
      <c r="M7" s="58"/>
    </row>
    <row r="8" spans="1:14">
      <c r="A8" s="62">
        <v>6</v>
      </c>
      <c r="B8" s="63" t="s">
        <v>211</v>
      </c>
      <c r="C8" s="63" t="s">
        <v>89</v>
      </c>
      <c r="D8" s="63" t="s">
        <v>88</v>
      </c>
      <c r="E8" s="63" t="s">
        <v>90</v>
      </c>
      <c r="F8" s="62" t="s">
        <v>184</v>
      </c>
      <c r="G8" s="62" t="s">
        <v>185</v>
      </c>
      <c r="H8" s="62" t="s">
        <v>212</v>
      </c>
      <c r="I8" s="62"/>
      <c r="J8" s="63" t="s">
        <v>86</v>
      </c>
      <c r="K8" s="62" t="s">
        <v>86</v>
      </c>
      <c r="L8" s="64" t="s">
        <v>213</v>
      </c>
      <c r="M8" s="65" t="s">
        <v>214</v>
      </c>
      <c r="N8" s="70"/>
    </row>
    <row r="9" spans="1:14">
      <c r="A9" s="69">
        <v>7</v>
      </c>
      <c r="B9" s="69" t="s">
        <v>61</v>
      </c>
      <c r="C9" s="67" t="s">
        <v>215</v>
      </c>
      <c r="D9" s="77" t="s">
        <v>216</v>
      </c>
      <c r="E9" s="67"/>
      <c r="F9" s="69" t="s">
        <v>200</v>
      </c>
      <c r="G9" s="67" t="s">
        <v>196</v>
      </c>
      <c r="H9" s="78"/>
      <c r="I9" s="78"/>
      <c r="J9" s="67"/>
      <c r="K9" s="78"/>
      <c r="L9" s="67"/>
      <c r="M9" s="58"/>
    </row>
    <row r="10" spans="1:14">
      <c r="A10" s="69">
        <v>7</v>
      </c>
      <c r="B10" s="69" t="s">
        <v>61</v>
      </c>
      <c r="C10" s="67" t="s">
        <v>217</v>
      </c>
      <c r="D10" s="78" t="s">
        <v>218</v>
      </c>
      <c r="E10" s="67"/>
      <c r="F10" s="67" t="s">
        <v>219</v>
      </c>
      <c r="G10" s="67" t="s">
        <v>196</v>
      </c>
      <c r="H10" s="67" t="s">
        <v>220</v>
      </c>
      <c r="I10" s="67"/>
      <c r="J10" s="67"/>
      <c r="K10" s="67"/>
      <c r="L10" s="67"/>
      <c r="M10" s="58"/>
    </row>
    <row r="11" spans="1:14">
      <c r="A11" s="149">
        <v>8</v>
      </c>
      <c r="B11" s="149" t="s">
        <v>63</v>
      </c>
      <c r="C11" s="62" t="s">
        <v>106</v>
      </c>
      <c r="D11" s="62" t="s">
        <v>105</v>
      </c>
      <c r="E11" s="62" t="s">
        <v>107</v>
      </c>
      <c r="F11" s="62" t="s">
        <v>205</v>
      </c>
      <c r="G11" s="62" t="s">
        <v>201</v>
      </c>
      <c r="H11" s="62" t="s">
        <v>221</v>
      </c>
      <c r="I11" s="62"/>
      <c r="J11" s="62" t="s">
        <v>86</v>
      </c>
      <c r="K11" s="62" t="s">
        <v>86</v>
      </c>
      <c r="L11" s="64" t="s">
        <v>222</v>
      </c>
      <c r="M11" s="65" t="s">
        <v>223</v>
      </c>
      <c r="N11" s="66"/>
    </row>
    <row r="12" spans="1:14">
      <c r="A12" s="149"/>
      <c r="B12" s="149"/>
      <c r="C12" s="62" t="s">
        <v>111</v>
      </c>
      <c r="D12" s="79" t="s">
        <v>110</v>
      </c>
      <c r="E12" s="63" t="s">
        <v>112</v>
      </c>
      <c r="F12" s="62" t="s">
        <v>184</v>
      </c>
      <c r="G12" s="62" t="s">
        <v>201</v>
      </c>
      <c r="H12" s="62" t="s">
        <v>224</v>
      </c>
      <c r="I12" s="62"/>
      <c r="J12" s="62" t="s">
        <v>86</v>
      </c>
      <c r="K12" s="62" t="s">
        <v>86</v>
      </c>
      <c r="L12" s="64" t="s">
        <v>213</v>
      </c>
      <c r="M12" s="65" t="s">
        <v>225</v>
      </c>
      <c r="N12" s="66"/>
    </row>
    <row r="13" spans="1:14">
      <c r="A13" s="62">
        <v>9</v>
      </c>
      <c r="B13" s="62" t="s">
        <v>65</v>
      </c>
      <c r="C13" s="62" t="s">
        <v>226</v>
      </c>
      <c r="D13" s="62" t="s">
        <v>94</v>
      </c>
      <c r="E13" s="62" t="s">
        <v>96</v>
      </c>
      <c r="F13" s="62" t="s">
        <v>205</v>
      </c>
      <c r="G13" s="62" t="s">
        <v>201</v>
      </c>
      <c r="H13" s="62" t="s">
        <v>227</v>
      </c>
      <c r="I13" s="62"/>
      <c r="J13" s="62" t="s">
        <v>104</v>
      </c>
      <c r="K13" s="62" t="s">
        <v>86</v>
      </c>
      <c r="L13" s="62" t="s">
        <v>228</v>
      </c>
      <c r="M13" s="65" t="s">
        <v>225</v>
      </c>
      <c r="N13" s="66"/>
    </row>
    <row r="14" spans="1:14">
      <c r="A14" s="67">
        <v>10</v>
      </c>
      <c r="B14" s="67" t="s">
        <v>229</v>
      </c>
      <c r="C14" s="70" t="s">
        <v>230</v>
      </c>
      <c r="D14" s="70" t="s">
        <v>231</v>
      </c>
      <c r="E14" s="80" t="s">
        <v>232</v>
      </c>
      <c r="F14" s="70"/>
      <c r="G14" s="70" t="s">
        <v>233</v>
      </c>
      <c r="H14" s="67"/>
      <c r="I14" s="67"/>
      <c r="J14" s="67"/>
      <c r="K14" s="67"/>
      <c r="L14" s="67"/>
      <c r="M14" s="58"/>
      <c r="N14" s="81"/>
    </row>
    <row r="15" spans="1:14">
      <c r="A15" s="62">
        <v>11</v>
      </c>
      <c r="B15" s="62" t="s">
        <v>234</v>
      </c>
      <c r="C15" s="62" t="s">
        <v>235</v>
      </c>
      <c r="D15" s="82" t="s">
        <v>236</v>
      </c>
      <c r="E15" s="83" t="s">
        <v>119</v>
      </c>
      <c r="F15" s="62" t="s">
        <v>205</v>
      </c>
      <c r="G15" s="62"/>
      <c r="H15" s="62"/>
      <c r="I15" s="62"/>
      <c r="J15" s="62" t="s">
        <v>86</v>
      </c>
      <c r="K15" s="62" t="s">
        <v>86</v>
      </c>
      <c r="L15" s="64" t="s">
        <v>191</v>
      </c>
      <c r="M15" s="65" t="s">
        <v>149</v>
      </c>
      <c r="N15" s="84"/>
    </row>
  </sheetData>
  <mergeCells count="3">
    <mergeCell ref="A6:A7"/>
    <mergeCell ref="A11:A12"/>
    <mergeCell ref="B11:B12"/>
  </mergeCells>
  <hyperlinks>
    <hyperlink ref="D9" r:id="rId1" location="cluster-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130" zoomScaleNormal="130" zoomScalePageLayoutView="130" workbookViewId="0">
      <selection activeCell="I9" sqref="I9"/>
    </sheetView>
  </sheetViews>
  <sheetFormatPr baseColWidth="10" defaultRowHeight="15" x14ac:dyDescent="0"/>
  <cols>
    <col min="1" max="1" width="2.6640625" customWidth="1"/>
  </cols>
  <sheetData>
    <row r="1" spans="1:11" ht="16" thickBot="1">
      <c r="A1" s="85"/>
      <c r="B1" s="85" t="s">
        <v>237</v>
      </c>
      <c r="C1" s="85"/>
      <c r="D1" s="85"/>
      <c r="E1" s="85"/>
      <c r="F1" s="85"/>
      <c r="G1" s="85"/>
      <c r="H1" s="85"/>
      <c r="I1" s="85"/>
      <c r="J1" s="85"/>
      <c r="K1" s="85"/>
    </row>
    <row r="2" spans="1:11">
      <c r="A2" s="133" t="s">
        <v>47</v>
      </c>
      <c r="B2" s="133" t="s">
        <v>48</v>
      </c>
      <c r="C2" s="143" t="s">
        <v>238</v>
      </c>
      <c r="D2" s="143"/>
      <c r="E2" s="133" t="s">
        <v>239</v>
      </c>
      <c r="F2" s="133" t="s">
        <v>240</v>
      </c>
      <c r="G2" s="133" t="s">
        <v>177</v>
      </c>
      <c r="H2" s="143" t="s">
        <v>178</v>
      </c>
      <c r="I2" s="133" t="s">
        <v>179</v>
      </c>
      <c r="J2" s="85"/>
      <c r="K2" s="85"/>
    </row>
    <row r="3" spans="1:11" ht="16" thickBot="1">
      <c r="A3" s="134"/>
      <c r="B3" s="134"/>
      <c r="C3" s="144"/>
      <c r="D3" s="144"/>
      <c r="E3" s="134"/>
      <c r="F3" s="134"/>
      <c r="G3" s="134"/>
      <c r="H3" s="144"/>
      <c r="I3" s="134"/>
      <c r="J3" s="85" t="s">
        <v>241</v>
      </c>
      <c r="K3" s="85"/>
    </row>
    <row r="4" spans="1:11" ht="22">
      <c r="A4" s="86">
        <v>1</v>
      </c>
      <c r="B4" s="86" t="s">
        <v>50</v>
      </c>
      <c r="C4" s="86">
        <v>1</v>
      </c>
      <c r="D4" s="86" t="s">
        <v>84</v>
      </c>
      <c r="E4" s="86" t="s">
        <v>83</v>
      </c>
      <c r="F4" s="86" t="s">
        <v>85</v>
      </c>
      <c r="G4" s="86" t="s">
        <v>184</v>
      </c>
      <c r="H4" s="86" t="s">
        <v>185</v>
      </c>
      <c r="I4" s="86" t="s">
        <v>6</v>
      </c>
      <c r="J4" s="85"/>
      <c r="K4" s="85"/>
    </row>
    <row r="5" spans="1:11" ht="22">
      <c r="A5" s="87">
        <v>2</v>
      </c>
      <c r="B5" s="87" t="s">
        <v>51</v>
      </c>
      <c r="C5" s="87">
        <v>2</v>
      </c>
      <c r="D5" s="87" t="s">
        <v>188</v>
      </c>
      <c r="E5" s="87" t="s">
        <v>130</v>
      </c>
      <c r="F5" s="87" t="s">
        <v>132</v>
      </c>
      <c r="G5" s="87" t="s">
        <v>184</v>
      </c>
      <c r="H5" s="87" t="s">
        <v>189</v>
      </c>
      <c r="I5" s="87" t="s">
        <v>190</v>
      </c>
      <c r="J5" s="85"/>
      <c r="K5" s="85"/>
    </row>
    <row r="6" spans="1:11" ht="22">
      <c r="A6" s="87">
        <v>3</v>
      </c>
      <c r="B6" s="87" t="s">
        <v>53</v>
      </c>
      <c r="C6" s="87">
        <v>3</v>
      </c>
      <c r="D6" s="87" t="s">
        <v>193</v>
      </c>
      <c r="E6" s="87" t="s">
        <v>194</v>
      </c>
      <c r="F6" s="88"/>
      <c r="G6" s="87" t="s">
        <v>195</v>
      </c>
      <c r="H6" s="87" t="s">
        <v>196</v>
      </c>
      <c r="I6" s="87" t="s">
        <v>197</v>
      </c>
      <c r="J6" s="85"/>
      <c r="K6" s="85"/>
    </row>
    <row r="7" spans="1:11" ht="22">
      <c r="A7" s="87">
        <v>4</v>
      </c>
      <c r="B7" s="87" t="s">
        <v>55</v>
      </c>
      <c r="C7" s="87">
        <v>4</v>
      </c>
      <c r="D7" s="87" t="s">
        <v>198</v>
      </c>
      <c r="E7" s="87" t="s">
        <v>199</v>
      </c>
      <c r="F7" s="88"/>
      <c r="G7" s="87" t="s">
        <v>200</v>
      </c>
      <c r="H7" s="87" t="s">
        <v>201</v>
      </c>
      <c r="I7" s="88" t="s">
        <v>19</v>
      </c>
      <c r="J7" s="85"/>
      <c r="K7" s="85"/>
    </row>
    <row r="8" spans="1:11" ht="22">
      <c r="A8" s="135">
        <v>5</v>
      </c>
      <c r="B8" s="140" t="s">
        <v>57</v>
      </c>
      <c r="C8" s="87">
        <v>5</v>
      </c>
      <c r="D8" s="87" t="s">
        <v>171</v>
      </c>
      <c r="E8" s="44" t="s">
        <v>174</v>
      </c>
      <c r="F8" s="53" t="s">
        <v>169</v>
      </c>
      <c r="G8" s="87" t="s">
        <v>205</v>
      </c>
      <c r="H8" s="87" t="s">
        <v>185</v>
      </c>
      <c r="I8" s="87" t="s">
        <v>206</v>
      </c>
      <c r="J8" s="85"/>
      <c r="K8" s="85"/>
    </row>
    <row r="9" spans="1:11" ht="22">
      <c r="A9" s="135"/>
      <c r="B9" s="140"/>
      <c r="C9" s="87">
        <v>6</v>
      </c>
      <c r="D9" s="87" t="s">
        <v>172</v>
      </c>
      <c r="E9" s="54" t="s">
        <v>173</v>
      </c>
      <c r="F9" s="53" t="s">
        <v>170</v>
      </c>
      <c r="G9" s="87" t="s">
        <v>205</v>
      </c>
      <c r="H9" s="87" t="s">
        <v>185</v>
      </c>
      <c r="I9" s="92" t="s">
        <v>19</v>
      </c>
      <c r="J9" s="85"/>
      <c r="K9" s="85"/>
    </row>
    <row r="10" spans="1:11" ht="22">
      <c r="A10" s="135"/>
      <c r="B10" s="140"/>
      <c r="C10" s="87">
        <v>7</v>
      </c>
      <c r="D10" s="87" t="s">
        <v>207</v>
      </c>
      <c r="E10" s="87" t="s">
        <v>208</v>
      </c>
      <c r="F10" s="88"/>
      <c r="G10" s="87" t="s">
        <v>209</v>
      </c>
      <c r="H10" s="87" t="s">
        <v>185</v>
      </c>
      <c r="I10" s="87" t="s">
        <v>210</v>
      </c>
      <c r="J10" s="85"/>
      <c r="K10" s="85"/>
    </row>
    <row r="11" spans="1:11" ht="44">
      <c r="A11" s="87">
        <v>6</v>
      </c>
      <c r="B11" s="87" t="s">
        <v>59</v>
      </c>
      <c r="C11" s="87">
        <v>8</v>
      </c>
      <c r="D11" s="87" t="s">
        <v>89</v>
      </c>
      <c r="E11" s="87" t="s">
        <v>88</v>
      </c>
      <c r="F11" s="87" t="s">
        <v>90</v>
      </c>
      <c r="G11" s="87" t="s">
        <v>184</v>
      </c>
      <c r="H11" s="87" t="s">
        <v>185</v>
      </c>
      <c r="I11" s="87" t="s">
        <v>212</v>
      </c>
      <c r="J11" s="85"/>
      <c r="K11" s="85"/>
    </row>
    <row r="12" spans="1:11">
      <c r="A12" s="135">
        <v>7</v>
      </c>
      <c r="B12" s="135" t="s">
        <v>61</v>
      </c>
      <c r="C12" s="87">
        <v>9</v>
      </c>
      <c r="D12" s="87" t="s">
        <v>215</v>
      </c>
      <c r="E12" s="87" t="s">
        <v>216</v>
      </c>
      <c r="F12" s="88"/>
      <c r="G12" s="87" t="s">
        <v>200</v>
      </c>
      <c r="H12" s="87" t="s">
        <v>196</v>
      </c>
      <c r="I12" s="88" t="s">
        <v>19</v>
      </c>
      <c r="J12" s="85"/>
      <c r="K12" s="85"/>
    </row>
    <row r="13" spans="1:11">
      <c r="A13" s="135"/>
      <c r="B13" s="135"/>
      <c r="C13" s="87">
        <v>10</v>
      </c>
      <c r="D13" s="87" t="s">
        <v>217</v>
      </c>
      <c r="E13" s="87" t="s">
        <v>218</v>
      </c>
      <c r="F13" s="88"/>
      <c r="G13" s="87" t="s">
        <v>219</v>
      </c>
      <c r="H13" s="87" t="s">
        <v>196</v>
      </c>
      <c r="I13" s="87" t="s">
        <v>220</v>
      </c>
      <c r="J13" s="85"/>
      <c r="K13" s="85"/>
    </row>
    <row r="14" spans="1:11">
      <c r="A14" s="135">
        <v>8</v>
      </c>
      <c r="B14" s="135" t="s">
        <v>63</v>
      </c>
      <c r="C14" s="87">
        <v>11</v>
      </c>
      <c r="D14" s="87" t="s">
        <v>106</v>
      </c>
      <c r="E14" s="87" t="s">
        <v>105</v>
      </c>
      <c r="F14" s="87" t="s">
        <v>107</v>
      </c>
      <c r="G14" s="87" t="s">
        <v>205</v>
      </c>
      <c r="H14" s="87" t="s">
        <v>201</v>
      </c>
      <c r="I14" s="87" t="s">
        <v>221</v>
      </c>
      <c r="J14" s="85"/>
      <c r="K14" s="85"/>
    </row>
    <row r="15" spans="1:11">
      <c r="A15" s="135"/>
      <c r="B15" s="135"/>
      <c r="C15" s="87">
        <v>12</v>
      </c>
      <c r="D15" s="87" t="s">
        <v>111</v>
      </c>
      <c r="E15" s="89" t="s">
        <v>110</v>
      </c>
      <c r="F15" s="87" t="s">
        <v>112</v>
      </c>
      <c r="G15" s="87" t="s">
        <v>184</v>
      </c>
      <c r="H15" s="87" t="s">
        <v>201</v>
      </c>
      <c r="I15" s="87" t="s">
        <v>224</v>
      </c>
      <c r="J15" s="85"/>
      <c r="K15" s="85"/>
    </row>
    <row r="16" spans="1:11" ht="22">
      <c r="A16" s="87">
        <v>9</v>
      </c>
      <c r="B16" s="87" t="s">
        <v>65</v>
      </c>
      <c r="C16" s="87">
        <v>13</v>
      </c>
      <c r="D16" s="87" t="s">
        <v>226</v>
      </c>
      <c r="E16" s="87" t="s">
        <v>94</v>
      </c>
      <c r="F16" s="87" t="s">
        <v>96</v>
      </c>
      <c r="G16" s="87" t="s">
        <v>205</v>
      </c>
      <c r="H16" s="87" t="s">
        <v>201</v>
      </c>
      <c r="I16" s="87" t="s">
        <v>242</v>
      </c>
      <c r="J16" s="85"/>
      <c r="K16" s="85"/>
    </row>
    <row r="17" spans="1:11" ht="22">
      <c r="A17" s="87">
        <v>10</v>
      </c>
      <c r="B17" s="87" t="s">
        <v>67</v>
      </c>
      <c r="C17" s="87">
        <v>14</v>
      </c>
      <c r="D17" s="87" t="s">
        <v>243</v>
      </c>
      <c r="E17" s="87" t="s">
        <v>231</v>
      </c>
      <c r="F17" s="87" t="s">
        <v>232</v>
      </c>
      <c r="G17" s="88"/>
      <c r="H17" s="87" t="s">
        <v>201</v>
      </c>
      <c r="I17" s="88" t="s">
        <v>19</v>
      </c>
      <c r="J17" s="85" t="s">
        <v>244</v>
      </c>
      <c r="K17" s="85" t="s">
        <v>245</v>
      </c>
    </row>
    <row r="18" spans="1:11" ht="22">
      <c r="A18" s="87">
        <v>11</v>
      </c>
      <c r="B18" s="87" t="s">
        <v>68</v>
      </c>
      <c r="C18" s="87">
        <v>15</v>
      </c>
      <c r="D18" s="87" t="s">
        <v>118</v>
      </c>
      <c r="E18" s="87" t="s">
        <v>236</v>
      </c>
      <c r="F18" s="87" t="s">
        <v>119</v>
      </c>
      <c r="G18" s="87" t="s">
        <v>205</v>
      </c>
      <c r="H18" s="87" t="s">
        <v>233</v>
      </c>
      <c r="I18" s="87" t="s">
        <v>246</v>
      </c>
      <c r="J18" s="85"/>
      <c r="K18" s="85"/>
    </row>
    <row r="19" spans="1:11" ht="23" thickBot="1">
      <c r="A19" s="90">
        <v>12</v>
      </c>
      <c r="B19" s="90" t="s">
        <v>70</v>
      </c>
      <c r="C19" s="90">
        <v>16</v>
      </c>
      <c r="D19" s="90" t="s">
        <v>247</v>
      </c>
      <c r="E19" s="90" t="s">
        <v>248</v>
      </c>
      <c r="F19" s="91"/>
      <c r="G19" s="90" t="s">
        <v>249</v>
      </c>
      <c r="H19" s="90" t="s">
        <v>250</v>
      </c>
      <c r="I19" s="91" t="s">
        <v>19</v>
      </c>
      <c r="J19" s="85"/>
      <c r="K19" s="85"/>
    </row>
  </sheetData>
  <mergeCells count="14">
    <mergeCell ref="A14:A15"/>
    <mergeCell ref="B14:B15"/>
    <mergeCell ref="H2:H3"/>
    <mergeCell ref="I2:I3"/>
    <mergeCell ref="A8:A10"/>
    <mergeCell ref="B8:B10"/>
    <mergeCell ref="A12:A13"/>
    <mergeCell ref="B12:B13"/>
    <mergeCell ref="A2:A3"/>
    <mergeCell ref="B2:B3"/>
    <mergeCell ref="C2:D3"/>
    <mergeCell ref="E2:E3"/>
    <mergeCell ref="F2:F3"/>
    <mergeCell ref="G2:G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H32" sqref="H32"/>
    </sheetView>
  </sheetViews>
  <sheetFormatPr baseColWidth="10" defaultRowHeight="15" x14ac:dyDescent="0"/>
  <cols>
    <col min="11" max="11" width="10.6640625" bestFit="1" customWidth="1"/>
    <col min="12" max="12" width="15.5" customWidth="1"/>
  </cols>
  <sheetData>
    <row r="1" spans="1:12">
      <c r="A1" s="26" t="s">
        <v>47</v>
      </c>
      <c r="B1" s="27" t="s">
        <v>73</v>
      </c>
      <c r="C1" s="27" t="s">
        <v>74</v>
      </c>
      <c r="D1" s="27"/>
      <c r="E1" s="27" t="s">
        <v>75</v>
      </c>
      <c r="F1" s="27" t="s">
        <v>76</v>
      </c>
      <c r="G1" s="27" t="s">
        <v>77</v>
      </c>
      <c r="H1" s="27" t="s">
        <v>78</v>
      </c>
      <c r="I1" s="27" t="s">
        <v>79</v>
      </c>
      <c r="J1" s="28" t="s">
        <v>80</v>
      </c>
      <c r="K1" s="28" t="s">
        <v>81</v>
      </c>
      <c r="L1" s="29" t="s">
        <v>82</v>
      </c>
    </row>
    <row r="2" spans="1:12">
      <c r="A2" s="30">
        <v>1</v>
      </c>
      <c r="B2" s="31" t="s">
        <v>52</v>
      </c>
      <c r="C2" s="32" t="s">
        <v>83</v>
      </c>
      <c r="D2" s="33" t="s">
        <v>84</v>
      </c>
      <c r="E2" s="32" t="s">
        <v>85</v>
      </c>
      <c r="F2" s="32" t="s">
        <v>85</v>
      </c>
      <c r="G2" s="32"/>
      <c r="H2" s="32"/>
      <c r="I2" s="31" t="s">
        <v>86</v>
      </c>
      <c r="J2" s="34"/>
      <c r="K2" s="35" t="s">
        <v>19</v>
      </c>
      <c r="L2" s="36" t="s">
        <v>87</v>
      </c>
    </row>
    <row r="3" spans="1:12">
      <c r="A3" s="30">
        <v>2</v>
      </c>
      <c r="B3" s="37" t="s">
        <v>58</v>
      </c>
      <c r="C3" s="38" t="s">
        <v>88</v>
      </c>
      <c r="D3" s="38" t="s">
        <v>89</v>
      </c>
      <c r="E3" s="38" t="s">
        <v>90</v>
      </c>
      <c r="F3" s="38" t="s">
        <v>91</v>
      </c>
      <c r="G3" s="38"/>
      <c r="H3" s="38"/>
      <c r="I3" s="37" t="s">
        <v>86</v>
      </c>
      <c r="J3" s="39">
        <v>5648</v>
      </c>
      <c r="K3" s="40" t="s">
        <v>92</v>
      </c>
      <c r="L3" s="41" t="s">
        <v>93</v>
      </c>
    </row>
    <row r="4" spans="1:12">
      <c r="A4" s="30">
        <v>3</v>
      </c>
      <c r="B4" s="37" t="s">
        <v>71</v>
      </c>
      <c r="C4" s="33" t="s">
        <v>94</v>
      </c>
      <c r="D4" s="33" t="s">
        <v>95</v>
      </c>
      <c r="E4" s="33" t="s">
        <v>96</v>
      </c>
      <c r="F4" s="38" t="s">
        <v>97</v>
      </c>
      <c r="G4" s="38"/>
      <c r="H4" s="38"/>
      <c r="I4" s="37" t="s">
        <v>86</v>
      </c>
      <c r="J4" s="39">
        <v>11966</v>
      </c>
      <c r="K4" s="40" t="s">
        <v>98</v>
      </c>
      <c r="L4" s="41" t="s">
        <v>99</v>
      </c>
    </row>
    <row r="5" spans="1:12">
      <c r="A5" s="30">
        <v>4</v>
      </c>
      <c r="B5" s="31" t="s">
        <v>100</v>
      </c>
      <c r="C5" s="32" t="s">
        <v>101</v>
      </c>
      <c r="D5" s="42" t="s">
        <v>102</v>
      </c>
      <c r="E5" s="32" t="s">
        <v>103</v>
      </c>
      <c r="F5" s="32" t="s">
        <v>103</v>
      </c>
      <c r="G5" s="32"/>
      <c r="H5" s="32"/>
      <c r="I5" s="31" t="s">
        <v>104</v>
      </c>
      <c r="J5" s="34" t="s">
        <v>19</v>
      </c>
      <c r="K5" s="31" t="s">
        <v>19</v>
      </c>
      <c r="L5" s="36" t="s">
        <v>19</v>
      </c>
    </row>
    <row r="6" spans="1:12">
      <c r="A6" s="30">
        <v>5</v>
      </c>
      <c r="B6" s="37" t="s">
        <v>60</v>
      </c>
      <c r="C6" s="33" t="s">
        <v>105</v>
      </c>
      <c r="D6" s="33" t="s">
        <v>106</v>
      </c>
      <c r="E6" s="33" t="s">
        <v>107</v>
      </c>
      <c r="F6" s="38" t="s">
        <v>108</v>
      </c>
      <c r="G6" s="38" t="s">
        <v>109</v>
      </c>
      <c r="H6" s="38"/>
      <c r="I6" s="37" t="s">
        <v>86</v>
      </c>
      <c r="J6" s="39">
        <v>1112</v>
      </c>
      <c r="K6" s="40" t="s">
        <v>92</v>
      </c>
      <c r="L6" s="41" t="s">
        <v>93</v>
      </c>
    </row>
    <row r="7" spans="1:12">
      <c r="A7" s="30">
        <v>6</v>
      </c>
      <c r="B7" s="37" t="s">
        <v>60</v>
      </c>
      <c r="C7" s="43" t="s">
        <v>110</v>
      </c>
      <c r="D7" s="33" t="s">
        <v>111</v>
      </c>
      <c r="E7" s="38" t="s">
        <v>112</v>
      </c>
      <c r="F7" s="38" t="s">
        <v>112</v>
      </c>
      <c r="G7" s="38"/>
      <c r="H7" s="38"/>
      <c r="I7" s="37" t="s">
        <v>86</v>
      </c>
      <c r="J7" s="39">
        <v>1772</v>
      </c>
      <c r="K7" s="40" t="s">
        <v>92</v>
      </c>
      <c r="L7" s="41" t="s">
        <v>93</v>
      </c>
    </row>
    <row r="8" spans="1:12" ht="23">
      <c r="A8" s="30">
        <v>7</v>
      </c>
      <c r="B8" s="37" t="s">
        <v>54</v>
      </c>
      <c r="C8" s="44" t="s">
        <v>113</v>
      </c>
      <c r="D8" s="45" t="s">
        <v>114</v>
      </c>
      <c r="E8" s="44" t="s">
        <v>115</v>
      </c>
      <c r="F8" s="33" t="s">
        <v>116</v>
      </c>
      <c r="G8" s="33"/>
      <c r="H8" s="33"/>
      <c r="I8" s="37" t="s">
        <v>86</v>
      </c>
      <c r="J8" s="39">
        <v>374</v>
      </c>
      <c r="K8" s="40" t="s">
        <v>92</v>
      </c>
      <c r="L8" s="41" t="s">
        <v>93</v>
      </c>
    </row>
    <row r="9" spans="1:12">
      <c r="A9" s="30">
        <v>8</v>
      </c>
      <c r="B9" s="37" t="s">
        <v>62</v>
      </c>
      <c r="C9" s="46" t="s">
        <v>117</v>
      </c>
      <c r="D9" s="47" t="s">
        <v>118</v>
      </c>
      <c r="E9" s="38" t="s">
        <v>119</v>
      </c>
      <c r="F9" s="38" t="s">
        <v>119</v>
      </c>
      <c r="G9" s="38"/>
      <c r="H9" s="38"/>
      <c r="I9" s="37" t="s">
        <v>86</v>
      </c>
      <c r="J9" s="39">
        <v>3935</v>
      </c>
      <c r="K9" s="40" t="s">
        <v>92</v>
      </c>
      <c r="L9" s="41" t="s">
        <v>93</v>
      </c>
    </row>
    <row r="10" spans="1:12">
      <c r="A10" s="30">
        <v>9</v>
      </c>
      <c r="B10" s="37" t="s">
        <v>56</v>
      </c>
      <c r="C10" s="38" t="s">
        <v>120</v>
      </c>
      <c r="D10" s="38" t="s">
        <v>121</v>
      </c>
      <c r="E10" s="38" t="s">
        <v>122</v>
      </c>
      <c r="F10" s="38" t="s">
        <v>123</v>
      </c>
      <c r="G10" s="38"/>
      <c r="H10" s="38"/>
      <c r="I10" s="37" t="s">
        <v>86</v>
      </c>
      <c r="J10" s="39">
        <v>5855</v>
      </c>
      <c r="K10" s="40" t="s">
        <v>92</v>
      </c>
      <c r="L10" s="41" t="s">
        <v>93</v>
      </c>
    </row>
    <row r="11" spans="1:12">
      <c r="A11" s="30">
        <v>10</v>
      </c>
      <c r="B11" s="37" t="s">
        <v>56</v>
      </c>
      <c r="C11" s="43" t="s">
        <v>124</v>
      </c>
      <c r="D11" s="43" t="s">
        <v>125</v>
      </c>
      <c r="E11" s="38" t="s">
        <v>126</v>
      </c>
      <c r="F11" s="38" t="s">
        <v>126</v>
      </c>
      <c r="G11" s="38"/>
      <c r="H11" s="38"/>
      <c r="I11" s="37" t="s">
        <v>86</v>
      </c>
      <c r="J11" s="39">
        <v>8439</v>
      </c>
      <c r="K11" s="40" t="s">
        <v>92</v>
      </c>
      <c r="L11" s="41" t="s">
        <v>93</v>
      </c>
    </row>
    <row r="12" spans="1:12">
      <c r="A12" s="30">
        <v>11</v>
      </c>
      <c r="B12" s="37" t="s">
        <v>56</v>
      </c>
      <c r="C12" s="33" t="s">
        <v>127</v>
      </c>
      <c r="D12" s="33" t="s">
        <v>128</v>
      </c>
      <c r="E12" s="33" t="s">
        <v>129</v>
      </c>
      <c r="F12" s="33" t="s">
        <v>129</v>
      </c>
      <c r="G12" s="33"/>
      <c r="H12" s="33"/>
      <c r="I12" s="37" t="s">
        <v>86</v>
      </c>
      <c r="J12" s="39">
        <v>10562</v>
      </c>
      <c r="K12" s="40" t="s">
        <v>98</v>
      </c>
      <c r="L12" s="41" t="s">
        <v>99</v>
      </c>
    </row>
    <row r="13" spans="1:12">
      <c r="A13" s="30">
        <v>12</v>
      </c>
      <c r="B13" s="37" t="s">
        <v>56</v>
      </c>
      <c r="C13" s="38" t="s">
        <v>130</v>
      </c>
      <c r="D13" s="38" t="s">
        <v>131</v>
      </c>
      <c r="E13" s="38" t="s">
        <v>132</v>
      </c>
      <c r="F13" s="38" t="s">
        <v>132</v>
      </c>
      <c r="G13" s="38"/>
      <c r="H13" s="38"/>
      <c r="I13" s="37" t="s">
        <v>86</v>
      </c>
      <c r="J13" s="39">
        <v>5945</v>
      </c>
      <c r="K13" s="40" t="s">
        <v>92</v>
      </c>
      <c r="L13" s="41" t="s">
        <v>93</v>
      </c>
    </row>
    <row r="14" spans="1:12">
      <c r="A14" s="30">
        <v>13</v>
      </c>
      <c r="B14" s="37" t="s">
        <v>66</v>
      </c>
      <c r="C14" s="37"/>
      <c r="D14" s="37"/>
      <c r="E14" s="38" t="s">
        <v>133</v>
      </c>
      <c r="F14" s="38"/>
      <c r="G14" s="38"/>
      <c r="H14" s="38"/>
      <c r="I14" s="38" t="s">
        <v>86</v>
      </c>
      <c r="J14" s="37"/>
      <c r="K14" s="40" t="s">
        <v>98</v>
      </c>
      <c r="L14" s="41" t="s">
        <v>99</v>
      </c>
    </row>
    <row r="15" spans="1:12">
      <c r="A15" s="30">
        <v>14</v>
      </c>
      <c r="B15" s="37" t="s">
        <v>66</v>
      </c>
      <c r="C15" s="37"/>
      <c r="D15" s="37"/>
      <c r="E15" s="38" t="s">
        <v>134</v>
      </c>
      <c r="F15" s="38" t="s">
        <v>135</v>
      </c>
      <c r="G15" s="38"/>
      <c r="H15" s="38" t="s">
        <v>86</v>
      </c>
      <c r="I15" s="38" t="s">
        <v>86</v>
      </c>
      <c r="J15" s="37"/>
      <c r="K15" s="40" t="s">
        <v>98</v>
      </c>
      <c r="L15" s="41" t="s">
        <v>99</v>
      </c>
    </row>
    <row r="16" spans="1:12">
      <c r="A16" s="30">
        <v>15</v>
      </c>
      <c r="B16" s="37" t="s">
        <v>66</v>
      </c>
      <c r="C16" s="37"/>
      <c r="D16" s="37"/>
      <c r="E16" s="38" t="s">
        <v>136</v>
      </c>
      <c r="F16" s="38"/>
      <c r="G16" s="38"/>
      <c r="H16" s="38"/>
      <c r="I16" s="38" t="s">
        <v>86</v>
      </c>
      <c r="J16" s="37"/>
      <c r="K16" s="40" t="s">
        <v>92</v>
      </c>
      <c r="L16" s="41" t="s">
        <v>93</v>
      </c>
    </row>
    <row r="17" spans="1:12">
      <c r="A17" s="30">
        <v>16</v>
      </c>
      <c r="B17" s="37" t="s">
        <v>69</v>
      </c>
      <c r="C17" s="37"/>
      <c r="D17" s="37"/>
      <c r="E17" s="38" t="s">
        <v>137</v>
      </c>
      <c r="F17" s="38" t="s">
        <v>138</v>
      </c>
      <c r="G17" s="38"/>
      <c r="H17" s="38" t="s">
        <v>86</v>
      </c>
      <c r="I17" s="38" t="s">
        <v>86</v>
      </c>
      <c r="J17" s="37"/>
      <c r="K17" s="40" t="s">
        <v>92</v>
      </c>
      <c r="L17" s="41" t="s">
        <v>93</v>
      </c>
    </row>
    <row r="18" spans="1:12">
      <c r="A18" s="30">
        <v>17</v>
      </c>
      <c r="B18" s="37" t="s">
        <v>66</v>
      </c>
      <c r="C18" s="37"/>
      <c r="D18" s="37"/>
      <c r="E18" s="38" t="s">
        <v>139</v>
      </c>
      <c r="F18" s="38"/>
      <c r="G18" s="38"/>
      <c r="H18" s="38"/>
      <c r="I18" s="38" t="s">
        <v>86</v>
      </c>
      <c r="J18" s="37"/>
      <c r="K18" s="40" t="s">
        <v>92</v>
      </c>
      <c r="L18" s="41" t="s">
        <v>93</v>
      </c>
    </row>
    <row r="19" spans="1:12">
      <c r="A19" s="30">
        <v>18</v>
      </c>
      <c r="B19" s="38" t="s">
        <v>64</v>
      </c>
      <c r="C19" s="38"/>
      <c r="D19" s="38"/>
      <c r="E19" s="38" t="s">
        <v>140</v>
      </c>
      <c r="F19" s="38" t="s">
        <v>141</v>
      </c>
      <c r="G19" s="38"/>
      <c r="H19" s="38"/>
      <c r="I19" s="38" t="s">
        <v>86</v>
      </c>
      <c r="J19" s="37"/>
      <c r="K19" s="40" t="s">
        <v>92</v>
      </c>
      <c r="L19" s="41" t="s">
        <v>93</v>
      </c>
    </row>
    <row r="20" spans="1:12">
      <c r="A20" s="30">
        <v>19</v>
      </c>
      <c r="B20" s="37" t="s">
        <v>52</v>
      </c>
      <c r="C20" s="37"/>
      <c r="D20" s="37"/>
      <c r="E20" s="38" t="s">
        <v>142</v>
      </c>
      <c r="F20" s="38"/>
      <c r="G20" s="38"/>
      <c r="H20" s="38" t="s">
        <v>86</v>
      </c>
      <c r="I20" s="38" t="s">
        <v>86</v>
      </c>
      <c r="J20" s="37"/>
      <c r="K20" s="40" t="s">
        <v>92</v>
      </c>
      <c r="L20" s="41" t="s">
        <v>93</v>
      </c>
    </row>
    <row r="21" spans="1:12">
      <c r="A21" s="30">
        <v>20</v>
      </c>
      <c r="B21" s="37" t="s">
        <v>71</v>
      </c>
      <c r="C21" s="37"/>
      <c r="D21" s="37"/>
      <c r="E21" s="38" t="s">
        <v>143</v>
      </c>
      <c r="F21" s="38" t="s">
        <v>144</v>
      </c>
      <c r="G21" s="38"/>
      <c r="H21" s="38" t="s">
        <v>86</v>
      </c>
      <c r="I21" s="38" t="s">
        <v>86</v>
      </c>
      <c r="J21" s="37"/>
      <c r="K21" s="40" t="s">
        <v>92</v>
      </c>
      <c r="L21" s="41" t="s">
        <v>93</v>
      </c>
    </row>
    <row r="22" spans="1:12">
      <c r="A22" s="30">
        <v>21</v>
      </c>
      <c r="B22" s="37" t="s">
        <v>60</v>
      </c>
      <c r="C22" s="37"/>
      <c r="D22" s="37"/>
      <c r="E22" s="38" t="s">
        <v>145</v>
      </c>
      <c r="F22" s="38" t="s">
        <v>146</v>
      </c>
      <c r="G22" s="38"/>
      <c r="H22" s="38"/>
      <c r="I22" s="38" t="s">
        <v>86</v>
      </c>
      <c r="J22" s="37"/>
      <c r="K22" s="40" t="s">
        <v>147</v>
      </c>
      <c r="L22" s="48" t="s">
        <v>148</v>
      </c>
    </row>
    <row r="23" spans="1:12">
      <c r="A23" s="30">
        <v>22</v>
      </c>
      <c r="B23" s="31" t="s">
        <v>100</v>
      </c>
      <c r="C23" s="31" t="s">
        <v>149</v>
      </c>
      <c r="D23" s="31"/>
      <c r="E23" s="31" t="s">
        <v>150</v>
      </c>
      <c r="F23" s="31"/>
      <c r="G23" s="31"/>
      <c r="H23" s="31"/>
      <c r="I23" s="31" t="s">
        <v>104</v>
      </c>
      <c r="J23" s="31"/>
      <c r="K23" s="35" t="s">
        <v>19</v>
      </c>
      <c r="L23" s="36" t="s">
        <v>151</v>
      </c>
    </row>
    <row r="24" spans="1:12">
      <c r="A24" s="30">
        <v>23</v>
      </c>
      <c r="B24" s="37" t="s">
        <v>56</v>
      </c>
      <c r="C24" s="37"/>
      <c r="D24" s="37"/>
      <c r="E24" s="38" t="s">
        <v>152</v>
      </c>
      <c r="F24" s="38" t="s">
        <v>153</v>
      </c>
      <c r="G24" s="38"/>
      <c r="H24" s="38"/>
      <c r="I24" s="38" t="s">
        <v>86</v>
      </c>
      <c r="J24" s="37"/>
      <c r="K24" s="40" t="s">
        <v>147</v>
      </c>
      <c r="L24" s="48" t="s">
        <v>154</v>
      </c>
    </row>
    <row r="25" spans="1:12">
      <c r="A25" s="30">
        <v>24</v>
      </c>
      <c r="B25" s="31" t="s">
        <v>100</v>
      </c>
      <c r="C25" s="31" t="s">
        <v>149</v>
      </c>
      <c r="D25" s="31"/>
      <c r="E25" s="31" t="s">
        <v>155</v>
      </c>
      <c r="F25" s="31"/>
      <c r="G25" s="31"/>
      <c r="H25" s="31"/>
      <c r="I25" s="31" t="s">
        <v>104</v>
      </c>
      <c r="J25" s="31"/>
      <c r="K25" s="35" t="s">
        <v>19</v>
      </c>
      <c r="L25" s="36" t="s">
        <v>151</v>
      </c>
    </row>
    <row r="26" spans="1:12">
      <c r="A26" s="30">
        <v>25</v>
      </c>
      <c r="B26" s="31" t="s">
        <v>156</v>
      </c>
      <c r="C26" s="31" t="s">
        <v>149</v>
      </c>
      <c r="D26" s="31"/>
      <c r="E26" s="31" t="s">
        <v>157</v>
      </c>
      <c r="F26" s="31" t="s">
        <v>158</v>
      </c>
      <c r="G26" s="31"/>
      <c r="H26" s="31"/>
      <c r="I26" s="31" t="s">
        <v>104</v>
      </c>
      <c r="J26" s="31"/>
      <c r="K26" s="35" t="s">
        <v>19</v>
      </c>
      <c r="L26" s="36" t="s">
        <v>151</v>
      </c>
    </row>
    <row r="27" spans="1:12">
      <c r="A27" s="30">
        <v>26</v>
      </c>
      <c r="B27" s="31" t="s">
        <v>159</v>
      </c>
      <c r="C27" s="31" t="s">
        <v>149</v>
      </c>
      <c r="D27" s="31"/>
      <c r="E27" s="31" t="s">
        <v>160</v>
      </c>
      <c r="F27" s="31" t="s">
        <v>161</v>
      </c>
      <c r="G27" s="31"/>
      <c r="H27" s="31"/>
      <c r="I27" s="31" t="s">
        <v>104</v>
      </c>
      <c r="J27" s="31"/>
      <c r="K27" s="35" t="s">
        <v>19</v>
      </c>
      <c r="L27" s="36" t="s">
        <v>151</v>
      </c>
    </row>
    <row r="28" spans="1:12">
      <c r="A28" s="30">
        <v>27</v>
      </c>
      <c r="B28" s="31" t="s">
        <v>162</v>
      </c>
      <c r="C28" s="31" t="s">
        <v>149</v>
      </c>
      <c r="D28" s="31"/>
      <c r="E28" s="31" t="s">
        <v>163</v>
      </c>
      <c r="F28" s="31"/>
      <c r="G28" s="31"/>
      <c r="H28" s="31"/>
      <c r="I28" s="31" t="s">
        <v>104</v>
      </c>
      <c r="J28" s="31"/>
      <c r="K28" s="35" t="s">
        <v>19</v>
      </c>
      <c r="L28" s="36" t="s">
        <v>151</v>
      </c>
    </row>
    <row r="29" spans="1:12">
      <c r="A29" s="49">
        <v>28</v>
      </c>
      <c r="B29" s="50" t="s">
        <v>164</v>
      </c>
      <c r="C29" s="50" t="s">
        <v>149</v>
      </c>
      <c r="D29" s="50"/>
      <c r="E29" s="50" t="s">
        <v>165</v>
      </c>
      <c r="F29" s="50"/>
      <c r="G29" s="50"/>
      <c r="H29" s="50"/>
      <c r="I29" s="50" t="s">
        <v>104</v>
      </c>
      <c r="J29" s="50"/>
      <c r="K29" s="51" t="s">
        <v>19</v>
      </c>
      <c r="L29" s="52" t="s">
        <v>151</v>
      </c>
    </row>
    <row r="30" spans="1:12">
      <c r="A30" s="37"/>
      <c r="B30" s="37"/>
      <c r="C30" s="37" t="s">
        <v>149</v>
      </c>
      <c r="D30" s="37"/>
      <c r="E30" s="37"/>
      <c r="F30" s="37"/>
      <c r="G30" s="37"/>
      <c r="H30" s="37"/>
      <c r="I30" s="37"/>
      <c r="J30" s="37"/>
      <c r="K30" s="37"/>
      <c r="L30" s="37"/>
    </row>
    <row r="31" spans="1:1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</row>
    <row r="32" spans="1:12">
      <c r="A32" s="37"/>
      <c r="B32" s="37" t="s">
        <v>166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</row>
    <row r="33" spans="1:1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</row>
    <row r="34" spans="1:12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</row>
    <row r="35" spans="1:12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</row>
    <row r="36" spans="1:12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</row>
    <row r="37" spans="1:12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</row>
    <row r="38" spans="1:12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</row>
    <row r="39" spans="1:12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  <row r="41" spans="1:12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</row>
    <row r="42" spans="1:1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</row>
    <row r="43" spans="1:1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</row>
    <row r="44" spans="1:12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</row>
    <row r="45" spans="1:1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</row>
    <row r="46" spans="1:1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</row>
    <row r="47" spans="1:1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</row>
    <row r="48" spans="1:12">
      <c r="A48" s="37"/>
      <c r="B48" s="37" t="s">
        <v>167</v>
      </c>
      <c r="C48" s="37"/>
      <c r="D48" s="37"/>
      <c r="E48" s="37"/>
      <c r="F48" s="37"/>
      <c r="G48" s="37"/>
      <c r="H48" s="37"/>
      <c r="I48" s="37"/>
      <c r="J48" s="37"/>
      <c r="K48" s="37"/>
      <c r="L48" s="3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1 </vt:lpstr>
      <vt:lpstr>Table 2</vt:lpstr>
      <vt:lpstr>STable 1 Pos set identified</vt:lpstr>
      <vt:lpstr>Statisctics</vt:lpstr>
      <vt:lpstr>Sheet5</vt:lpstr>
      <vt:lpstr>Sheet6</vt:lpstr>
      <vt:lpstr>STable 1 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Gergana Vandova</dc:creator>
  <cp:lastModifiedBy>Gergana Vandova</cp:lastModifiedBy>
  <dcterms:created xsi:type="dcterms:W3CDTF">2019-03-08T19:43:00Z</dcterms:created>
  <dcterms:modified xsi:type="dcterms:W3CDTF">2019-04-12T19:03:25Z</dcterms:modified>
</cp:coreProperties>
</file>