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erha"/>
  <workbookPr/>
  <bookViews>
    <workbookView activeTab="0" xWindow="240" yWindow="60" windowWidth="18915" windowHeight="11820" tabRatio="500"/>
  </bookViews>
  <sheets>
    <sheet name="Aufgaben" sheetId="1" r:id="rId4"/>
    <sheet name="Tabelle2" sheetId="2" r:id="rId5"/>
    <sheet name="Tabelle3" sheetId="3" r:id="rId6"/>
  </sheets>
  <calcPr/>
  <extLst>
    <ext uri="smNativeData">
      <pm:revision xmlns:pm="smNativeData" day="1737486764" val="1222" rev="124" rev64="64" revOS="4" revMin="124" revMax="0"/>
      <pm:docPrefs xmlns:pm="smNativeData" id="1737486764" fixedDigits="0" showNotice="1" showFrameBounds="1" autoChart="1" recalcOnPrint="1" recalcOnCopy="1" finalRounding="1" compatTextArt="1" tab="567" useDefinedPrintRange="1" printArea="currentSheet"/>
      <pm:compatibility xmlns:pm="smNativeData" id="1737486764" overlapCells="1"/>
      <pm:defCurrency xmlns:pm="smNativeData" id="1737486764"/>
    </ext>
  </extLst>
</workbook>
</file>

<file path=xl/sharedStrings.xml><?xml version="1.0" encoding="utf-8"?>
<sst xmlns="http://schemas.openxmlformats.org/spreadsheetml/2006/main" count="104" uniqueCount="88">
  <si>
    <t>Bereich</t>
  </si>
  <si>
    <t>Aufgabe</t>
  </si>
  <si>
    <t>Beschreibung</t>
  </si>
  <si>
    <t>Aufwand (min)</t>
  </si>
  <si>
    <t>Aufwand (norm)</t>
  </si>
  <si>
    <t>Aufwand (max)</t>
  </si>
  <si>
    <t>Faktor</t>
  </si>
  <si>
    <t>Aufwand (mittel)</t>
  </si>
  <si>
    <t>IST</t>
  </si>
  <si>
    <t>Diff-IST</t>
  </si>
  <si>
    <t>Main Applikation</t>
  </si>
  <si>
    <t>Konfiguration</t>
  </si>
  <si>
    <t>Unterscheidung der Konfiguration des Benutzer, Datenbank-Umgebung</t>
  </si>
  <si>
    <t>Hauptdialog, Menü, Objekt-Container</t>
  </si>
  <si>
    <t>Berechtigung (Role, Active Directory)</t>
  </si>
  <si>
    <t>Berechtigung des Benutzer für die Unterschiedlichen Funktionen.</t>
  </si>
  <si>
    <t>Basismodule zur Dialogsteuerung</t>
  </si>
  <si>
    <t>Summe Abschnitt</t>
  </si>
  <si>
    <t>Schnittstellen &amp; Jobs</t>
  </si>
  <si>
    <t>Interface IP Manager</t>
  </si>
  <si>
    <t>Lesen aus der Query QRYPA_PPV_INTERF_DIA_RDC_ROCHE</t>
  </si>
  <si>
    <t>Import Valuation Segment</t>
  </si>
  <si>
    <t>Import Valuation Segment aus einem definierten Excel File</t>
  </si>
  <si>
    <t>Update Case (mit VS)</t>
  </si>
  <si>
    <t>Updaten der Cases auf Basis einem Excel File mit VS</t>
  </si>
  <si>
    <t>Bearbeitung</t>
  </si>
  <si>
    <t>Übersicht Cases</t>
  </si>
  <si>
    <t>Übersicht der aus dem IP-Manager importierte Daten</t>
  </si>
  <si>
    <t>Einzelbearbeitung Case</t>
  </si>
  <si>
    <t>Bearbeitung eines Patendatensatz, neuer Patentdatensatz erstellen, zur Bewertung, PCM und PPR Funktionen, zusätzliche Bearbeitungsfunktionen über Registerkarten</t>
  </si>
  <si>
    <t>Zusätzliche Bearbeitungsfunktionen</t>
  </si>
  <si>
    <t>Erstellen PCM Dokument</t>
  </si>
  <si>
    <t>Übernahme der bereits bestehende Module, aktualisierung der Programmierung und Nutzung der Dritt-Pakete (DocX von Xceed)</t>
  </si>
  <si>
    <t>Export PCM Dokument</t>
  </si>
  <si>
    <t>Import PCM Dokument</t>
  </si>
  <si>
    <t>Es werden nur die Felder Topic 1,2,3 übernommen</t>
  </si>
  <si>
    <t>Market Field Countries</t>
  </si>
  <si>
    <t>Zuordnung Länder Buisness Segment 3</t>
  </si>
  <si>
    <t>Document Chapter Names</t>
  </si>
  <si>
    <t>Stammdaten PCM</t>
  </si>
  <si>
    <t>Participants</t>
  </si>
  <si>
    <t>Erstellen PPR Dokument</t>
  </si>
  <si>
    <t>Export PPR Dokument</t>
  </si>
  <si>
    <t>Stammdaten PPR</t>
  </si>
  <si>
    <t>Funktionen im Übersichtsdialog Patente</t>
  </si>
  <si>
    <t>Set Flag new Compute</t>
  </si>
  <si>
    <t>Search</t>
  </si>
  <si>
    <t>Suchen mit automatischer Speicherung der letzten Kriterien</t>
  </si>
  <si>
    <t>Auswertungen</t>
  </si>
  <si>
    <t>Report</t>
  </si>
  <si>
    <t>Übername des bestehden Report (auf Basis der Reporting Services)</t>
  </si>
  <si>
    <t>Excel Export (Default)</t>
  </si>
  <si>
    <t>Excel Export auf Basis der gefilterten Ansicht</t>
  </si>
  <si>
    <t>Excel Export (Extended)</t>
  </si>
  <si>
    <t>Excel Export auf Basis der gefilterten Ansicht, mit zusätzlich selektierbaren Feldern</t>
  </si>
  <si>
    <t>Stammdaten</t>
  </si>
  <si>
    <t>Business Segment</t>
  </si>
  <si>
    <t>Anzeigen der Übernommene Business Segment 3</t>
  </si>
  <si>
    <t>Valuation Segment (1-3)</t>
  </si>
  <si>
    <t>Anzeigen/Bearbeiten der Valuations Segmente (1-3), Aufrufen der Import/Update-Funktionen (VS, VS Case)</t>
  </si>
  <si>
    <t>Market Fields Profit</t>
  </si>
  <si>
    <t>Anzeigen/Bearbeiten der Umsatzwerte</t>
  </si>
  <si>
    <t>Factors</t>
  </si>
  <si>
    <t>Anzeigen/Bearbeiten der Kalkulationsfaktoren</t>
  </si>
  <si>
    <t>Tooltips</t>
  </si>
  <si>
    <t>Anzeigen/Bearbeiten der Tooltips für den Bearbeitungsdialog Patente</t>
  </si>
  <si>
    <t>Extras</t>
  </si>
  <si>
    <t>Programmeinstellungen</t>
  </si>
  <si>
    <t>Server, Pfade</t>
  </si>
  <si>
    <t>Systemmeldungen</t>
  </si>
  <si>
    <t>Darstellen von Fehlern und Warnungen (oder nach Excel exportieren)</t>
  </si>
  <si>
    <t>Wartungsfunktionen</t>
  </si>
  <si>
    <t>Über den Dialog kann die Applikation zu Wartungszwecke geblockt werden, es können auch Meldungen für alle oder zu einem Benutzer angezeigt werden.</t>
  </si>
  <si>
    <t>About-Dialog</t>
  </si>
  <si>
    <t>Anzeigen der Aktuellen Version, Versionsumgebung, Kunfigurationsumgebung</t>
  </si>
  <si>
    <t>Dokumente</t>
  </si>
  <si>
    <t>Konzeption</t>
  </si>
  <si>
    <t>Workshop</t>
  </si>
  <si>
    <t>Test (UAT)</t>
  </si>
  <si>
    <t>Benutzerbeschreibung</t>
  </si>
  <si>
    <t>Tech. Handbuch</t>
  </si>
  <si>
    <t>Summe Projekt Basis Applikation (in PT)</t>
  </si>
  <si>
    <t>reine Programmierung und Test</t>
  </si>
  <si>
    <t>verfügbare Stunden</t>
  </si>
  <si>
    <t>Rest aus 2021</t>
  </si>
  <si>
    <t>Über Angebot (48,5 PT)</t>
  </si>
  <si>
    <t>Supportvertrag incl 132</t>
  </si>
  <si>
    <t>Supportvertrag über 132</t>
  </si>
</sst>
</file>

<file path=xl/styles.xml><?xml version="1.0" encoding="utf-8"?>
<styleSheet xmlns="http://schemas.openxmlformats.org/spreadsheetml/2006/main">
  <numFmts count="11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&quot;€&quot;_-;\-* #,##0.00\ &quot;€&quot;_-;_-* &quot;-&quot;??\ &quot;€&quot;_-;_-@_-"/>
    <numFmt numFmtId="165" formatCode="0.0"/>
    <numFmt numFmtId="2" formatCode="0.00"/>
  </numFmts>
  <fonts count="4">
    <font>
      <name val="Calibri"/>
      <family val="2"/>
      <color rgb="FF000000"/>
      <sz val="11"/>
      <extLst>
        <ext uri="smNativeData">
          <pm:charSpec xmlns:pm="smNativeData" id="173748676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3748676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37486764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1737486764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  <extLst>
          <ext uri="smNativeData">
            <pm:shade xmlns:pm="smNativeData" id="1737486764" type="1" fgLvl="100" fgClr="008DB4E2" bgLvl="0" bgClr="00000000"/>
          </ext>
        </extLst>
      </patternFill>
    </fill>
    <fill>
      <patternFill patternType="solid">
        <fgColor rgb="FF8DB4E2"/>
        <bgColor rgb="FFFFFFFF"/>
        <extLst>
          <ext uri="smNativeData">
            <pm:shade xmlns:pm="smNativeData" id="1737486764" type="1" fgLvl="100" fgClr="008DB4E2" bgLvl="0" bgClr="00000000"/>
          </ext>
        </extLst>
      </patternFill>
    </fill>
    <fill>
      <patternFill patternType="solid">
        <fgColor rgb="FF8DB4E2"/>
        <bgColor rgb="FFFFFFFF"/>
        <extLst>
          <ext uri="smNativeData">
            <pm:shade xmlns:pm="smNativeData" id="1737486764" type="1" fgLvl="100" fgClr="008DB4E2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8DB4E2"/>
        <bgColor rgb="FFFFFFFF"/>
        <extLst>
          <ext uri="smNativeData">
            <pm:shade xmlns:pm="smNativeData" id="1737486764" type="1" fgLvl="100" fgClr="008DB4E2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6764"/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37486764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37486764">
            <pm:line position="top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37486764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748676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7486764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7486764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6764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6764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7486764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748676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748676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748676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748676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748676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748676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6764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748676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748676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/>
    <xf numFmtId="164" fontId="0" fillId="0" borderId="0" applyNumberFormat="1" applyFont="0" applyFill="0" applyBorder="0" applyAlignment="0" applyProtection="0"/>
  </cellStyleXfs>
  <cellXfs count="46">
    <xf numFmtId="0" fontId="0" fillId="0" borderId="0" xfId="0"/>
    <xf numFmtId="164" fontId="0" fillId="0" borderId="0" xfId="1"/>
    <xf numFmtId="0" fontId="0" fillId="0" borderId="0" xfId="0" applyAlignment="1">
      <alignment vertical="top"/>
    </xf>
    <xf numFmtId="165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2" fontId="2" fillId="0" borderId="0" xfId="0" applyNumberFormat="1" applyFont="1" applyAlignment="1">
      <alignment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0" borderId="4" xfId="0" applyFont="1" applyBorder="1" applyAlignment="1">
      <alignment horizontal="left" vertical="top"/>
    </xf>
    <xf numFmtId="0" fontId="0" fillId="0" borderId="5" xfId="0" applyBorder="1" applyAlignment="1">
      <alignment vertical="top" wrapText="1"/>
    </xf>
    <xf numFmtId="165" fontId="0" fillId="0" borderId="5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2" fontId="0" fillId="0" borderId="6" xfId="0" applyNumberFormat="1" applyBorder="1" applyAlignment="1">
      <alignment vertical="top"/>
    </xf>
    <xf numFmtId="0" fontId="2" fillId="0" borderId="7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2" fontId="0" fillId="0" borderId="8" xfId="0" applyNumberFormat="1" applyBorder="1" applyAlignment="1">
      <alignment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165" fontId="0" fillId="0" borderId="10" xfId="0" applyNumberFormat="1" applyBorder="1" applyAlignment="1">
      <alignment vertical="top"/>
    </xf>
    <xf numFmtId="2" fontId="0" fillId="0" borderId="10" xfId="0" applyNumberFormat="1" applyBorder="1" applyAlignment="1">
      <alignment vertical="top"/>
    </xf>
    <xf numFmtId="2" fontId="0" fillId="0" borderId="11" xfId="0" applyNumberFormat="1" applyBorder="1" applyAlignment="1">
      <alignment vertical="top"/>
    </xf>
    <xf numFmtId="0" fontId="3" fillId="0" borderId="0" xfId="0" applyFont="1" applyAlignment="1">
      <alignment vertical="top" wrapText="1"/>
    </xf>
    <xf numFmtId="2" fontId="3" fillId="0" borderId="0" xfId="0" applyNumberFormat="1" applyFont="1" applyAlignment="1">
      <alignment vertical="top"/>
    </xf>
    <xf numFmtId="164" fontId="2" fillId="0" borderId="0" xfId="1" applyFont="1"/>
    <xf numFmtId="0" fontId="2" fillId="0" borderId="0" xfId="0" applyFont="1" applyAlignment="1">
      <alignment horizontal="left" vertical="top"/>
    </xf>
    <xf numFmtId="165" fontId="0" fillId="0" borderId="12" xfId="0" applyNumberFormat="1" applyBorder="1" applyAlignment="1">
      <alignment vertical="top"/>
    </xf>
    <xf numFmtId="2" fontId="0" fillId="0" borderId="12" xfId="0" applyNumberFormat="1" applyBorder="1" applyAlignment="1">
      <alignment vertical="top"/>
    </xf>
    <xf numFmtId="0" fontId="0" fillId="0" borderId="10" xfId="0" applyBorder="1" applyAlignment="1">
      <alignment vertical="top"/>
    </xf>
    <xf numFmtId="0" fontId="2" fillId="0" borderId="10" xfId="0" applyFont="1" applyBorder="1" applyAlignment="1">
      <alignment vertical="top"/>
    </xf>
    <xf numFmtId="0" fontId="0" fillId="0" borderId="12" xfId="0" applyBorder="1" applyAlignment="1">
      <alignment horizontal="left" vertical="top" wrapText="1"/>
    </xf>
    <xf numFmtId="2" fontId="0" fillId="0" borderId="13" xfId="0" applyNumberFormat="1" applyBorder="1" applyAlignment="1">
      <alignment vertical="top"/>
    </xf>
    <xf numFmtId="0" fontId="2" fillId="15" borderId="14" xfId="0" applyFont="1" applyFill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0" xfId="0" applyFont="1" applyAlignment="1">
      <alignment vertical="top" wrapText="1"/>
    </xf>
    <xf numFmtId="165" fontId="2" fillId="0" borderId="0" xfId="0" applyNumberFormat="1" applyFont="1" applyAlignment="1">
      <alignment vertical="top"/>
    </xf>
    <xf numFmtId="0" fontId="0" fillId="0" borderId="10" xfId="0" applyBorder="1" applyAlignment="1">
      <alignment horizontal="left" vertical="top"/>
    </xf>
    <xf numFmtId="0" fontId="2" fillId="0" borderId="5" xfId="0" applyFont="1" applyBorder="1" applyAlignment="1">
      <alignment horizontal="left" vertical="top"/>
    </xf>
  </cellXfs>
  <cellStyles count="2">
    <cellStyle name="Normal" xfId="0" builtinId="0" customBuiltin="1"/>
    <cellStyle name="Currency" xfId="1" builtinId="4" customBuiltin="1"/>
  </cellStyles>
  <tableStyles count="0"/>
  <extLst>
    <ext uri="smNativeData">
      <pm:charStyles xmlns:pm="smNativeData" id="1737486764" count="1">
        <pm:charStyle name="Normal" fontId="0" Id="1"/>
      </pm:charStyles>
      <pm:colors xmlns:pm="smNativeData" id="1737486764" count="1">
        <pm:color name="Farbe 24" rgb="8DB4E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K85"/>
  <sheetViews>
    <sheetView tabSelected="1" view="normal" zoomScale="110" workbookViewId="0">
      <pane ySplit="1" topLeftCell="A2" activePane="bottomLeft" state="frozen"/>
      <selection pane="bottomLeft" activeCell="A1" sqref="A1"/>
    </sheetView>
  </sheetViews>
  <sheetFormatPr baseColWidth="10" defaultColWidth="11.428571" defaultRowHeight="15.40"/>
  <cols>
    <col min="1" max="1" width="37.285714" customWidth="1" style="8"/>
    <col min="2" max="2" width="25.857143" customWidth="1" style="6"/>
    <col min="3" max="3" width="48.000000" customWidth="1" style="6"/>
    <col min="4" max="6" width="9.000000" customWidth="1" style="2"/>
    <col min="7" max="7" width="6.571429" customWidth="1" style="2"/>
    <col min="8" max="8" width="9.000000" customWidth="1" style="2"/>
    <col min="9" max="9" width="6.857143" customWidth="1" style="2"/>
    <col min="10" max="10" width="11.428571" style="2"/>
    <col min="11" max="11" width="16.428571" customWidth="1"/>
  </cols>
  <sheetData>
    <row r="1" spans="1:10" s="4" customFormat="1">
      <c r="A1" s="9" t="s">
        <v>0</v>
      </c>
      <c r="B1" s="37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1" t="s">
        <v>8</v>
      </c>
      <c r="J1" s="12" t="s">
        <v>9</v>
      </c>
    </row>
    <row r="2" spans="1:10" s="2" customFormat="1">
      <c r="A2" s="34" t="s">
        <v>10</v>
      </c>
      <c r="B2" s="38"/>
      <c r="C2" s="35"/>
      <c r="D2" s="31"/>
      <c r="E2" s="31"/>
      <c r="F2" s="31"/>
      <c r="G2" s="31"/>
      <c r="H2" s="25"/>
      <c r="I2" s="32"/>
      <c r="J2" s="36"/>
    </row>
    <row r="3" spans="1:10" s="2" customFormat="1">
      <c r="A3" s="4"/>
      <c r="B3" s="39" t="s">
        <v>11</v>
      </c>
      <c r="C3" s="19" t="s">
        <v>12</v>
      </c>
      <c r="D3" s="3" t="n">
        <v>1.5</v>
      </c>
      <c r="E3" s="3" t="n">
        <v>2</v>
      </c>
      <c r="F3" s="3" t="n">
        <v>2.5</v>
      </c>
      <c r="G3" s="3" t="n">
        <v>1</v>
      </c>
      <c r="H3" s="5">
        <f>((D3+4*E3+F3)/6)*G3</f>
        <v>2</v>
      </c>
      <c r="I3" s="5"/>
      <c r="J3" s="20"/>
    </row>
    <row r="4" spans="1:10" s="2" customFormat="1">
      <c r="A4" s="21"/>
      <c r="B4" s="39" t="s">
        <v>13</v>
      </c>
      <c r="C4" s="19"/>
      <c r="D4" s="3" t="n">
        <v>1.5</v>
      </c>
      <c r="E4" s="3" t="n">
        <v>2</v>
      </c>
      <c r="F4" s="3" t="n">
        <v>3</v>
      </c>
      <c r="G4" s="3" t="n">
        <v>1</v>
      </c>
      <c r="H4" s="5">
        <f>((D4+4*E4+F4)/6)*G4</f>
        <v>2.08333333333332993</v>
      </c>
      <c r="I4" s="5"/>
      <c r="J4" s="20"/>
    </row>
    <row r="5" spans="1:10" s="2" customFormat="1">
      <c r="A5" s="21"/>
      <c r="B5" s="39" t="s">
        <v>14</v>
      </c>
      <c r="C5" s="19" t="s">
        <v>15</v>
      </c>
      <c r="D5" s="3" t="n">
        <v>1.5</v>
      </c>
      <c r="E5" s="3" t="n">
        <v>2.5</v>
      </c>
      <c r="F5" s="3" t="n">
        <v>3</v>
      </c>
      <c r="G5" s="3" t="n">
        <v>1</v>
      </c>
      <c r="H5" s="5">
        <f>((D5+4*E5+F5)/6)*G5</f>
        <v>2.41666666666667007</v>
      </c>
      <c r="I5" s="5"/>
      <c r="J5" s="20"/>
    </row>
    <row r="6" spans="1:10" s="2" customFormat="1">
      <c r="A6" s="21"/>
      <c r="B6" s="39" t="s">
        <v>16</v>
      </c>
      <c r="C6" s="19"/>
      <c r="D6" s="3" t="n">
        <v>1.5</v>
      </c>
      <c r="E6" s="3" t="n">
        <v>3</v>
      </c>
      <c r="F6" s="3" t="n">
        <v>4</v>
      </c>
      <c r="G6" s="3" t="n">
        <v>1</v>
      </c>
      <c r="H6" s="5">
        <f>((D6+4*E6+F6)/6)*G6</f>
        <v>2.91666666666666998</v>
      </c>
      <c r="I6" s="5"/>
      <c r="J6" s="20"/>
    </row>
    <row r="7" spans="1:10">
      <c r="A7" s="22"/>
      <c r="B7" s="40"/>
      <c r="C7" s="24"/>
      <c r="D7" s="24"/>
      <c r="E7" s="24"/>
      <c r="F7" s="24"/>
      <c r="G7" s="24"/>
      <c r="H7" s="25">
        <f>((D7+4*E7+F7)/6)*G7</f>
        <v>0</v>
      </c>
      <c r="I7" s="25"/>
      <c r="J7" s="26"/>
    </row>
    <row r="8" spans="3:10">
      <c r="C8" s="42" t="s">
        <v>17</v>
      </c>
      <c r="D8" s="3"/>
      <c r="E8" s="3"/>
      <c r="F8" s="3"/>
      <c r="G8" s="3"/>
      <c r="H8" s="7">
        <f>SUM(H3:H7)</f>
        <v>9.41666666666666963</v>
      </c>
      <c r="I8" s="5"/>
      <c r="J8" s="5"/>
    </row>
    <row r="9" spans="1:10">
      <c r="A9" s="44"/>
      <c r="B9" s="23"/>
      <c r="C9" s="24"/>
      <c r="D9" s="24"/>
      <c r="E9" s="24"/>
      <c r="F9" s="24"/>
      <c r="G9" s="24"/>
      <c r="H9" s="5"/>
      <c r="I9" s="25"/>
      <c r="J9" s="5"/>
    </row>
    <row r="10" spans="1:10" s="2" customFormat="1">
      <c r="A10" s="30" t="s">
        <v>18</v>
      </c>
      <c r="B10" s="41"/>
      <c r="C10" s="19"/>
      <c r="D10" s="3"/>
      <c r="E10" s="3"/>
      <c r="F10" s="3"/>
      <c r="G10" s="3"/>
      <c r="H10" s="16"/>
      <c r="I10" s="5"/>
      <c r="J10" s="17"/>
    </row>
    <row r="11" spans="1:10" s="2" customFormat="1">
      <c r="A11" s="21"/>
      <c r="B11" s="39" t="s">
        <v>19</v>
      </c>
      <c r="C11" s="6" t="s">
        <v>20</v>
      </c>
      <c r="D11" s="3" t="n">
        <v>2</v>
      </c>
      <c r="E11" s="3" t="n">
        <v>1.5</v>
      </c>
      <c r="F11" s="3" t="n">
        <v>3.5</v>
      </c>
      <c r="G11" s="3" t="n">
        <v>1</v>
      </c>
      <c r="H11" s="5">
        <f>((D11+4*E11+F11)/6)*G11</f>
        <v>1.91666666666666998</v>
      </c>
      <c r="I11" s="5"/>
      <c r="J11" s="20"/>
    </row>
    <row r="12" spans="1:10">
      <c r="A12" s="21"/>
      <c r="B12" s="39" t="s">
        <v>21</v>
      </c>
      <c r="C12" s="19" t="s">
        <v>22</v>
      </c>
      <c r="D12" s="3" t="n">
        <v>2</v>
      </c>
      <c r="E12" s="3" t="n">
        <v>2</v>
      </c>
      <c r="F12" s="3" t="n">
        <v>2</v>
      </c>
      <c r="G12" s="3" t="n">
        <v>1</v>
      </c>
      <c r="H12" s="5">
        <f>((D12+4*E12+F12)/6)*G12</f>
        <v>2</v>
      </c>
      <c r="I12" s="5"/>
      <c r="J12" s="20"/>
    </row>
    <row r="13" spans="1:10">
      <c r="A13" s="21"/>
      <c r="B13" s="39" t="s">
        <v>23</v>
      </c>
      <c r="C13" s="6" t="s">
        <v>24</v>
      </c>
      <c r="D13" s="3" t="n">
        <v>2</v>
      </c>
      <c r="E13" s="3" t="n">
        <v>2</v>
      </c>
      <c r="F13" s="3" t="n">
        <v>2</v>
      </c>
      <c r="G13" s="3" t="n">
        <v>1</v>
      </c>
      <c r="H13" s="5">
        <f>((D13+4*E13+F13)/6)*G13</f>
        <v>2</v>
      </c>
      <c r="I13" s="5"/>
      <c r="J13" s="20"/>
    </row>
    <row r="14" spans="1:10">
      <c r="A14" s="21"/>
      <c r="B14" s="39"/>
      <c r="D14" s="3"/>
      <c r="E14" s="3"/>
      <c r="F14" s="3"/>
      <c r="G14" s="3"/>
      <c r="H14" s="5"/>
      <c r="I14" s="5"/>
      <c r="J14" s="20"/>
    </row>
    <row r="15" spans="1:10">
      <c r="A15" s="21"/>
      <c r="B15" s="39"/>
      <c r="D15" s="3"/>
      <c r="E15" s="3"/>
      <c r="F15" s="3"/>
      <c r="G15" s="3"/>
      <c r="H15" s="5"/>
      <c r="I15" s="5"/>
      <c r="J15" s="20"/>
    </row>
    <row r="16" spans="1:10">
      <c r="A16" s="22"/>
      <c r="B16" s="40"/>
      <c r="C16" s="24"/>
      <c r="D16" s="24"/>
      <c r="E16" s="24"/>
      <c r="F16" s="24"/>
      <c r="G16" s="24"/>
      <c r="H16" s="25">
        <f>((D16+4*E16+F16)/6)*G16</f>
        <v>0</v>
      </c>
      <c r="I16" s="25"/>
      <c r="J16" s="26"/>
    </row>
    <row r="17" spans="3:10">
      <c r="C17" s="42" t="s">
        <v>17</v>
      </c>
      <c r="D17" s="3"/>
      <c r="E17" s="3"/>
      <c r="F17" s="3"/>
      <c r="G17" s="3"/>
      <c r="H17" s="7">
        <f>SUM(H11:H16)</f>
        <v>5.91666666666666963</v>
      </c>
      <c r="I17" s="5"/>
      <c r="J17" s="5"/>
    </row>
    <row r="18" spans="3:10">
      <c r="C18" s="3"/>
      <c r="D18" s="3"/>
      <c r="E18" s="3"/>
      <c r="F18" s="3"/>
      <c r="G18" s="3"/>
      <c r="I18" s="5"/>
      <c r="J18" s="5"/>
    </row>
    <row r="19" spans="1:10">
      <c r="A19" s="13" t="s">
        <v>25</v>
      </c>
      <c r="B19" s="41"/>
      <c r="C19" s="14"/>
      <c r="D19" s="15"/>
      <c r="E19" s="15"/>
      <c r="F19" s="15"/>
      <c r="G19" s="15"/>
      <c r="H19" s="16"/>
      <c r="I19" s="16"/>
      <c r="J19" s="17"/>
    </row>
    <row r="20" spans="1:10">
      <c r="A20" s="18"/>
      <c r="B20" s="39" t="s">
        <v>26</v>
      </c>
      <c r="C20" s="6" t="s">
        <v>27</v>
      </c>
      <c r="D20" s="3" t="n">
        <v>5</v>
      </c>
      <c r="E20" s="3" t="n">
        <v>5</v>
      </c>
      <c r="F20" s="3" t="n">
        <v>7</v>
      </c>
      <c r="G20" s="5" t="n">
        <v>1</v>
      </c>
      <c r="H20" s="5">
        <f>((D20+4*E20+F20)/6)*G20</f>
        <v>5.33333333333333037</v>
      </c>
      <c r="I20" s="5"/>
      <c r="J20" s="20"/>
    </row>
    <row r="21" spans="1:10">
      <c r="A21" s="18"/>
      <c r="B21" s="39" t="s">
        <v>28</v>
      </c>
      <c r="C21" s="6" t="s">
        <v>29</v>
      </c>
      <c r="D21" s="3" t="n">
        <v>5</v>
      </c>
      <c r="E21" s="3" t="n">
        <v>5</v>
      </c>
      <c r="F21" s="3" t="n">
        <v>7</v>
      </c>
      <c r="G21" s="5" t="n">
        <v>1</v>
      </c>
      <c r="H21" s="5">
        <f>((D21+4*E21+F21)/6)*G21</f>
        <v>5.33333333333333037</v>
      </c>
      <c r="I21" s="5"/>
      <c r="J21" s="20"/>
    </row>
    <row r="22" spans="1:10">
      <c r="A22" s="22"/>
      <c r="B22" s="40"/>
      <c r="C22" s="23"/>
      <c r="D22" s="24"/>
      <c r="E22" s="24"/>
      <c r="F22" s="24"/>
      <c r="G22" s="24"/>
      <c r="H22" s="25">
        <f>((D22+4*E22+F22)/6)*G22</f>
        <v>0</v>
      </c>
      <c r="I22" s="25"/>
      <c r="J22" s="26"/>
    </row>
    <row r="23" spans="3:10">
      <c r="C23" s="42" t="s">
        <v>17</v>
      </c>
      <c r="D23" s="3"/>
      <c r="E23" s="3"/>
      <c r="F23" s="3"/>
      <c r="G23" s="3"/>
      <c r="H23" s="7">
        <f>SUM(H19:H22)</f>
        <v>10.6666666666666998</v>
      </c>
      <c r="I23" s="5"/>
      <c r="J23" s="5"/>
    </row>
    <row r="24" spans="4:10">
      <c r="D24" s="3"/>
      <c r="E24" s="3"/>
      <c r="F24" s="3"/>
      <c r="G24" s="3"/>
      <c r="H24" s="5"/>
      <c r="I24" s="5"/>
      <c r="J24" s="5"/>
    </row>
    <row r="25" spans="1:10">
      <c r="A25" s="13" t="s">
        <v>30</v>
      </c>
      <c r="B25" s="14"/>
      <c r="C25" s="14"/>
      <c r="D25" s="15"/>
      <c r="E25" s="15"/>
      <c r="F25" s="15"/>
      <c r="G25" s="15"/>
      <c r="H25" s="16"/>
      <c r="I25" s="16"/>
      <c r="J25" s="17"/>
    </row>
    <row r="26" spans="1:10">
      <c r="A26" s="21" t="s">
        <v>31</v>
      </c>
      <c r="D26" s="3"/>
      <c r="E26" s="3"/>
      <c r="F26" s="3"/>
      <c r="G26" s="3"/>
      <c r="H26" s="5"/>
      <c r="I26" s="5"/>
      <c r="J26" s="20"/>
    </row>
    <row r="27" spans="1:10">
      <c r="A27" s="21"/>
      <c r="B27" s="6" t="s">
        <v>31</v>
      </c>
      <c r="C27" s="6" t="s">
        <v>32</v>
      </c>
      <c r="D27" s="3" t="n">
        <v>4</v>
      </c>
      <c r="E27" s="3" t="n">
        <v>5</v>
      </c>
      <c r="F27" s="3" t="n">
        <v>5</v>
      </c>
      <c r="G27" s="5" t="n">
        <v>1</v>
      </c>
      <c r="H27" s="5">
        <f>((D27+4*E27+F27)/6)*G27</f>
        <v>4.83333333333333037</v>
      </c>
      <c r="I27" s="5"/>
      <c r="J27" s="20"/>
    </row>
    <row r="28" spans="1:10">
      <c r="A28" s="21"/>
      <c r="B28" s="6" t="s">
        <v>33</v>
      </c>
      <c r="D28" s="3" t="n">
        <v>1</v>
      </c>
      <c r="E28" s="3" t="n">
        <v>1</v>
      </c>
      <c r="F28" s="3" t="n">
        <v>1</v>
      </c>
      <c r="G28" s="5" t="n">
        <v>1</v>
      </c>
      <c r="H28" s="5">
        <f>((D28+4*E28+F28)/6)*G28</f>
        <v>1</v>
      </c>
      <c r="I28" s="5"/>
      <c r="J28" s="20"/>
    </row>
    <row r="29" spans="1:10">
      <c r="A29" s="21"/>
      <c r="B29" s="6" t="s">
        <v>34</v>
      </c>
      <c r="C29" s="6" t="s">
        <v>35</v>
      </c>
      <c r="D29" s="3" t="n">
        <v>1</v>
      </c>
      <c r="E29" s="3" t="n">
        <v>2</v>
      </c>
      <c r="F29" s="3" t="n">
        <v>2.5</v>
      </c>
      <c r="G29" s="5" t="n">
        <v>1</v>
      </c>
      <c r="H29" s="5">
        <f>((D29+4*E29+F29)/6)*G29</f>
        <v>1.91666666666666998</v>
      </c>
      <c r="I29" s="5"/>
      <c r="J29" s="20"/>
    </row>
    <row r="30" spans="1:10">
      <c r="A30" s="21"/>
      <c r="B30" s="6" t="s">
        <v>36</v>
      </c>
      <c r="C30" s="6" t="s">
        <v>37</v>
      </c>
      <c r="D30" s="3" t="n">
        <v>0.5</v>
      </c>
      <c r="E30" s="3" t="n">
        <v>0.5</v>
      </c>
      <c r="F30" s="3" t="n">
        <v>1</v>
      </c>
      <c r="G30" s="5" t="n">
        <v>1</v>
      </c>
      <c r="H30" s="5">
        <f>((D30+4*E30+F30)/6)*G30</f>
        <v>0.583333333333333037</v>
      </c>
      <c r="I30" s="5"/>
      <c r="J30" s="20"/>
    </row>
    <row r="31" spans="1:10">
      <c r="A31" s="21"/>
      <c r="B31" s="6" t="s">
        <v>38</v>
      </c>
      <c r="C31" s="6" t="s">
        <v>39</v>
      </c>
      <c r="D31" s="3" t="n">
        <v>0.5</v>
      </c>
      <c r="E31" s="3" t="n">
        <v>0.5</v>
      </c>
      <c r="F31" s="3" t="n">
        <v>1</v>
      </c>
      <c r="G31" s="5" t="n">
        <v>1</v>
      </c>
      <c r="H31" s="5">
        <f>((D31+4*E31+F31)/6)*G31</f>
        <v>0.583333333333333037</v>
      </c>
      <c r="I31" s="5"/>
      <c r="J31" s="20"/>
    </row>
    <row r="32" spans="1:10">
      <c r="A32" s="21"/>
      <c r="B32" s="6" t="s">
        <v>40</v>
      </c>
      <c r="C32" s="6" t="s">
        <v>39</v>
      </c>
      <c r="D32" s="3" t="n">
        <v>0.5</v>
      </c>
      <c r="E32" s="3" t="n">
        <v>0.5</v>
      </c>
      <c r="F32" s="3" t="n">
        <v>1</v>
      </c>
      <c r="G32" s="5" t="n">
        <v>1</v>
      </c>
      <c r="H32" s="5">
        <f>((D32+4*E32+F32)/6)*G32</f>
        <v>0.583333333333333037</v>
      </c>
      <c r="I32" s="5"/>
      <c r="J32" s="20"/>
    </row>
    <row r="33" spans="1:10">
      <c r="A33" s="21" t="s">
        <v>41</v>
      </c>
      <c r="D33" s="3"/>
      <c r="E33" s="3"/>
      <c r="F33" s="3"/>
      <c r="G33" s="5"/>
      <c r="H33" s="5"/>
      <c r="I33" s="5"/>
      <c r="J33" s="20"/>
    </row>
    <row r="34" spans="1:10">
      <c r="A34" s="21"/>
      <c r="B34" s="6" t="s">
        <v>41</v>
      </c>
      <c r="C34" s="6" t="s">
        <v>32</v>
      </c>
      <c r="D34" s="3" t="n">
        <v>4</v>
      </c>
      <c r="E34" s="3" t="n">
        <v>5</v>
      </c>
      <c r="F34" s="3" t="n">
        <v>7</v>
      </c>
      <c r="G34" s="5" t="n">
        <v>1</v>
      </c>
      <c r="H34" s="5">
        <f>((D34+4*E34+F34)/6)*G34</f>
        <v>5.16666666666666963</v>
      </c>
      <c r="I34" s="5"/>
      <c r="J34" s="20"/>
    </row>
    <row r="35" spans="1:10">
      <c r="A35" s="21"/>
      <c r="B35" s="6" t="s">
        <v>42</v>
      </c>
      <c r="D35" s="3" t="n">
        <v>1</v>
      </c>
      <c r="E35" s="3" t="n">
        <v>1</v>
      </c>
      <c r="F35" s="3" t="n">
        <v>1</v>
      </c>
      <c r="G35" s="5" t="n">
        <v>1</v>
      </c>
      <c r="H35" s="5" t="n">
        <v>1</v>
      </c>
      <c r="I35" s="5"/>
      <c r="J35" s="20"/>
    </row>
    <row r="36" spans="1:10">
      <c r="A36" s="21"/>
      <c r="B36" s="6" t="s">
        <v>36</v>
      </c>
      <c r="C36" s="6" t="s">
        <v>37</v>
      </c>
      <c r="D36" s="3" t="n">
        <v>0.5</v>
      </c>
      <c r="E36" s="3" t="n">
        <v>0.5</v>
      </c>
      <c r="F36" s="3" t="n">
        <v>1</v>
      </c>
      <c r="G36" s="5" t="n">
        <v>1</v>
      </c>
      <c r="H36" s="5">
        <f>((D36+4*E36+F36)/6)*G36</f>
        <v>0.583333333333333037</v>
      </c>
      <c r="I36" s="5"/>
      <c r="J36" s="20"/>
    </row>
    <row r="37" spans="1:10">
      <c r="A37" s="21"/>
      <c r="B37" s="6" t="s">
        <v>38</v>
      </c>
      <c r="C37" s="6" t="s">
        <v>43</v>
      </c>
      <c r="D37" s="3" t="n">
        <v>0.5</v>
      </c>
      <c r="E37" s="3" t="n">
        <v>0.5</v>
      </c>
      <c r="F37" s="3" t="n">
        <v>1</v>
      </c>
      <c r="G37" s="5" t="n">
        <v>1</v>
      </c>
      <c r="H37" s="5">
        <f>((D37+4*E37+F37)/6)*G37</f>
        <v>0.583333333333333037</v>
      </c>
      <c r="I37" s="5"/>
      <c r="J37" s="20"/>
    </row>
    <row r="38" spans="1:10">
      <c r="A38" s="21"/>
      <c r="B38" s="6" t="s">
        <v>40</v>
      </c>
      <c r="C38" s="6" t="s">
        <v>43</v>
      </c>
      <c r="D38" s="3" t="n">
        <v>0.5</v>
      </c>
      <c r="E38" s="3" t="n">
        <v>0.5</v>
      </c>
      <c r="F38" s="3" t="n">
        <v>1</v>
      </c>
      <c r="G38" s="5" t="n">
        <v>1</v>
      </c>
      <c r="H38" s="5">
        <f>((D38+4*E38+F38)/6)*G38</f>
        <v>0.583333333333333037</v>
      </c>
      <c r="I38" s="5"/>
      <c r="J38" s="20"/>
    </row>
    <row r="39" spans="1:10">
      <c r="A39" s="21"/>
      <c r="D39" s="3"/>
      <c r="E39" s="3"/>
      <c r="F39" s="3"/>
      <c r="G39" s="5"/>
      <c r="H39" s="5"/>
      <c r="I39" s="5"/>
      <c r="J39" s="20"/>
    </row>
    <row r="40" spans="1:10">
      <c r="A40" s="21" t="s">
        <v>44</v>
      </c>
      <c r="D40" s="3"/>
      <c r="E40" s="3"/>
      <c r="F40" s="3"/>
      <c r="G40" s="5"/>
      <c r="H40" s="5"/>
      <c r="I40" s="5"/>
      <c r="J40" s="20"/>
    </row>
    <row r="41" spans="1:10">
      <c r="A41" s="21"/>
      <c r="B41" s="6" t="s">
        <v>45</v>
      </c>
      <c r="D41" s="3" t="n">
        <v>1</v>
      </c>
      <c r="E41" s="3" t="n">
        <v>1</v>
      </c>
      <c r="F41" s="3" t="n">
        <v>1</v>
      </c>
      <c r="G41" s="5" t="n">
        <v>1</v>
      </c>
      <c r="H41" s="5">
        <f>((D41+4*E41+F41)/6)*G41</f>
        <v>1</v>
      </c>
      <c r="I41" s="5"/>
      <c r="J41" s="20"/>
    </row>
    <row r="42" spans="1:10">
      <c r="A42" s="21"/>
      <c r="B42" s="6" t="s">
        <v>46</v>
      </c>
      <c r="C42" s="6" t="s">
        <v>47</v>
      </c>
      <c r="D42" s="3" t="n">
        <v>1.5</v>
      </c>
      <c r="E42" s="3" t="n">
        <v>2</v>
      </c>
      <c r="F42" s="3" t="n">
        <v>3</v>
      </c>
      <c r="G42" s="5" t="n">
        <v>1</v>
      </c>
      <c r="H42" s="5">
        <f>((D42+4*E42+F42)/6)*G42</f>
        <v>2.08333333333332993</v>
      </c>
      <c r="I42" s="5"/>
      <c r="J42" s="20"/>
    </row>
    <row r="43" spans="1:10">
      <c r="A43" s="22"/>
      <c r="B43" s="23"/>
      <c r="C43" s="23"/>
      <c r="D43" s="33"/>
      <c r="E43" s="33"/>
      <c r="F43" s="33"/>
      <c r="G43" s="33"/>
      <c r="H43" s="33"/>
      <c r="I43" s="25"/>
      <c r="J43" s="26"/>
    </row>
    <row r="44" spans="3:10">
      <c r="C44" s="42" t="s">
        <v>17</v>
      </c>
      <c r="D44" s="3"/>
      <c r="E44" s="3"/>
      <c r="F44" s="3"/>
      <c r="G44" s="3"/>
      <c r="H44" s="7">
        <f>SUM(H25:H42)</f>
        <v>20.5</v>
      </c>
      <c r="I44" s="5"/>
      <c r="J44" s="5"/>
    </row>
    <row r="45" spans="4:10">
      <c r="D45" s="3"/>
      <c r="E45" s="3"/>
      <c r="F45" s="3"/>
      <c r="G45" s="5"/>
      <c r="I45" s="5"/>
      <c r="J45" s="5"/>
    </row>
    <row r="46" spans="1:10">
      <c r="A46" s="13" t="s">
        <v>48</v>
      </c>
      <c r="B46" s="41"/>
      <c r="C46" s="14"/>
      <c r="D46" s="15"/>
      <c r="E46" s="15"/>
      <c r="F46" s="15"/>
      <c r="G46" s="16"/>
      <c r="H46" s="16"/>
      <c r="I46" s="16"/>
      <c r="J46" s="17"/>
    </row>
    <row r="47" spans="1:10">
      <c r="A47" s="18"/>
      <c r="B47" s="39" t="s">
        <v>49</v>
      </c>
      <c r="C47" s="19" t="s">
        <v>50</v>
      </c>
      <c r="D47" s="3" t="n">
        <v>1</v>
      </c>
      <c r="E47" s="3" t="n">
        <v>1</v>
      </c>
      <c r="F47" s="3" t="n">
        <v>1</v>
      </c>
      <c r="G47" s="5" t="n">
        <v>1</v>
      </c>
      <c r="H47" s="5">
        <f>((D47+4*E47+F47)/6)*G47</f>
        <v>1</v>
      </c>
      <c r="I47" s="5"/>
      <c r="J47" s="20"/>
    </row>
    <row r="48" spans="1:10">
      <c r="A48" s="18"/>
      <c r="B48" s="39" t="s">
        <v>51</v>
      </c>
      <c r="C48" s="19" t="s">
        <v>52</v>
      </c>
      <c r="D48" s="3" t="n">
        <v>1</v>
      </c>
      <c r="E48" s="3" t="n">
        <v>1</v>
      </c>
      <c r="F48" s="3" t="n">
        <v>1</v>
      </c>
      <c r="G48" s="5" t="n">
        <v>1</v>
      </c>
      <c r="H48" s="5">
        <f>((D48+4*E48+F48)/6)*G48</f>
        <v>1</v>
      </c>
      <c r="I48" s="5"/>
      <c r="J48" s="20"/>
    </row>
    <row r="49" spans="1:10">
      <c r="A49" s="18"/>
      <c r="B49" s="39" t="s">
        <v>53</v>
      </c>
      <c r="C49" s="19" t="s">
        <v>54</v>
      </c>
      <c r="D49" s="3" t="n">
        <v>2</v>
      </c>
      <c r="E49" s="3" t="n">
        <v>3</v>
      </c>
      <c r="F49" s="3" t="n">
        <v>3.5</v>
      </c>
      <c r="G49" s="5" t="n">
        <v>1</v>
      </c>
      <c r="H49" s="5">
        <f>((D49+4*E49+F49)/6)*G49</f>
        <v>2.91666666666666998</v>
      </c>
      <c r="I49" s="5"/>
      <c r="J49" s="20"/>
    </row>
    <row r="50" spans="1:10">
      <c r="A50" s="22"/>
      <c r="B50" s="40"/>
      <c r="C50" s="23"/>
      <c r="D50" s="24"/>
      <c r="E50" s="24"/>
      <c r="F50" s="24"/>
      <c r="G50" s="24"/>
      <c r="H50" s="25">
        <f>((D50+4*E50+F50)/6)*G50</f>
        <v>0</v>
      </c>
      <c r="I50" s="25"/>
      <c r="J50" s="26"/>
    </row>
    <row r="51" spans="3:10">
      <c r="C51" s="42" t="s">
        <v>17</v>
      </c>
      <c r="D51" s="3"/>
      <c r="E51" s="3"/>
      <c r="F51" s="3"/>
      <c r="G51" s="3"/>
      <c r="H51" s="7">
        <f>SUM(H46:H50)</f>
        <v>4.91666666666666963</v>
      </c>
      <c r="I51" s="5"/>
      <c r="J51" s="5"/>
    </row>
    <row r="52" spans="3:10">
      <c r="C52" s="42"/>
      <c r="D52" s="3"/>
      <c r="E52" s="3"/>
      <c r="F52" s="3"/>
      <c r="G52" s="3"/>
      <c r="H52" s="7"/>
      <c r="I52" s="5"/>
      <c r="J52" s="5"/>
    </row>
    <row r="53" spans="1:10">
      <c r="A53" s="13" t="s">
        <v>55</v>
      </c>
      <c r="B53" s="41"/>
      <c r="C53" s="14"/>
      <c r="D53" s="15"/>
      <c r="E53" s="15"/>
      <c r="F53" s="15"/>
      <c r="G53" s="16"/>
      <c r="H53" s="16"/>
      <c r="I53" s="16"/>
      <c r="J53" s="17"/>
    </row>
    <row r="54" spans="1:10">
      <c r="A54" s="18"/>
      <c r="B54" s="39" t="s">
        <v>56</v>
      </c>
      <c r="C54" s="19" t="s">
        <v>57</v>
      </c>
      <c r="D54" s="3" t="n">
        <v>1</v>
      </c>
      <c r="E54" s="3" t="n">
        <v>1</v>
      </c>
      <c r="F54" s="3" t="n">
        <v>1</v>
      </c>
      <c r="G54" s="5" t="n">
        <v>1</v>
      </c>
      <c r="H54" s="5">
        <f>((D54+4*E54+F54)/6)*G54</f>
        <v>1</v>
      </c>
      <c r="I54" s="5"/>
      <c r="J54" s="20"/>
    </row>
    <row r="55" spans="1:10">
      <c r="A55" s="18"/>
      <c r="B55" s="39" t="s">
        <v>58</v>
      </c>
      <c r="C55" s="19" t="s">
        <v>59</v>
      </c>
      <c r="D55" s="3" t="n">
        <v>1</v>
      </c>
      <c r="E55" s="3" t="n">
        <v>2</v>
      </c>
      <c r="F55" s="3" t="n">
        <v>3</v>
      </c>
      <c r="G55" s="5" t="n">
        <v>1</v>
      </c>
      <c r="H55" s="5">
        <f>((D55+4*E55+F55)/6)*G55</f>
        <v>2</v>
      </c>
      <c r="I55" s="5"/>
      <c r="J55" s="20"/>
    </row>
    <row r="56" spans="1:10">
      <c r="A56" s="18"/>
      <c r="B56" s="39" t="s">
        <v>60</v>
      </c>
      <c r="C56" s="19" t="s">
        <v>61</v>
      </c>
      <c r="D56" s="3" t="n">
        <v>1</v>
      </c>
      <c r="E56" s="3" t="n">
        <v>1</v>
      </c>
      <c r="F56" s="3" t="n">
        <v>1</v>
      </c>
      <c r="G56" s="5" t="n">
        <v>1</v>
      </c>
      <c r="H56" s="5">
        <f>((D56+4*E56+F56)/6)*G56</f>
        <v>1</v>
      </c>
      <c r="I56" s="5"/>
      <c r="J56" s="20"/>
    </row>
    <row r="57" spans="1:10">
      <c r="A57" s="18"/>
      <c r="B57" s="39" t="s">
        <v>62</v>
      </c>
      <c r="C57" s="19" t="s">
        <v>63</v>
      </c>
      <c r="D57" s="3" t="n">
        <v>1</v>
      </c>
      <c r="E57" s="3" t="n">
        <v>1</v>
      </c>
      <c r="F57" s="3" t="n">
        <v>1</v>
      </c>
      <c r="G57" s="5" t="n">
        <v>1</v>
      </c>
      <c r="H57" s="5">
        <f>((D57+4*E57+F57)/6)*G57</f>
        <v>1</v>
      </c>
      <c r="I57" s="5"/>
      <c r="J57" s="20"/>
    </row>
    <row r="58" spans="1:10">
      <c r="A58" s="18"/>
      <c r="B58" s="39" t="s">
        <v>64</v>
      </c>
      <c r="C58" s="19" t="s">
        <v>65</v>
      </c>
      <c r="D58" s="3" t="n">
        <v>1</v>
      </c>
      <c r="E58" s="3" t="n">
        <v>1</v>
      </c>
      <c r="F58" s="3" t="n">
        <v>1</v>
      </c>
      <c r="G58" s="5" t="n">
        <v>1</v>
      </c>
      <c r="H58" s="5">
        <f>((D58+4*E58+F58)/6)*G58</f>
        <v>1</v>
      </c>
      <c r="I58" s="5"/>
      <c r="J58" s="20"/>
    </row>
    <row r="59" spans="1:10">
      <c r="A59" s="22"/>
      <c r="B59" s="40"/>
      <c r="C59" s="23"/>
      <c r="D59" s="24"/>
      <c r="E59" s="24"/>
      <c r="F59" s="24"/>
      <c r="G59" s="24"/>
      <c r="H59" s="25">
        <f>((D59+4*E59+F59)/6)*G59</f>
        <v>0</v>
      </c>
      <c r="I59" s="25"/>
      <c r="J59" s="26"/>
    </row>
    <row r="60" spans="3:10">
      <c r="C60" s="42" t="s">
        <v>17</v>
      </c>
      <c r="D60" s="3"/>
      <c r="E60" s="3"/>
      <c r="F60" s="3"/>
      <c r="G60" s="3"/>
      <c r="H60" s="7">
        <f>SUM(H53:H59)</f>
        <v>6</v>
      </c>
      <c r="I60" s="5"/>
      <c r="J60" s="5"/>
    </row>
    <row r="61" spans="1:10">
      <c r="A61" s="21"/>
      <c r="D61" s="3"/>
      <c r="E61" s="3"/>
      <c r="F61" s="3"/>
      <c r="G61" s="3"/>
      <c r="H61" s="5"/>
      <c r="I61" s="5"/>
      <c r="J61" s="5"/>
    </row>
    <row r="62" spans="1:10">
      <c r="A62" s="45" t="s">
        <v>66</v>
      </c>
      <c r="B62" s="41"/>
      <c r="C62" s="14"/>
      <c r="D62" s="15"/>
      <c r="E62" s="15"/>
      <c r="F62" s="15"/>
      <c r="G62" s="15"/>
      <c r="H62" s="16"/>
      <c r="I62" s="16"/>
      <c r="J62" s="17"/>
    </row>
    <row r="63" spans="1:10">
      <c r="A63" s="30"/>
      <c r="B63" s="39" t="s">
        <v>67</v>
      </c>
      <c r="C63" s="6" t="s">
        <v>68</v>
      </c>
      <c r="D63" s="3" t="n">
        <v>1</v>
      </c>
      <c r="E63" s="3" t="n">
        <v>2</v>
      </c>
      <c r="F63" s="3" t="n">
        <v>2</v>
      </c>
      <c r="G63" s="3" t="n">
        <v>1</v>
      </c>
      <c r="H63" s="5">
        <f>((D63+4*E63+F63)/6)*G63</f>
        <v>1.83333333333333002</v>
      </c>
      <c r="I63" s="5"/>
      <c r="J63" s="20"/>
    </row>
    <row r="64" spans="1:10">
      <c r="A64" s="30"/>
      <c r="B64" s="39" t="s">
        <v>69</v>
      </c>
      <c r="C64" s="6" t="s">
        <v>70</v>
      </c>
      <c r="D64" s="3" t="n">
        <v>1</v>
      </c>
      <c r="E64" s="3" t="n">
        <v>1</v>
      </c>
      <c r="F64" s="3" t="n">
        <v>1</v>
      </c>
      <c r="G64" s="3" t="n">
        <v>1</v>
      </c>
      <c r="H64" s="5">
        <f>((D64+4*E64+F64)/6)*G64</f>
        <v>1</v>
      </c>
      <c r="I64" s="5"/>
      <c r="J64" s="20"/>
    </row>
    <row r="65" spans="2:10">
      <c r="B65" s="39" t="s">
        <v>71</v>
      </c>
      <c r="C65" s="6" t="s">
        <v>72</v>
      </c>
      <c r="D65" s="3" t="n">
        <v>0.5</v>
      </c>
      <c r="E65" s="3" t="n">
        <v>1</v>
      </c>
      <c r="F65" s="3" t="n">
        <v>1</v>
      </c>
      <c r="G65" s="3" t="n">
        <v>1</v>
      </c>
      <c r="H65" s="5">
        <f>((D65+4*E65+F65)/6)*G65</f>
        <v>0.916666666666666963</v>
      </c>
      <c r="I65" s="5"/>
      <c r="J65" s="20"/>
    </row>
    <row r="66" spans="1:10">
      <c r="A66" s="22"/>
      <c r="B66" s="40" t="s">
        <v>73</v>
      </c>
      <c r="C66" s="23" t="s">
        <v>74</v>
      </c>
      <c r="D66" s="24" t="n">
        <v>0.5</v>
      </c>
      <c r="E66" s="24" t="n">
        <v>0.5</v>
      </c>
      <c r="F66" s="24" t="n">
        <v>0.5</v>
      </c>
      <c r="G66" s="24" t="n">
        <v>1</v>
      </c>
      <c r="H66" s="25">
        <f>((D66+4*E66+F66)/6)*G66</f>
        <v>0.5</v>
      </c>
      <c r="I66" s="25"/>
      <c r="J66" s="26"/>
    </row>
    <row r="67" spans="3:10">
      <c r="C67" s="42" t="s">
        <v>17</v>
      </c>
      <c r="D67" s="3"/>
      <c r="E67" s="3"/>
      <c r="F67" s="3"/>
      <c r="G67" s="3"/>
      <c r="H67" s="7">
        <f>SUM(H62:H66)</f>
        <v>4.25</v>
      </c>
      <c r="I67" s="5"/>
      <c r="J67" s="5"/>
    </row>
    <row r="68" spans="4:10">
      <c r="D68" s="3"/>
      <c r="E68" s="3"/>
      <c r="F68" s="3"/>
      <c r="G68" s="3"/>
      <c r="H68" s="5"/>
      <c r="I68" s="5"/>
      <c r="J68" s="5"/>
    </row>
    <row r="69" spans="1:10">
      <c r="A69" s="13" t="s">
        <v>75</v>
      </c>
      <c r="B69" s="41"/>
      <c r="C69" s="14"/>
      <c r="D69" s="15"/>
      <c r="E69" s="15"/>
      <c r="F69" s="15"/>
      <c r="G69" s="15"/>
      <c r="H69" s="16"/>
      <c r="I69" s="16"/>
      <c r="J69" s="17"/>
    </row>
    <row r="70" spans="1:10">
      <c r="A70" s="18"/>
      <c r="B70" s="39" t="s">
        <v>76</v>
      </c>
      <c r="D70" s="3" t="n">
        <v>2</v>
      </c>
      <c r="E70" s="3" t="n">
        <v>1.5</v>
      </c>
      <c r="F70" s="3" t="n">
        <v>2</v>
      </c>
      <c r="G70" s="3" t="n">
        <v>1</v>
      </c>
      <c r="H70" s="5">
        <f>((D70+4*E70+F70)/6)*G70</f>
        <v>1.66666666666667007</v>
      </c>
      <c r="I70" s="5"/>
      <c r="J70" s="20"/>
    </row>
    <row r="71" spans="1:10">
      <c r="A71" s="18"/>
      <c r="B71" s="39" t="s">
        <v>77</v>
      </c>
      <c r="D71" s="3" t="n">
        <v>1</v>
      </c>
      <c r="E71" s="3" t="n">
        <v>1</v>
      </c>
      <c r="F71" s="3" t="n">
        <v>1</v>
      </c>
      <c r="G71" s="3" t="n">
        <v>1</v>
      </c>
      <c r="H71" s="5">
        <f>((D71+4*E71+F71)/6)*G71</f>
        <v>1</v>
      </c>
      <c r="I71" s="5"/>
      <c r="J71" s="20"/>
    </row>
    <row r="72" spans="1:10">
      <c r="A72" s="18"/>
      <c r="B72" s="39" t="s">
        <v>78</v>
      </c>
      <c r="D72" s="3" t="n">
        <v>4</v>
      </c>
      <c r="E72" s="3" t="n">
        <v>5</v>
      </c>
      <c r="F72" s="3" t="n">
        <v>5</v>
      </c>
      <c r="G72" s="3" t="n">
        <v>1</v>
      </c>
      <c r="H72" s="5">
        <f>((D72+4*E72+F72)/6)*G72</f>
        <v>4.83333333333333037</v>
      </c>
      <c r="I72" s="5"/>
      <c r="J72" s="20"/>
    </row>
    <row r="73" spans="1:10">
      <c r="A73" s="21"/>
      <c r="B73" s="39" t="s">
        <v>79</v>
      </c>
      <c r="D73" s="3" t="n">
        <v>4</v>
      </c>
      <c r="E73" s="3" t="n">
        <v>4</v>
      </c>
      <c r="F73" s="3" t="n">
        <v>5</v>
      </c>
      <c r="G73" s="3" t="n">
        <v>1</v>
      </c>
      <c r="H73" s="5">
        <f>((D73+4*E73+F73)/6)*G73</f>
        <v>4.16666666666666963</v>
      </c>
      <c r="I73" s="5"/>
      <c r="J73" s="20"/>
    </row>
    <row r="74" spans="1:10">
      <c r="A74" s="21"/>
      <c r="B74" s="39" t="s">
        <v>80</v>
      </c>
      <c r="D74" s="3" t="n">
        <v>4</v>
      </c>
      <c r="E74" s="3" t="n">
        <v>4</v>
      </c>
      <c r="F74" s="3" t="n">
        <v>5</v>
      </c>
      <c r="G74" s="3" t="n">
        <v>1</v>
      </c>
      <c r="H74" s="5">
        <f>((D74+4*E74+F74)/6)*G74</f>
        <v>4.16666666666666963</v>
      </c>
      <c r="I74" s="5"/>
      <c r="J74" s="20"/>
    </row>
    <row r="75" spans="1:10">
      <c r="A75" s="22"/>
      <c r="B75" s="40"/>
      <c r="C75" s="23"/>
      <c r="D75" s="24"/>
      <c r="E75" s="24"/>
      <c r="F75" s="24"/>
      <c r="G75" s="24"/>
      <c r="H75" s="25"/>
      <c r="I75" s="25"/>
      <c r="J75" s="26"/>
    </row>
    <row r="76" spans="3:10">
      <c r="C76" s="42" t="s">
        <v>17</v>
      </c>
      <c r="D76" s="43"/>
      <c r="E76" s="43"/>
      <c r="F76" s="43"/>
      <c r="G76" s="43"/>
      <c r="H76" s="7">
        <f>SUM(H69:H75)</f>
        <v>15.8333333333333002</v>
      </c>
      <c r="I76" s="7"/>
      <c r="J76" s="7"/>
    </row>
    <row r="77" spans="4:10">
      <c r="D77" s="3"/>
      <c r="E77" s="3"/>
      <c r="F77" s="3"/>
      <c r="G77" s="3"/>
      <c r="H77" s="5"/>
      <c r="I77" s="5"/>
      <c r="J77" s="5"/>
    </row>
    <row r="78" spans="4:10">
      <c r="D78" s="3"/>
      <c r="E78" s="3"/>
      <c r="F78" s="3"/>
      <c r="G78" s="3"/>
      <c r="H78" s="5"/>
      <c r="I78" s="5"/>
      <c r="J78" s="5"/>
    </row>
    <row r="79" spans="3:11">
      <c r="C79" s="27" t="s">
        <v>81</v>
      </c>
      <c r="G79" s="5"/>
      <c r="H79" s="28">
        <f>ROUND(SUM(H8+H17+H23+H44+H51++H67+H76),2)</f>
        <v>71.5</v>
      </c>
      <c r="I79" s="5"/>
      <c r="J79" s="5"/>
      <c r="K79" s="29">
        <f>H79*824</f>
        <v>58916</v>
      </c>
    </row>
    <row r="80" spans="3:10">
      <c r="C80" s="6" t="s">
        <v>82</v>
      </c>
      <c r="G80" s="5"/>
      <c r="H80" s="5">
        <f>H79-H76</f>
        <v>55.6666666666666998</v>
      </c>
      <c r="I80" s="5"/>
      <c r="J80" s="5"/>
    </row>
    <row r="81" spans="7:10">
      <c r="G81" s="5"/>
      <c r="H81" s="5"/>
      <c r="I81" s="5"/>
      <c r="J81" s="5"/>
    </row>
    <row r="82" spans="3:10">
      <c r="C82" s="6" t="s">
        <v>83</v>
      </c>
      <c r="D82" s="2" t="s">
        <v>84</v>
      </c>
      <c r="G82" s="5" t="n">
        <v>186</v>
      </c>
      <c r="H82" s="5"/>
      <c r="I82" s="5"/>
      <c r="J82" s="5"/>
    </row>
    <row r="83" spans="3:10">
      <c r="C83" s="6" t="s">
        <v>85</v>
      </c>
      <c r="D83" s="2" t="s">
        <v>86</v>
      </c>
      <c r="G83" s="5" t="n">
        <v>132</v>
      </c>
      <c r="H83" s="5"/>
      <c r="I83" s="5"/>
      <c r="J83" s="5"/>
    </row>
    <row r="84" spans="4:10">
      <c r="D84" s="2" t="s">
        <v>87</v>
      </c>
      <c r="G84" s="5" t="n">
        <v>254</v>
      </c>
      <c r="H84" s="5"/>
      <c r="I84" s="5"/>
      <c r="J84" s="5"/>
    </row>
    <row r="85" spans="7:10">
      <c r="G85" s="7">
        <f>SUM(G82:G84)</f>
        <v>572</v>
      </c>
      <c r="H85" s="5"/>
      <c r="I85" s="5"/>
      <c r="J85" s="5"/>
    </row>
  </sheetData>
  <printOptions>
    <extLst>
      <ext uri="smNativeData">
        <pm:pageFlags xmlns:pm="smNativeData" id="173748676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9" fitToWidth="0" fitToHeight="1"/>
  <headerFooter>
    <extLst>
      <ext uri="smNativeData">
        <pm:header xmlns:pm="smNativeData" id="1737486764" l="56" r="56" t="56" b="56" borderId="0" fillId="0" vertical="0"/>
        <pm:footer xmlns:pm="smNativeData" id="1737486764" l="56" r="56" t="56" b="56" borderId="0" fillId="0" vertical="2"/>
        <pm:paperBin xmlns:pm="smNativeData" id="1737486764" Id="0" type="0" value="0"/>
        <pm:paperBin xmlns:pm="smNativeData" id="1737486764" Id="1" type="0" value="0"/>
      </ext>
    </extLst>
  </headerFooter>
  <extLst>
    <ext uri="smNativeData">
      <pm:sheetPrefs xmlns:pm="smNativeData" day="17374867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baseColWidth="10" defaultColWidth="11.428571" defaultRowHeight="15.40"/>
  <sheetData/>
  <printOptions>
    <extLst>
      <ext uri="smNativeData">
        <pm:pageFlags xmlns:pm="smNativeData" id="173748676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9" fitToWidth="0" fitToHeight="1" pageOrder="overThenDown"/>
  <headerFooter>
    <extLst>
      <ext uri="smNativeData">
        <pm:header xmlns:pm="smNativeData" id="1737486764" l="56" r="56" t="56" b="56" borderId="0" fillId="0" vertical="0"/>
        <pm:footer xmlns:pm="smNativeData" id="1737486764" l="56" r="56" t="56" b="56" borderId="0" fillId="0" vertical="2"/>
        <pm:paperBin xmlns:pm="smNativeData" id="1737486764" Id="0" type="0" value="0"/>
        <pm:paperBin xmlns:pm="smNativeData" id="1737486764" Id="1" type="0" value="0"/>
      </ext>
    </extLst>
  </headerFooter>
  <extLst>
    <ext uri="smNativeData">
      <pm:sheetPrefs xmlns:pm="smNativeData" day="17374867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baseColWidth="10" defaultColWidth="11.428571" defaultRowHeight="15.40"/>
  <sheetData/>
  <printOptions>
    <extLst>
      <ext uri="smNativeData">
        <pm:pageFlags xmlns:pm="smNativeData" id="1737486764" printRowHead="0" printColHead="0" printHeadLine="0" printFootLine="0" autoHeightHeader="0" autoHeightFooter="0" fitToPageBoth="0"/>
      </ext>
    </extLst>
  </printOptions>
  <pageMargins left="0.700000" right="0.700000" top="0.787500" bottom="0.787500" header="0.300000" footer="0.300000"/>
  <pageSetup paperSize="9" fitToWidth="0" fitToHeight="1" pageOrder="overThenDown"/>
  <headerFooter>
    <extLst>
      <ext uri="smNativeData">
        <pm:header xmlns:pm="smNativeData" id="1737486764" l="56" r="56" t="56" b="56" borderId="0" fillId="0" vertical="0"/>
        <pm:footer xmlns:pm="smNativeData" id="1737486764" l="56" r="56" t="56" b="56" borderId="0" fillId="0" vertical="2"/>
        <pm:paperBin xmlns:pm="smNativeData" id="1737486764" Id="0" type="0" value="0"/>
        <pm:paperBin xmlns:pm="smNativeData" id="1737486764" Id="1" type="0" value="0"/>
      </ext>
    </extLst>
  </headerFooter>
  <extLst>
    <ext uri="smNativeData">
      <pm:sheetPrefs xmlns:pm="smNativeData" day="17374867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PPV Modernisierung, Mengengerüst</dc:title>
  <dc:subject>Aufwansschätzung</dc:subject>
  <dc:creator>Ahrens, Gerhard {FAOE~Mannheim}</dc:creator>
  <cp:keywords>PPV</cp:keywords>
  <dc:description/>
  <cp:lastModifiedBy>gerha</cp:lastModifiedBy>
  <cp:revision>0</cp:revision>
  <dcterms:created xsi:type="dcterms:W3CDTF">2015-04-07T08:01:46Z</dcterms:created>
  <dcterms:modified xsi:type="dcterms:W3CDTF">2025-01-21T19:12:44Z</dcterms:modified>
</cp:coreProperties>
</file>