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302F98F3-D431-436B-B69E-9A376DBC1A6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nyelvtud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4" i="1"/>
  <c r="L3" i="1"/>
  <c r="L5" i="1"/>
  <c r="L2" i="1"/>
  <c r="G31" i="1"/>
  <c r="F31" i="1"/>
  <c r="C30" i="1"/>
  <c r="D30" i="1"/>
  <c r="B30" i="1"/>
  <c r="C29" i="1"/>
  <c r="D29" i="1"/>
  <c r="B2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<sst xmlns="http://schemas.openxmlformats.org/spreadsheetml/2006/main" count="45" uniqueCount="44">
  <si>
    <t>Ország</t>
  </si>
  <si>
    <t>Legalább 1 nyelv</t>
  </si>
  <si>
    <t>Legalább 2 nyelv</t>
  </si>
  <si>
    <t>Legalább 3 nyelv</t>
  </si>
  <si>
    <t>Egyet sem</t>
  </si>
  <si>
    <t>Népesség (ezer fő)</t>
  </si>
  <si>
    <t>Legalább 1 nyelv (ezer fő)</t>
  </si>
  <si>
    <t>Átlaghoz képest</t>
  </si>
  <si>
    <t>Százalék</t>
  </si>
  <si>
    <t>Ausztria</t>
  </si>
  <si>
    <t>Első</t>
  </si>
  <si>
    <t>Belgium</t>
  </si>
  <si>
    <t>Második</t>
  </si>
  <si>
    <t>Bulgária</t>
  </si>
  <si>
    <t>Utolsó előtti</t>
  </si>
  <si>
    <t>Ciprus</t>
  </si>
  <si>
    <t>Utolsó</t>
  </si>
  <si>
    <t>Csehország</t>
  </si>
  <si>
    <t>Dánia</t>
  </si>
  <si>
    <t>Uniós átlag:</t>
  </si>
  <si>
    <t>Egyesült Királyság</t>
  </si>
  <si>
    <t>Észtország</t>
  </si>
  <si>
    <t>Finnország</t>
  </si>
  <si>
    <t>Franciaország</t>
  </si>
  <si>
    <t>Görögország</t>
  </si>
  <si>
    <t>Hollandia</t>
  </si>
  <si>
    <t>Írország</t>
  </si>
  <si>
    <t>Lengyelország</t>
  </si>
  <si>
    <t>Lettország</t>
  </si>
  <si>
    <t>Litvánia</t>
  </si>
  <si>
    <t>Luxemburg</t>
  </si>
  <si>
    <t>Magyarország</t>
  </si>
  <si>
    <t>Málta</t>
  </si>
  <si>
    <t>Németország</t>
  </si>
  <si>
    <t>Olaszország</t>
  </si>
  <si>
    <t>Portugália</t>
  </si>
  <si>
    <t>Románia</t>
  </si>
  <si>
    <t>Spanyolország</t>
  </si>
  <si>
    <t>Svédország</t>
  </si>
  <si>
    <t>Szlovákia</t>
  </si>
  <si>
    <t>Szlovénia</t>
  </si>
  <si>
    <t>60%-nál több</t>
  </si>
  <si>
    <t>40%-nál kevesebb</t>
  </si>
  <si>
    <t>Összesen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</si>
</sst>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10" fontId="0" fillId="0" borderId="0" xfId="0" applyNumberFormat="1"/>
    <xf numFmtId="0" fontId="0" fillId="0" borderId="0" xfId="0" applyAlignment="1"/>
    <xf numFmtId="1" fontId="0" fillId="0" borderId="0" xfId="0" applyNumberFormat="1"/>
    <xf numFmtId="9" fontId="0" fillId="0" borderId="0" xfId="0" applyNumberForma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L8" sqref="L8"/>
    </sheetView>
  </sheetViews>
  <sheetFormatPr defaultRowHeight="15" x14ac:dyDescent="0.25"/>
  <cols>
    <col min="1" max="1" width="20" customWidth="1"/>
    <col min="2" max="2" width="17.28515625" customWidth="1"/>
    <col min="3" max="3" width="17.140625" customWidth="1"/>
    <col min="4" max="4" width="16" customWidth="1"/>
    <col min="5" max="5" width="12.28515625" customWidth="1"/>
    <col min="6" max="6" width="23.140625" customWidth="1"/>
    <col min="7" max="7" width="24.28515625" customWidth="1"/>
    <col min="8" max="8" width="18.5703125" customWidth="1"/>
    <col min="9" max="9" width="9.140625" customWidth="1"/>
    <col min="10" max="10" width="0.140625" customWidth="1"/>
    <col min="11" max="11" width="12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3"/>
      <c r="K1" s="3"/>
      <c r="L1" s="3" t="s">
        <v>8</v>
      </c>
      <c r="M1" s="3" t="s">
        <v>0</v>
      </c>
    </row>
    <row r="2" spans="1:13" ht="21" customHeight="1" x14ac:dyDescent="0.25">
      <c r="A2" s="1" t="s">
        <v>9</v>
      </c>
      <c r="B2" s="1">
        <v>0.78</v>
      </c>
      <c r="C2" s="1">
        <v>0.27</v>
      </c>
      <c r="D2" s="1">
        <v>0.09</v>
      </c>
      <c r="E2" s="2">
        <f>100%-B2</f>
        <v>0.21999999999999997</v>
      </c>
      <c r="F2">
        <v>8404.2999999999993</v>
      </c>
      <c r="G2">
        <f>F2*B2</f>
        <v>6555.3539999999994</v>
      </c>
      <c r="K2" t="s">
        <v>10</v>
      </c>
      <c r="L2" s="5">
        <f>MAX(B2:B28)</f>
        <v>0.98</v>
      </c>
    </row>
    <row r="3" spans="1:13" x14ac:dyDescent="0.25">
      <c r="A3" s="1" t="s">
        <v>11</v>
      </c>
      <c r="B3" s="1">
        <v>0.72</v>
      </c>
      <c r="C3" s="1">
        <v>0.5</v>
      </c>
      <c r="D3" s="1">
        <v>0.27</v>
      </c>
      <c r="E3" s="2">
        <f t="shared" ref="E3:E28" si="0">100%-B3</f>
        <v>0.28000000000000003</v>
      </c>
      <c r="F3">
        <v>10918.4</v>
      </c>
      <c r="G3">
        <f t="shared" ref="G3:G28" si="1">F3*B3</f>
        <v>7861.2479999999996</v>
      </c>
      <c r="K3" t="s">
        <v>12</v>
      </c>
      <c r="L3" s="1">
        <f>LARGE(B2:B28,2)</f>
        <v>0.95</v>
      </c>
    </row>
    <row r="4" spans="1:13" x14ac:dyDescent="0.25">
      <c r="A4" s="1" t="s">
        <v>13</v>
      </c>
      <c r="B4" s="1">
        <v>0.48</v>
      </c>
      <c r="C4" s="1">
        <v>0.19</v>
      </c>
      <c r="D4" s="1">
        <v>0.04</v>
      </c>
      <c r="E4" s="2">
        <f t="shared" si="0"/>
        <v>0.52</v>
      </c>
      <c r="F4">
        <v>7504.9</v>
      </c>
      <c r="G4">
        <f t="shared" si="1"/>
        <v>3602.3519999999999</v>
      </c>
      <c r="K4" t="s">
        <v>14</v>
      </c>
      <c r="L4" s="1">
        <f>SMALL(B2:B28,2)</f>
        <v>0.38</v>
      </c>
    </row>
    <row r="5" spans="1:13" x14ac:dyDescent="0.25">
      <c r="A5" s="1" t="s">
        <v>15</v>
      </c>
      <c r="B5" s="1">
        <v>0.76</v>
      </c>
      <c r="C5" s="1">
        <v>0.2</v>
      </c>
      <c r="D5" s="1">
        <v>7.0000000000000007E-2</v>
      </c>
      <c r="E5" s="2">
        <f t="shared" si="0"/>
        <v>0.24</v>
      </c>
      <c r="F5">
        <v>804.4</v>
      </c>
      <c r="G5">
        <f t="shared" si="1"/>
        <v>611.34399999999994</v>
      </c>
      <c r="K5" t="s">
        <v>16</v>
      </c>
      <c r="L5" s="5">
        <f>MIN(B2:B28)</f>
        <v>0.35</v>
      </c>
    </row>
    <row r="6" spans="1:13" x14ac:dyDescent="0.25">
      <c r="A6" s="1" t="s">
        <v>17</v>
      </c>
      <c r="B6" s="1">
        <v>0.49</v>
      </c>
      <c r="C6" s="1">
        <v>0.22</v>
      </c>
      <c r="D6" s="1">
        <v>0.06</v>
      </c>
      <c r="E6" s="2">
        <f t="shared" si="0"/>
        <v>0.51</v>
      </c>
      <c r="F6">
        <v>10532.8</v>
      </c>
      <c r="G6">
        <f t="shared" si="1"/>
        <v>5161.0719999999992</v>
      </c>
    </row>
    <row r="7" spans="1:13" x14ac:dyDescent="0.25">
      <c r="A7" s="1" t="s">
        <v>18</v>
      </c>
      <c r="B7" s="1">
        <v>0.89</v>
      </c>
      <c r="C7" s="1">
        <v>0.57999999999999996</v>
      </c>
      <c r="D7" s="1">
        <v>0.23</v>
      </c>
      <c r="E7" s="2">
        <f t="shared" si="0"/>
        <v>0.10999999999999999</v>
      </c>
      <c r="F7">
        <v>5560.6</v>
      </c>
      <c r="G7">
        <f t="shared" si="1"/>
        <v>4948.9340000000002</v>
      </c>
      <c r="K7" t="s">
        <v>19</v>
      </c>
      <c r="L7" s="5">
        <f>AVERAGE(B2:B28)</f>
        <v>0.67333333333333345</v>
      </c>
    </row>
    <row r="8" spans="1:13" x14ac:dyDescent="0.25">
      <c r="A8" s="1" t="s">
        <v>20</v>
      </c>
      <c r="B8" s="1">
        <v>0.39</v>
      </c>
      <c r="C8" s="1">
        <v>0.14000000000000001</v>
      </c>
      <c r="D8" s="1">
        <v>0.05</v>
      </c>
      <c r="E8" s="2">
        <f t="shared" si="0"/>
        <v>0.61</v>
      </c>
      <c r="F8">
        <v>62435.7</v>
      </c>
      <c r="G8">
        <f t="shared" si="1"/>
        <v>24349.922999999999</v>
      </c>
    </row>
    <row r="9" spans="1:13" x14ac:dyDescent="0.25">
      <c r="A9" s="1" t="s">
        <v>21</v>
      </c>
      <c r="B9" s="1">
        <v>0.87</v>
      </c>
      <c r="C9" s="1">
        <v>0.52</v>
      </c>
      <c r="D9" s="1">
        <v>0.22</v>
      </c>
      <c r="E9" s="2">
        <f t="shared" si="0"/>
        <v>0.13</v>
      </c>
      <c r="F9">
        <v>1340.2</v>
      </c>
      <c r="G9">
        <f t="shared" si="1"/>
        <v>1165.9739999999999</v>
      </c>
    </row>
    <row r="10" spans="1:13" x14ac:dyDescent="0.25">
      <c r="A10" s="1" t="s">
        <v>22</v>
      </c>
      <c r="B10" s="1">
        <v>0.75</v>
      </c>
      <c r="C10" s="1">
        <v>0.48</v>
      </c>
      <c r="D10" s="1">
        <v>0.26</v>
      </c>
      <c r="E10" s="2">
        <f t="shared" si="0"/>
        <v>0.25</v>
      </c>
      <c r="F10">
        <v>5375.3</v>
      </c>
      <c r="G10">
        <f t="shared" si="1"/>
        <v>4031.4750000000004</v>
      </c>
    </row>
    <row r="11" spans="1:13" x14ac:dyDescent="0.25">
      <c r="A11" s="1" t="s">
        <v>23</v>
      </c>
      <c r="B11" s="1">
        <v>0.51</v>
      </c>
      <c r="C11" s="1">
        <v>0.19</v>
      </c>
      <c r="D11" s="1">
        <v>0.05</v>
      </c>
      <c r="E11" s="2">
        <f t="shared" si="0"/>
        <v>0.49</v>
      </c>
      <c r="F11">
        <v>65075.3</v>
      </c>
      <c r="G11">
        <f t="shared" si="1"/>
        <v>33188.402999999998</v>
      </c>
    </row>
    <row r="12" spans="1:13" x14ac:dyDescent="0.25">
      <c r="A12" s="1" t="s">
        <v>24</v>
      </c>
      <c r="B12" s="1">
        <v>0.56999999999999995</v>
      </c>
      <c r="C12" s="1">
        <v>0.15</v>
      </c>
      <c r="D12" s="1">
        <v>0.04</v>
      </c>
      <c r="E12" s="2">
        <f t="shared" si="0"/>
        <v>0.43000000000000005</v>
      </c>
      <c r="F12">
        <v>11329.6</v>
      </c>
      <c r="G12">
        <f t="shared" si="1"/>
        <v>6457.8719999999994</v>
      </c>
    </row>
    <row r="13" spans="1:13" x14ac:dyDescent="0.25">
      <c r="A13" s="1" t="s">
        <v>25</v>
      </c>
      <c r="B13" s="1">
        <v>0.94</v>
      </c>
      <c r="C13" s="1">
        <v>0.77</v>
      </c>
      <c r="D13" s="1">
        <v>0.37</v>
      </c>
      <c r="E13" s="2">
        <f t="shared" si="0"/>
        <v>6.0000000000000053E-2</v>
      </c>
      <c r="F13">
        <v>16655</v>
      </c>
      <c r="G13">
        <f t="shared" si="1"/>
        <v>15655.699999999999</v>
      </c>
    </row>
    <row r="14" spans="1:13" x14ac:dyDescent="0.25">
      <c r="A14" s="1" t="s">
        <v>26</v>
      </c>
      <c r="B14" s="1">
        <v>0.4</v>
      </c>
      <c r="C14" s="1">
        <v>0.18</v>
      </c>
      <c r="D14" s="1">
        <v>0.04</v>
      </c>
      <c r="E14" s="2">
        <f t="shared" si="0"/>
        <v>0.6</v>
      </c>
      <c r="F14">
        <v>4480.2</v>
      </c>
      <c r="G14">
        <f t="shared" si="1"/>
        <v>1792.08</v>
      </c>
    </row>
    <row r="15" spans="1:13" x14ac:dyDescent="0.25">
      <c r="A15" s="1" t="s">
        <v>27</v>
      </c>
      <c r="B15" s="1">
        <v>0.5</v>
      </c>
      <c r="C15" s="1">
        <v>0.22</v>
      </c>
      <c r="D15" s="1">
        <v>7.0000000000000007E-2</v>
      </c>
      <c r="E15" s="2">
        <f t="shared" si="0"/>
        <v>0.5</v>
      </c>
      <c r="F15">
        <v>38200</v>
      </c>
      <c r="G15">
        <f t="shared" si="1"/>
        <v>19100</v>
      </c>
    </row>
    <row r="16" spans="1:13" x14ac:dyDescent="0.25">
      <c r="A16" s="1" t="s">
        <v>28</v>
      </c>
      <c r="B16" s="1">
        <v>0.95</v>
      </c>
      <c r="C16" s="1">
        <v>0.54</v>
      </c>
      <c r="D16" s="1">
        <v>0.13</v>
      </c>
      <c r="E16" s="2">
        <f t="shared" si="0"/>
        <v>5.0000000000000044E-2</v>
      </c>
      <c r="F16">
        <v>2229.6</v>
      </c>
      <c r="G16">
        <f t="shared" si="1"/>
        <v>2118.12</v>
      </c>
    </row>
    <row r="17" spans="1:7" x14ac:dyDescent="0.25">
      <c r="A17" s="1" t="s">
        <v>29</v>
      </c>
      <c r="B17" s="1">
        <v>0.92</v>
      </c>
      <c r="C17" s="1">
        <v>0.52</v>
      </c>
      <c r="D17" s="1">
        <v>0.18</v>
      </c>
      <c r="E17" s="2">
        <f t="shared" si="0"/>
        <v>7.999999999999996E-2</v>
      </c>
      <c r="F17">
        <v>3244.6</v>
      </c>
      <c r="G17">
        <f t="shared" si="1"/>
        <v>2985.0320000000002</v>
      </c>
    </row>
    <row r="18" spans="1:7" x14ac:dyDescent="0.25">
      <c r="A18" s="1" t="s">
        <v>30</v>
      </c>
      <c r="B18" s="1">
        <v>0.98</v>
      </c>
      <c r="C18" s="1">
        <v>0.84</v>
      </c>
      <c r="D18" s="1">
        <v>0.61</v>
      </c>
      <c r="E18" s="2">
        <f t="shared" si="0"/>
        <v>2.0000000000000018E-2</v>
      </c>
      <c r="F18">
        <v>511.8</v>
      </c>
      <c r="G18">
        <f t="shared" si="1"/>
        <v>501.56400000000002</v>
      </c>
    </row>
    <row r="19" spans="1:7" x14ac:dyDescent="0.25">
      <c r="A19" s="1" t="s">
        <v>31</v>
      </c>
      <c r="B19" s="1">
        <v>0.35</v>
      </c>
      <c r="C19" s="1">
        <v>0.13</v>
      </c>
      <c r="D19" s="1">
        <v>0.04</v>
      </c>
      <c r="E19" s="2">
        <f t="shared" si="0"/>
        <v>0.65</v>
      </c>
      <c r="F19">
        <v>9986</v>
      </c>
      <c r="G19">
        <f t="shared" si="1"/>
        <v>3495.1</v>
      </c>
    </row>
    <row r="20" spans="1:7" x14ac:dyDescent="0.25">
      <c r="A20" s="1" t="s">
        <v>32</v>
      </c>
      <c r="B20" s="1">
        <v>0.93</v>
      </c>
      <c r="C20" s="1">
        <v>0.59</v>
      </c>
      <c r="D20" s="1">
        <v>0.13</v>
      </c>
      <c r="E20" s="2">
        <f t="shared" si="0"/>
        <v>6.9999999999999951E-2</v>
      </c>
      <c r="F20">
        <v>417.6</v>
      </c>
      <c r="G20">
        <f t="shared" si="1"/>
        <v>388.36800000000005</v>
      </c>
    </row>
    <row r="21" spans="1:7" x14ac:dyDescent="0.25">
      <c r="A21" s="1" t="s">
        <v>33</v>
      </c>
      <c r="B21" s="1">
        <v>0.66</v>
      </c>
      <c r="C21" s="1">
        <v>0.28000000000000003</v>
      </c>
      <c r="D21" s="1">
        <v>0.08</v>
      </c>
      <c r="E21" s="2">
        <f t="shared" si="0"/>
        <v>0.33999999999999997</v>
      </c>
      <c r="F21">
        <v>81751.600000000006</v>
      </c>
      <c r="G21">
        <f t="shared" si="1"/>
        <v>53956.056000000004</v>
      </c>
    </row>
    <row r="22" spans="1:7" x14ac:dyDescent="0.25">
      <c r="A22" s="1" t="s">
        <v>34</v>
      </c>
      <c r="B22" s="1">
        <v>0.38</v>
      </c>
      <c r="C22" s="1">
        <v>0.22</v>
      </c>
      <c r="D22" s="1">
        <v>0.15</v>
      </c>
      <c r="E22" s="2">
        <f t="shared" si="0"/>
        <v>0.62</v>
      </c>
      <c r="F22">
        <v>60626.400000000001</v>
      </c>
      <c r="G22">
        <f t="shared" si="1"/>
        <v>23038.031999999999</v>
      </c>
    </row>
    <row r="23" spans="1:7" x14ac:dyDescent="0.25">
      <c r="A23" s="1" t="s">
        <v>35</v>
      </c>
      <c r="B23" s="1">
        <v>0.39</v>
      </c>
      <c r="C23" s="1">
        <v>0.13</v>
      </c>
      <c r="D23" s="1">
        <v>0.04</v>
      </c>
      <c r="E23" s="2">
        <f t="shared" si="0"/>
        <v>0.61</v>
      </c>
      <c r="F23">
        <v>10637</v>
      </c>
      <c r="G23">
        <f t="shared" si="1"/>
        <v>4148.43</v>
      </c>
    </row>
    <row r="24" spans="1:7" x14ac:dyDescent="0.25">
      <c r="A24" s="1" t="s">
        <v>36</v>
      </c>
      <c r="B24" s="1">
        <v>0.48</v>
      </c>
      <c r="C24" s="1">
        <v>0.22</v>
      </c>
      <c r="D24" s="1">
        <v>0.08</v>
      </c>
      <c r="E24" s="2">
        <f t="shared" si="0"/>
        <v>0.52</v>
      </c>
      <c r="F24">
        <v>21413.8</v>
      </c>
      <c r="G24">
        <f t="shared" si="1"/>
        <v>10278.624</v>
      </c>
    </row>
    <row r="25" spans="1:7" x14ac:dyDescent="0.25">
      <c r="A25" s="1" t="s">
        <v>37</v>
      </c>
      <c r="B25" s="1">
        <v>0.46</v>
      </c>
      <c r="C25" s="1">
        <v>0.18</v>
      </c>
      <c r="D25" s="1">
        <v>0.05</v>
      </c>
      <c r="E25" s="2">
        <f t="shared" si="0"/>
        <v>0.54</v>
      </c>
      <c r="F25">
        <v>46152.9</v>
      </c>
      <c r="G25">
        <f t="shared" si="1"/>
        <v>21230.334000000003</v>
      </c>
    </row>
    <row r="26" spans="1:7" x14ac:dyDescent="0.25">
      <c r="A26" s="1" t="s">
        <v>38</v>
      </c>
      <c r="B26" s="1">
        <v>0.91</v>
      </c>
      <c r="C26" s="1">
        <v>0.44</v>
      </c>
      <c r="D26" s="1">
        <v>0.15</v>
      </c>
      <c r="E26" s="2">
        <f t="shared" si="0"/>
        <v>8.9999999999999969E-2</v>
      </c>
      <c r="F26">
        <v>9415.6</v>
      </c>
      <c r="G26">
        <f t="shared" si="1"/>
        <v>8568.1959999999999</v>
      </c>
    </row>
    <row r="27" spans="1:7" x14ac:dyDescent="0.25">
      <c r="A27" s="1" t="s">
        <v>39</v>
      </c>
      <c r="B27" s="1">
        <v>0.8</v>
      </c>
      <c r="C27" s="1">
        <v>0.43</v>
      </c>
      <c r="D27" s="1">
        <v>0.18</v>
      </c>
      <c r="E27" s="2">
        <f t="shared" si="0"/>
        <v>0.19999999999999996</v>
      </c>
      <c r="F27">
        <v>5435.3</v>
      </c>
      <c r="G27">
        <f t="shared" si="1"/>
        <v>4348.2400000000007</v>
      </c>
    </row>
    <row r="28" spans="1:7" x14ac:dyDescent="0.25">
      <c r="A28" s="1" t="s">
        <v>40</v>
      </c>
      <c r="B28" s="1">
        <v>0.92</v>
      </c>
      <c r="C28" s="1">
        <v>0.67</v>
      </c>
      <c r="D28" s="1">
        <v>0.34</v>
      </c>
      <c r="E28" s="2">
        <f t="shared" si="0"/>
        <v>7.999999999999996E-2</v>
      </c>
      <c r="F28">
        <v>2050.1999999999998</v>
      </c>
      <c r="G28">
        <f t="shared" si="1"/>
        <v>1886.184</v>
      </c>
    </row>
    <row r="29" spans="1:7" ht="31.5" customHeight="1" x14ac:dyDescent="0.25">
      <c r="A29" t="s">
        <v>41</v>
      </c>
      <c r="B29">
        <f>COUNTIF(B2:B28,"&gt;60%")</f>
        <v>15</v>
      </c>
      <c r="C29">
        <f t="shared" ref="C29:E29" si="2">COUNTIF(C2:C28,"&gt;60%")</f>
        <v>3</v>
      </c>
      <c r="D29">
        <f t="shared" si="2"/>
        <v>1</v>
      </c>
    </row>
    <row r="30" spans="1:7" x14ac:dyDescent="0.25">
      <c r="A30" t="s">
        <v>42</v>
      </c>
      <c r="B30">
        <f>COUNTIF(B2:B28,"&lt;40%")</f>
        <v>4</v>
      </c>
      <c r="C30">
        <f t="shared" ref="C30:E30" si="3">COUNTIF(C2:C28,"&lt;40%")</f>
        <v>15</v>
      </c>
      <c r="D30">
        <f t="shared" si="3"/>
        <v>26</v>
      </c>
    </row>
    <row r="31" spans="1:7" x14ac:dyDescent="0.25">
      <c r="A31" t="s">
        <v>43</v>
      </c>
      <c r="F31">
        <f>SUM(F2:F28)</f>
        <v>502489.10000000003</v>
      </c>
      <c r="G31" s="4">
        <f>SUM(G2:G28)</f>
        <v>271424.01100000006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nyelvtudas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2023-03-22T13:08:37Z</dcterms:modified>
</cp:coreProperties>
</file>