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ERBER\Documents\Data Analyst\Proyecto 1 Analisis de datos\"/>
    </mc:Choice>
  </mc:AlternateContent>
  <xr:revisionPtr revIDLastSave="0" documentId="13_ncr:1_{1A47E2D2-BF5A-40CE-ADF2-72C84332D9D9}" xr6:coauthVersionLast="47" xr6:coauthVersionMax="47" xr10:uidLastSave="{00000000-0000-0000-0000-000000000000}"/>
  <bookViews>
    <workbookView xWindow="-120" yWindow="-120" windowWidth="20730" windowHeight="11160" firstSheet="1" activeTab="7" xr2:uid="{39F8D913-FCAA-48B1-AF34-E8FAD7D01355}"/>
  </bookViews>
  <sheets>
    <sheet name="COSTOS DE VENTA" sheetId="2" r:id="rId1"/>
    <sheet name="COSTOS OPERATIVOS" sheetId="8" r:id="rId2"/>
    <sheet name="VENTAS_PJ" sheetId="9" r:id="rId3"/>
    <sheet name="Entregables" sheetId="7" r:id="rId4"/>
    <sheet name="Hoja1" sheetId="6" state="hidden" r:id="rId5"/>
    <sheet name="Tabla Gto_Mes_Trimestre" sheetId="5" state="hidden" r:id="rId6"/>
    <sheet name="Tablero" sheetId="11" r:id="rId7"/>
    <sheet name="EstadodeResultados" sheetId="10" r:id="rId8"/>
  </sheets>
  <externalReferences>
    <externalReference r:id="rId9"/>
  </externalReferences>
  <definedNames>
    <definedName name="_xlchart.v1.0" hidden="1">Entregables!$D$44:$D$53</definedName>
    <definedName name="_xlchart.v1.1" hidden="1">Entregables!$E$44:$E$53</definedName>
    <definedName name="_xlchart.v1.2" hidden="1">Entregables!$D$44:$D$53</definedName>
    <definedName name="_xlchart.v1.3" hidden="1">Entregables!$E$44:$E$53</definedName>
    <definedName name="_xlcn.WorksheetConnection_Proyecto1Analisisdedatos.xlsxTabla_COSTOS_DE_VENTA1" hidden="1">Tabla_COSTOS_DE_VENTA[]</definedName>
    <definedName name="_xlcn.WorksheetConnection_Proyecto1Analisisdedatos.xlsxTabla_COSTOS_OPERATIVOS1" hidden="1">Tabla_COSTOS_OPERATIVOS[]</definedName>
    <definedName name="_xlcn.WorksheetConnection_Proyecto1Analisisdedatos.xlsxTabla31" hidden="1">Tabla3[]</definedName>
    <definedName name="DatosExternos_1" localSheetId="0" hidden="1">'COSTOS DE VENTA'!$A$1:$D$85</definedName>
    <definedName name="DatosExternos_1" localSheetId="1" hidden="1">'COSTOS OPERATIVOS'!$A$1:$C$17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_COSTOS_DE_VENTA" name="Tabla_COSTOS_DE_VENTA" connection="WorksheetConnection_Proyecto 1 Analisis de datos.xlsx!Tabla_COSTOS_DE_VENTA"/>
          <x15:modelTable id="Tabla_COSTOS_OPERATIVOS" name="Tabla_COSTOS_OPERATIVOS" connection="WorksheetConnection_Proyecto 1 Analisis de datos.xlsx!Tabla_COSTOS_OPERATIVOS"/>
          <x15:modelTable id="Tabla3" name="Tabla3" connection="WorksheetConnection_Proyecto 1 Analisis de datos.xlsx!Tabla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0" l="1"/>
  <c r="D17" i="10"/>
  <c r="C87" i="2"/>
  <c r="C19" i="8"/>
  <c r="C8" i="10"/>
  <c r="C7" i="10"/>
  <c r="C6" i="10"/>
  <c r="E61" i="7"/>
  <c r="E48" i="7"/>
  <c r="E65" i="7"/>
  <c r="E69" i="7"/>
  <c r="E70" i="7"/>
  <c r="E62" i="7"/>
  <c r="E66" i="7"/>
  <c r="E63" i="7"/>
  <c r="E67" i="7"/>
  <c r="E71" i="7"/>
  <c r="E64" i="7"/>
  <c r="E68" i="7"/>
  <c r="E60" i="7"/>
  <c r="E45" i="7"/>
  <c r="E49" i="7"/>
  <c r="E53" i="7"/>
  <c r="E46" i="7"/>
  <c r="E50" i="7"/>
  <c r="E54" i="7"/>
  <c r="E52" i="7"/>
  <c r="E47" i="7"/>
  <c r="E51" i="7"/>
  <c r="E55" i="7"/>
  <c r="E44" i="7"/>
  <c r="D9" i="10" l="1"/>
  <c r="E6" i="10" s="1"/>
  <c r="E56" i="7"/>
  <c r="E2" i="11" s="1"/>
  <c r="E72" i="7"/>
  <c r="H459" i="9"/>
  <c r="G459" i="9"/>
  <c r="H458" i="9"/>
  <c r="G458" i="9"/>
  <c r="H457" i="9"/>
  <c r="G457" i="9"/>
  <c r="H456" i="9"/>
  <c r="G456" i="9"/>
  <c r="H455" i="9"/>
  <c r="G455" i="9"/>
  <c r="H454" i="9"/>
  <c r="G454" i="9"/>
  <c r="H453" i="9"/>
  <c r="G453" i="9"/>
  <c r="H452" i="9"/>
  <c r="G452" i="9"/>
  <c r="H451" i="9"/>
  <c r="G451" i="9"/>
  <c r="H450" i="9"/>
  <c r="G450" i="9"/>
  <c r="H449" i="9"/>
  <c r="G449" i="9"/>
  <c r="H448" i="9"/>
  <c r="G448" i="9"/>
  <c r="H447" i="9"/>
  <c r="G447" i="9"/>
  <c r="H446" i="9"/>
  <c r="G446" i="9"/>
  <c r="H445" i="9"/>
  <c r="G445" i="9"/>
  <c r="H444" i="9"/>
  <c r="G444" i="9"/>
  <c r="H443" i="9"/>
  <c r="G443" i="9"/>
  <c r="H442" i="9"/>
  <c r="G442" i="9"/>
  <c r="H441" i="9"/>
  <c r="G441" i="9"/>
  <c r="H440" i="9"/>
  <c r="G440" i="9"/>
  <c r="H439" i="9"/>
  <c r="G439" i="9"/>
  <c r="H438" i="9"/>
  <c r="G438" i="9"/>
  <c r="H437" i="9"/>
  <c r="G437" i="9"/>
  <c r="H436" i="9"/>
  <c r="G436" i="9"/>
  <c r="H435" i="9"/>
  <c r="G435" i="9"/>
  <c r="H434" i="9"/>
  <c r="G434" i="9"/>
  <c r="H433" i="9"/>
  <c r="G433" i="9"/>
  <c r="H432" i="9"/>
  <c r="G432" i="9"/>
  <c r="H431" i="9"/>
  <c r="G431" i="9"/>
  <c r="H430" i="9"/>
  <c r="G430" i="9"/>
  <c r="H429" i="9"/>
  <c r="G429" i="9"/>
  <c r="H428" i="9"/>
  <c r="G428" i="9"/>
  <c r="H427" i="9"/>
  <c r="G427" i="9"/>
  <c r="H426" i="9"/>
  <c r="G426" i="9"/>
  <c r="H425" i="9"/>
  <c r="G425" i="9"/>
  <c r="H424" i="9"/>
  <c r="G424" i="9"/>
  <c r="H423" i="9"/>
  <c r="G423" i="9"/>
  <c r="H422" i="9"/>
  <c r="G422" i="9"/>
  <c r="H421" i="9"/>
  <c r="G421" i="9"/>
  <c r="H420" i="9"/>
  <c r="G420" i="9"/>
  <c r="H419" i="9"/>
  <c r="G419" i="9"/>
  <c r="H418" i="9"/>
  <c r="G418" i="9"/>
  <c r="H417" i="9"/>
  <c r="G417" i="9"/>
  <c r="H416" i="9"/>
  <c r="G416" i="9"/>
  <c r="H415" i="9"/>
  <c r="G415" i="9"/>
  <c r="H414" i="9"/>
  <c r="G414" i="9"/>
  <c r="H413" i="9"/>
  <c r="G413" i="9"/>
  <c r="H412" i="9"/>
  <c r="G412" i="9"/>
  <c r="H411" i="9"/>
  <c r="G411" i="9"/>
  <c r="H410" i="9"/>
  <c r="G410" i="9"/>
  <c r="H409" i="9"/>
  <c r="G409" i="9"/>
  <c r="H408" i="9"/>
  <c r="G408" i="9"/>
  <c r="H407" i="9"/>
  <c r="G407" i="9"/>
  <c r="H406" i="9"/>
  <c r="G406" i="9"/>
  <c r="H405" i="9"/>
  <c r="G405" i="9"/>
  <c r="H404" i="9"/>
  <c r="G404" i="9"/>
  <c r="H403" i="9"/>
  <c r="G403" i="9"/>
  <c r="H402" i="9"/>
  <c r="G402" i="9"/>
  <c r="H401" i="9"/>
  <c r="G401" i="9"/>
  <c r="H400" i="9"/>
  <c r="G400" i="9"/>
  <c r="H399" i="9"/>
  <c r="G399" i="9"/>
  <c r="H398" i="9"/>
  <c r="G398" i="9"/>
  <c r="H397" i="9"/>
  <c r="G397" i="9"/>
  <c r="H396" i="9"/>
  <c r="G396" i="9"/>
  <c r="H395" i="9"/>
  <c r="G395" i="9"/>
  <c r="H394" i="9"/>
  <c r="G394" i="9"/>
  <c r="H393" i="9"/>
  <c r="G393" i="9"/>
  <c r="H392" i="9"/>
  <c r="G392" i="9"/>
  <c r="H391" i="9"/>
  <c r="G391" i="9"/>
  <c r="H390" i="9"/>
  <c r="G390" i="9"/>
  <c r="H389" i="9"/>
  <c r="G389" i="9"/>
  <c r="H388" i="9"/>
  <c r="G388" i="9"/>
  <c r="H387" i="9"/>
  <c r="G387" i="9"/>
  <c r="H386" i="9"/>
  <c r="G386" i="9"/>
  <c r="H385" i="9"/>
  <c r="G385" i="9"/>
  <c r="H384" i="9"/>
  <c r="G384" i="9"/>
  <c r="H383" i="9"/>
  <c r="G383" i="9"/>
  <c r="H382" i="9"/>
  <c r="G382" i="9"/>
  <c r="H381" i="9"/>
  <c r="G381" i="9"/>
  <c r="H380" i="9"/>
  <c r="G380" i="9"/>
  <c r="H379" i="9"/>
  <c r="G379" i="9"/>
  <c r="H378" i="9"/>
  <c r="G378" i="9"/>
  <c r="H377" i="9"/>
  <c r="G377" i="9"/>
  <c r="H376" i="9"/>
  <c r="G376" i="9"/>
  <c r="H375" i="9"/>
  <c r="G375" i="9"/>
  <c r="H374" i="9"/>
  <c r="G374" i="9"/>
  <c r="H373" i="9"/>
  <c r="G373" i="9"/>
  <c r="H372" i="9"/>
  <c r="G372" i="9"/>
  <c r="H371" i="9"/>
  <c r="G371" i="9"/>
  <c r="H370" i="9"/>
  <c r="G370" i="9"/>
  <c r="H369" i="9"/>
  <c r="G369" i="9"/>
  <c r="H368" i="9"/>
  <c r="G368" i="9"/>
  <c r="H367" i="9"/>
  <c r="G367" i="9"/>
  <c r="H366" i="9"/>
  <c r="G366" i="9"/>
  <c r="H365" i="9"/>
  <c r="G365" i="9"/>
  <c r="H364" i="9"/>
  <c r="G364" i="9"/>
  <c r="H363" i="9"/>
  <c r="G363" i="9"/>
  <c r="H362" i="9"/>
  <c r="G362" i="9"/>
  <c r="H361" i="9"/>
  <c r="G361" i="9"/>
  <c r="H360" i="9"/>
  <c r="G360" i="9"/>
  <c r="H359" i="9"/>
  <c r="G359" i="9"/>
  <c r="H358" i="9"/>
  <c r="G358" i="9"/>
  <c r="H357" i="9"/>
  <c r="G357" i="9"/>
  <c r="H356" i="9"/>
  <c r="G356" i="9"/>
  <c r="H355" i="9"/>
  <c r="G355" i="9"/>
  <c r="H354" i="9"/>
  <c r="G354" i="9"/>
  <c r="H353" i="9"/>
  <c r="G353" i="9"/>
  <c r="H352" i="9"/>
  <c r="G352" i="9"/>
  <c r="H351" i="9"/>
  <c r="G351" i="9"/>
  <c r="H350" i="9"/>
  <c r="G350" i="9"/>
  <c r="H349" i="9"/>
  <c r="G349" i="9"/>
  <c r="H348" i="9"/>
  <c r="G348" i="9"/>
  <c r="H347" i="9"/>
  <c r="G347" i="9"/>
  <c r="H346" i="9"/>
  <c r="G346" i="9"/>
  <c r="H345" i="9"/>
  <c r="G345" i="9"/>
  <c r="H344" i="9"/>
  <c r="G344" i="9"/>
  <c r="H343" i="9"/>
  <c r="G343" i="9"/>
  <c r="H342" i="9"/>
  <c r="G342" i="9"/>
  <c r="H341" i="9"/>
  <c r="G341" i="9"/>
  <c r="H340" i="9"/>
  <c r="G340" i="9"/>
  <c r="H339" i="9"/>
  <c r="G339" i="9"/>
  <c r="H338" i="9"/>
  <c r="G338" i="9"/>
  <c r="H337" i="9"/>
  <c r="G337" i="9"/>
  <c r="H336" i="9"/>
  <c r="G336" i="9"/>
  <c r="H335" i="9"/>
  <c r="G335" i="9"/>
  <c r="H334" i="9"/>
  <c r="G334" i="9"/>
  <c r="H333" i="9"/>
  <c r="G333" i="9"/>
  <c r="H332" i="9"/>
  <c r="G332" i="9"/>
  <c r="H331" i="9"/>
  <c r="G331" i="9"/>
  <c r="H330" i="9"/>
  <c r="G330" i="9"/>
  <c r="H329" i="9"/>
  <c r="G329" i="9"/>
  <c r="H328" i="9"/>
  <c r="G328" i="9"/>
  <c r="H327" i="9"/>
  <c r="G327" i="9"/>
  <c r="H326" i="9"/>
  <c r="G326" i="9"/>
  <c r="H325" i="9"/>
  <c r="G325" i="9"/>
  <c r="H324" i="9"/>
  <c r="G324" i="9"/>
  <c r="H323" i="9"/>
  <c r="G323" i="9"/>
  <c r="H322" i="9"/>
  <c r="G322" i="9"/>
  <c r="H321" i="9"/>
  <c r="G321" i="9"/>
  <c r="H320" i="9"/>
  <c r="G320" i="9"/>
  <c r="H319" i="9"/>
  <c r="G319" i="9"/>
  <c r="H318" i="9"/>
  <c r="G318" i="9"/>
  <c r="H317" i="9"/>
  <c r="G317" i="9"/>
  <c r="H316" i="9"/>
  <c r="G316" i="9"/>
  <c r="H315" i="9"/>
  <c r="G315" i="9"/>
  <c r="H314" i="9"/>
  <c r="G314" i="9"/>
  <c r="H313" i="9"/>
  <c r="G313" i="9"/>
  <c r="H312" i="9"/>
  <c r="G312" i="9"/>
  <c r="H311" i="9"/>
  <c r="G311" i="9"/>
  <c r="H310" i="9"/>
  <c r="G310" i="9"/>
  <c r="H309" i="9"/>
  <c r="G309" i="9"/>
  <c r="H308" i="9"/>
  <c r="G308" i="9"/>
  <c r="H307" i="9"/>
  <c r="G307" i="9"/>
  <c r="H306" i="9"/>
  <c r="G306" i="9"/>
  <c r="H305" i="9"/>
  <c r="G305" i="9"/>
  <c r="H304" i="9"/>
  <c r="G304" i="9"/>
  <c r="H303" i="9"/>
  <c r="G303" i="9"/>
  <c r="H302" i="9"/>
  <c r="G302" i="9"/>
  <c r="H301" i="9"/>
  <c r="G301" i="9"/>
  <c r="H300" i="9"/>
  <c r="G300" i="9"/>
  <c r="H299" i="9"/>
  <c r="G299" i="9"/>
  <c r="H298" i="9"/>
  <c r="G298" i="9"/>
  <c r="H297" i="9"/>
  <c r="G297" i="9"/>
  <c r="H296" i="9"/>
  <c r="G296" i="9"/>
  <c r="H295" i="9"/>
  <c r="G295" i="9"/>
  <c r="H294" i="9"/>
  <c r="G294" i="9"/>
  <c r="H293" i="9"/>
  <c r="G293" i="9"/>
  <c r="H292" i="9"/>
  <c r="G292" i="9"/>
  <c r="H291" i="9"/>
  <c r="G291" i="9"/>
  <c r="H290" i="9"/>
  <c r="G290" i="9"/>
  <c r="H289" i="9"/>
  <c r="G289" i="9"/>
  <c r="H288" i="9"/>
  <c r="G288" i="9"/>
  <c r="H287" i="9"/>
  <c r="G287" i="9"/>
  <c r="H286" i="9"/>
  <c r="G286" i="9"/>
  <c r="H285" i="9"/>
  <c r="G285" i="9"/>
  <c r="H284" i="9"/>
  <c r="G284" i="9"/>
  <c r="H283" i="9"/>
  <c r="G283" i="9"/>
  <c r="H282" i="9"/>
  <c r="G282" i="9"/>
  <c r="H281" i="9"/>
  <c r="G281" i="9"/>
  <c r="H280" i="9"/>
  <c r="G280" i="9"/>
  <c r="H279" i="9"/>
  <c r="G279" i="9"/>
  <c r="H278" i="9"/>
  <c r="G278" i="9"/>
  <c r="H277" i="9"/>
  <c r="G277" i="9"/>
  <c r="H276" i="9"/>
  <c r="G276" i="9"/>
  <c r="H275" i="9"/>
  <c r="G275" i="9"/>
  <c r="H274" i="9"/>
  <c r="G274" i="9"/>
  <c r="H273" i="9"/>
  <c r="G273" i="9"/>
  <c r="H272" i="9"/>
  <c r="G272" i="9"/>
  <c r="H271" i="9"/>
  <c r="G271" i="9"/>
  <c r="H270" i="9"/>
  <c r="G270" i="9"/>
  <c r="H269" i="9"/>
  <c r="G269" i="9"/>
  <c r="H268" i="9"/>
  <c r="G268" i="9"/>
  <c r="H267" i="9"/>
  <c r="G267" i="9"/>
  <c r="H266" i="9"/>
  <c r="G266" i="9"/>
  <c r="H265" i="9"/>
  <c r="G265" i="9"/>
  <c r="H264" i="9"/>
  <c r="G264" i="9"/>
  <c r="H263" i="9"/>
  <c r="G263" i="9"/>
  <c r="H262" i="9"/>
  <c r="G262" i="9"/>
  <c r="H261" i="9"/>
  <c r="G261" i="9"/>
  <c r="H260" i="9"/>
  <c r="G260" i="9"/>
  <c r="H259" i="9"/>
  <c r="G259" i="9"/>
  <c r="H258" i="9"/>
  <c r="G258" i="9"/>
  <c r="H257" i="9"/>
  <c r="G257" i="9"/>
  <c r="H256" i="9"/>
  <c r="G256" i="9"/>
  <c r="H255" i="9"/>
  <c r="G255" i="9"/>
  <c r="H254" i="9"/>
  <c r="G254" i="9"/>
  <c r="H253" i="9"/>
  <c r="G253" i="9"/>
  <c r="H252" i="9"/>
  <c r="G252" i="9"/>
  <c r="H251" i="9"/>
  <c r="G251" i="9"/>
  <c r="H250" i="9"/>
  <c r="G250" i="9"/>
  <c r="H249" i="9"/>
  <c r="G249" i="9"/>
  <c r="H248" i="9"/>
  <c r="G248" i="9"/>
  <c r="H247" i="9"/>
  <c r="G247" i="9"/>
  <c r="H246" i="9"/>
  <c r="G246" i="9"/>
  <c r="H245" i="9"/>
  <c r="G245" i="9"/>
  <c r="H244" i="9"/>
  <c r="G244" i="9"/>
  <c r="H243" i="9"/>
  <c r="G243" i="9"/>
  <c r="H242" i="9"/>
  <c r="G242" i="9"/>
  <c r="H241" i="9"/>
  <c r="G241" i="9"/>
  <c r="H240" i="9"/>
  <c r="G240" i="9"/>
  <c r="H239" i="9"/>
  <c r="G239" i="9"/>
  <c r="H238" i="9"/>
  <c r="G238" i="9"/>
  <c r="H237" i="9"/>
  <c r="G237" i="9"/>
  <c r="H236" i="9"/>
  <c r="G236" i="9"/>
  <c r="H235" i="9"/>
  <c r="G235" i="9"/>
  <c r="H234" i="9"/>
  <c r="G234" i="9"/>
  <c r="H233" i="9"/>
  <c r="G233" i="9"/>
  <c r="H232" i="9"/>
  <c r="G232" i="9"/>
  <c r="H231" i="9"/>
  <c r="G231" i="9"/>
  <c r="H230" i="9"/>
  <c r="G230" i="9"/>
  <c r="H229" i="9"/>
  <c r="G229" i="9"/>
  <c r="H228" i="9"/>
  <c r="G228" i="9"/>
  <c r="H227" i="9"/>
  <c r="G227" i="9"/>
  <c r="H226" i="9"/>
  <c r="G226" i="9"/>
  <c r="H225" i="9"/>
  <c r="G225" i="9"/>
  <c r="H224" i="9"/>
  <c r="G224" i="9"/>
  <c r="H223" i="9"/>
  <c r="G223" i="9"/>
  <c r="H222" i="9"/>
  <c r="G222" i="9"/>
  <c r="H221" i="9"/>
  <c r="G221" i="9"/>
  <c r="H220" i="9"/>
  <c r="G220" i="9"/>
  <c r="H219" i="9"/>
  <c r="G219" i="9"/>
  <c r="H218" i="9"/>
  <c r="G218" i="9"/>
  <c r="H217" i="9"/>
  <c r="G217" i="9"/>
  <c r="H216" i="9"/>
  <c r="G216" i="9"/>
  <c r="H215" i="9"/>
  <c r="G215" i="9"/>
  <c r="H214" i="9"/>
  <c r="G214" i="9"/>
  <c r="H213" i="9"/>
  <c r="G213" i="9"/>
  <c r="H212" i="9"/>
  <c r="G212" i="9"/>
  <c r="H211" i="9"/>
  <c r="G211" i="9"/>
  <c r="H210" i="9"/>
  <c r="G210" i="9"/>
  <c r="H209" i="9"/>
  <c r="G209" i="9"/>
  <c r="H208" i="9"/>
  <c r="G208" i="9"/>
  <c r="H207" i="9"/>
  <c r="G207" i="9"/>
  <c r="H206" i="9"/>
  <c r="G206" i="9"/>
  <c r="H205" i="9"/>
  <c r="G205" i="9"/>
  <c r="H204" i="9"/>
  <c r="G204" i="9"/>
  <c r="H203" i="9"/>
  <c r="G203" i="9"/>
  <c r="H202" i="9"/>
  <c r="G202" i="9"/>
  <c r="H201" i="9"/>
  <c r="G201" i="9"/>
  <c r="H200" i="9"/>
  <c r="G200" i="9"/>
  <c r="H199" i="9"/>
  <c r="G199" i="9"/>
  <c r="H198" i="9"/>
  <c r="G198" i="9"/>
  <c r="H197" i="9"/>
  <c r="G197" i="9"/>
  <c r="H196" i="9"/>
  <c r="G196" i="9"/>
  <c r="H195" i="9"/>
  <c r="G195" i="9"/>
  <c r="H194" i="9"/>
  <c r="G194" i="9"/>
  <c r="H193" i="9"/>
  <c r="G193" i="9"/>
  <c r="H192" i="9"/>
  <c r="G192" i="9"/>
  <c r="H191" i="9"/>
  <c r="G191" i="9"/>
  <c r="H190" i="9"/>
  <c r="G190" i="9"/>
  <c r="H189" i="9"/>
  <c r="G189" i="9"/>
  <c r="H188" i="9"/>
  <c r="G188" i="9"/>
  <c r="H187" i="9"/>
  <c r="G187" i="9"/>
  <c r="H186" i="9"/>
  <c r="G186" i="9"/>
  <c r="H185" i="9"/>
  <c r="G185" i="9"/>
  <c r="H184" i="9"/>
  <c r="G184" i="9"/>
  <c r="H183" i="9"/>
  <c r="G183" i="9"/>
  <c r="H182" i="9"/>
  <c r="G182" i="9"/>
  <c r="H181" i="9"/>
  <c r="G181" i="9"/>
  <c r="H180" i="9"/>
  <c r="G180" i="9"/>
  <c r="H179" i="9"/>
  <c r="G179" i="9"/>
  <c r="H178" i="9"/>
  <c r="G178" i="9"/>
  <c r="H177" i="9"/>
  <c r="G177" i="9"/>
  <c r="H176" i="9"/>
  <c r="G176" i="9"/>
  <c r="H175" i="9"/>
  <c r="G175" i="9"/>
  <c r="H174" i="9"/>
  <c r="G174" i="9"/>
  <c r="H173" i="9"/>
  <c r="G173" i="9"/>
  <c r="H172" i="9"/>
  <c r="G172" i="9"/>
  <c r="H171" i="9"/>
  <c r="G171" i="9"/>
  <c r="H170" i="9"/>
  <c r="G170" i="9"/>
  <c r="H169" i="9"/>
  <c r="G169" i="9"/>
  <c r="H168" i="9"/>
  <c r="G168" i="9"/>
  <c r="H167" i="9"/>
  <c r="G167" i="9"/>
  <c r="H166" i="9"/>
  <c r="G166" i="9"/>
  <c r="H165" i="9"/>
  <c r="G165" i="9"/>
  <c r="H164" i="9"/>
  <c r="G164" i="9"/>
  <c r="H163" i="9"/>
  <c r="G163" i="9"/>
  <c r="H162" i="9"/>
  <c r="G162" i="9"/>
  <c r="H161" i="9"/>
  <c r="G161" i="9"/>
  <c r="H160" i="9"/>
  <c r="G160" i="9"/>
  <c r="H159" i="9"/>
  <c r="G159" i="9"/>
  <c r="H158" i="9"/>
  <c r="G158" i="9"/>
  <c r="H157" i="9"/>
  <c r="G157" i="9"/>
  <c r="H156" i="9"/>
  <c r="G156" i="9"/>
  <c r="H155" i="9"/>
  <c r="G155" i="9"/>
  <c r="H154" i="9"/>
  <c r="G154" i="9"/>
  <c r="H153" i="9"/>
  <c r="G153" i="9"/>
  <c r="H152" i="9"/>
  <c r="G152" i="9"/>
  <c r="H151" i="9"/>
  <c r="G151" i="9"/>
  <c r="H150" i="9"/>
  <c r="G150" i="9"/>
  <c r="H149" i="9"/>
  <c r="G149" i="9"/>
  <c r="H148" i="9"/>
  <c r="G148" i="9"/>
  <c r="H147" i="9"/>
  <c r="G147" i="9"/>
  <c r="H146" i="9"/>
  <c r="G146" i="9"/>
  <c r="H145" i="9"/>
  <c r="G145" i="9"/>
  <c r="H144" i="9"/>
  <c r="G144" i="9"/>
  <c r="H143" i="9"/>
  <c r="G143" i="9"/>
  <c r="H142" i="9"/>
  <c r="G142" i="9"/>
  <c r="H141" i="9"/>
  <c r="G141" i="9"/>
  <c r="H140" i="9"/>
  <c r="G140" i="9"/>
  <c r="H139" i="9"/>
  <c r="G139" i="9"/>
  <c r="H138" i="9"/>
  <c r="G138" i="9"/>
  <c r="H137" i="9"/>
  <c r="G137" i="9"/>
  <c r="H136" i="9"/>
  <c r="G136" i="9"/>
  <c r="H135" i="9"/>
  <c r="G135" i="9"/>
  <c r="H134" i="9"/>
  <c r="G134" i="9"/>
  <c r="H133" i="9"/>
  <c r="G133" i="9"/>
  <c r="H132" i="9"/>
  <c r="G132" i="9"/>
  <c r="H131" i="9"/>
  <c r="G131" i="9"/>
  <c r="H130" i="9"/>
  <c r="G130" i="9"/>
  <c r="H129" i="9"/>
  <c r="G129" i="9"/>
  <c r="H128" i="9"/>
  <c r="G128" i="9"/>
  <c r="H127" i="9"/>
  <c r="G127" i="9"/>
  <c r="H126" i="9"/>
  <c r="G126" i="9"/>
  <c r="H125" i="9"/>
  <c r="G125" i="9"/>
  <c r="H124" i="9"/>
  <c r="G124" i="9"/>
  <c r="H123" i="9"/>
  <c r="G123" i="9"/>
  <c r="H122" i="9"/>
  <c r="G122" i="9"/>
  <c r="H121" i="9"/>
  <c r="G121" i="9"/>
  <c r="H120" i="9"/>
  <c r="G120" i="9"/>
  <c r="H119" i="9"/>
  <c r="G119" i="9"/>
  <c r="H118" i="9"/>
  <c r="G118" i="9"/>
  <c r="H117" i="9"/>
  <c r="G117" i="9"/>
  <c r="H116" i="9"/>
  <c r="G116" i="9"/>
  <c r="H115" i="9"/>
  <c r="G115" i="9"/>
  <c r="H114" i="9"/>
  <c r="G114" i="9"/>
  <c r="H113" i="9"/>
  <c r="G113" i="9"/>
  <c r="H112" i="9"/>
  <c r="G112" i="9"/>
  <c r="H111" i="9"/>
  <c r="G111" i="9"/>
  <c r="H110" i="9"/>
  <c r="G110" i="9"/>
  <c r="H109" i="9"/>
  <c r="G109" i="9"/>
  <c r="H108" i="9"/>
  <c r="G108" i="9"/>
  <c r="H107" i="9"/>
  <c r="G107" i="9"/>
  <c r="H106" i="9"/>
  <c r="G106" i="9"/>
  <c r="H105" i="9"/>
  <c r="G105" i="9"/>
  <c r="H104" i="9"/>
  <c r="G104" i="9"/>
  <c r="H103" i="9"/>
  <c r="G103" i="9"/>
  <c r="H102" i="9"/>
  <c r="G102" i="9"/>
  <c r="H101" i="9"/>
  <c r="G101" i="9"/>
  <c r="H100" i="9"/>
  <c r="G100" i="9"/>
  <c r="H99" i="9"/>
  <c r="G99" i="9"/>
  <c r="H98" i="9"/>
  <c r="G98" i="9"/>
  <c r="H97" i="9"/>
  <c r="G97" i="9"/>
  <c r="H96" i="9"/>
  <c r="G96" i="9"/>
  <c r="H95" i="9"/>
  <c r="G95" i="9"/>
  <c r="H94" i="9"/>
  <c r="G94" i="9"/>
  <c r="H93" i="9"/>
  <c r="G93" i="9"/>
  <c r="H92" i="9"/>
  <c r="G92" i="9"/>
  <c r="H91" i="9"/>
  <c r="G91" i="9"/>
  <c r="H90" i="9"/>
  <c r="G90" i="9"/>
  <c r="H89" i="9"/>
  <c r="G89" i="9"/>
  <c r="H88" i="9"/>
  <c r="G88" i="9"/>
  <c r="H87" i="9"/>
  <c r="G87" i="9"/>
  <c r="H86" i="9"/>
  <c r="G86" i="9"/>
  <c r="H85" i="9"/>
  <c r="G85" i="9"/>
  <c r="H84" i="9"/>
  <c r="G84" i="9"/>
  <c r="H83" i="9"/>
  <c r="G83" i="9"/>
  <c r="H82" i="9"/>
  <c r="G82" i="9"/>
  <c r="H81" i="9"/>
  <c r="G81" i="9"/>
  <c r="H80" i="9"/>
  <c r="G80" i="9"/>
  <c r="H79" i="9"/>
  <c r="G79" i="9"/>
  <c r="H78" i="9"/>
  <c r="G78" i="9"/>
  <c r="H77" i="9"/>
  <c r="G77" i="9"/>
  <c r="H76" i="9"/>
  <c r="G76" i="9"/>
  <c r="H75" i="9"/>
  <c r="G75" i="9"/>
  <c r="H74" i="9"/>
  <c r="G74" i="9"/>
  <c r="H73" i="9"/>
  <c r="G73" i="9"/>
  <c r="H72" i="9"/>
  <c r="G72" i="9"/>
  <c r="H71" i="9"/>
  <c r="G71" i="9"/>
  <c r="H70" i="9"/>
  <c r="G70" i="9"/>
  <c r="H69" i="9"/>
  <c r="G69" i="9"/>
  <c r="H68" i="9"/>
  <c r="G68" i="9"/>
  <c r="H67" i="9"/>
  <c r="G67" i="9"/>
  <c r="H66" i="9"/>
  <c r="G66" i="9"/>
  <c r="H65" i="9"/>
  <c r="G65" i="9"/>
  <c r="H64" i="9"/>
  <c r="G64" i="9"/>
  <c r="H63" i="9"/>
  <c r="G63" i="9"/>
  <c r="H62" i="9"/>
  <c r="G62" i="9"/>
  <c r="H61" i="9"/>
  <c r="G61" i="9"/>
  <c r="H60" i="9"/>
  <c r="G60" i="9"/>
  <c r="H59" i="9"/>
  <c r="G59" i="9"/>
  <c r="H58" i="9"/>
  <c r="G58" i="9"/>
  <c r="H57" i="9"/>
  <c r="G57" i="9"/>
  <c r="H56" i="9"/>
  <c r="G56" i="9"/>
  <c r="H55" i="9"/>
  <c r="G55" i="9"/>
  <c r="H54" i="9"/>
  <c r="G54" i="9"/>
  <c r="H53" i="9"/>
  <c r="G53" i="9"/>
  <c r="H52" i="9"/>
  <c r="G52" i="9"/>
  <c r="H51" i="9"/>
  <c r="G51" i="9"/>
  <c r="H50" i="9"/>
  <c r="G50" i="9"/>
  <c r="H49" i="9"/>
  <c r="G49" i="9"/>
  <c r="H48" i="9"/>
  <c r="G48" i="9"/>
  <c r="H47" i="9"/>
  <c r="G47" i="9"/>
  <c r="H46" i="9"/>
  <c r="G46" i="9"/>
  <c r="H45" i="9"/>
  <c r="G45" i="9"/>
  <c r="H44" i="9"/>
  <c r="G44" i="9"/>
  <c r="H43" i="9"/>
  <c r="G43" i="9"/>
  <c r="H42" i="9"/>
  <c r="G42" i="9"/>
  <c r="H41" i="9"/>
  <c r="G41" i="9"/>
  <c r="H40" i="9"/>
  <c r="G40" i="9"/>
  <c r="H39" i="9"/>
  <c r="G39" i="9"/>
  <c r="H38" i="9"/>
  <c r="G38" i="9"/>
  <c r="H37" i="9"/>
  <c r="G37" i="9"/>
  <c r="H36" i="9"/>
  <c r="G36" i="9"/>
  <c r="H35" i="9"/>
  <c r="G35" i="9"/>
  <c r="H34" i="9"/>
  <c r="G34" i="9"/>
  <c r="H33" i="9"/>
  <c r="G33" i="9"/>
  <c r="H32" i="9"/>
  <c r="G32" i="9"/>
  <c r="H31" i="9"/>
  <c r="G31" i="9"/>
  <c r="H30" i="9"/>
  <c r="G30" i="9"/>
  <c r="H29" i="9"/>
  <c r="G29" i="9"/>
  <c r="H28" i="9"/>
  <c r="G28" i="9"/>
  <c r="H27" i="9"/>
  <c r="G27" i="9"/>
  <c r="H26" i="9"/>
  <c r="G26" i="9"/>
  <c r="H25" i="9"/>
  <c r="G25" i="9"/>
  <c r="H24" i="9"/>
  <c r="G24" i="9"/>
  <c r="H23" i="9"/>
  <c r="G23" i="9"/>
  <c r="H22" i="9"/>
  <c r="G22" i="9"/>
  <c r="H21" i="9"/>
  <c r="G21" i="9"/>
  <c r="H20" i="9"/>
  <c r="G20" i="9"/>
  <c r="H19" i="9"/>
  <c r="G19" i="9"/>
  <c r="H18" i="9"/>
  <c r="G18" i="9"/>
  <c r="H17" i="9"/>
  <c r="G17" i="9"/>
  <c r="H16" i="9"/>
  <c r="G16" i="9"/>
  <c r="H15" i="9"/>
  <c r="G15" i="9"/>
  <c r="H14" i="9"/>
  <c r="G14" i="9"/>
  <c r="H13" i="9"/>
  <c r="G13" i="9"/>
  <c r="H12" i="9"/>
  <c r="G12" i="9"/>
  <c r="H11" i="9"/>
  <c r="G11" i="9"/>
  <c r="H10" i="9"/>
  <c r="G10" i="9"/>
  <c r="H9" i="9"/>
  <c r="G9" i="9"/>
  <c r="H8" i="9"/>
  <c r="G8" i="9"/>
  <c r="H7" i="9"/>
  <c r="G7" i="9"/>
  <c r="H6" i="9"/>
  <c r="G6" i="9"/>
  <c r="H5" i="9"/>
  <c r="G5" i="9"/>
  <c r="H4" i="9"/>
  <c r="G4" i="9"/>
  <c r="H3" i="9"/>
  <c r="G3" i="9"/>
  <c r="H2" i="9"/>
  <c r="G2" i="9"/>
  <c r="E11" i="6"/>
  <c r="O32" i="5"/>
  <c r="J81" i="5"/>
  <c r="E21" i="7"/>
  <c r="E25" i="7"/>
  <c r="E29" i="7"/>
  <c r="E33" i="7"/>
  <c r="E28" i="7"/>
  <c r="E22" i="7"/>
  <c r="E26" i="7"/>
  <c r="E30" i="7"/>
  <c r="E34" i="7"/>
  <c r="E24" i="7"/>
  <c r="E23" i="7"/>
  <c r="E27" i="7"/>
  <c r="E31" i="7"/>
  <c r="E35" i="7"/>
  <c r="E32" i="7"/>
  <c r="E20" i="7"/>
  <c r="E6" i="7"/>
  <c r="E10" i="7"/>
  <c r="E7" i="7"/>
  <c r="E11" i="7"/>
  <c r="E8" i="7"/>
  <c r="E9" i="7"/>
  <c r="E5" i="7"/>
  <c r="E8" i="10" l="1"/>
  <c r="E7" i="10"/>
  <c r="E36" i="10"/>
  <c r="E21" i="10"/>
  <c r="E25" i="10"/>
  <c r="E29" i="10"/>
  <c r="E33" i="10"/>
  <c r="E13" i="10"/>
  <c r="E10" i="10"/>
  <c r="E32" i="10"/>
  <c r="E16" i="10"/>
  <c r="E22" i="10"/>
  <c r="E26" i="10"/>
  <c r="E30" i="10"/>
  <c r="E34" i="10"/>
  <c r="E14" i="10"/>
  <c r="D18" i="10"/>
  <c r="E24" i="10"/>
  <c r="E20" i="10"/>
  <c r="E23" i="10"/>
  <c r="E27" i="10"/>
  <c r="E31" i="10"/>
  <c r="E35" i="10"/>
  <c r="E11" i="10"/>
  <c r="E15" i="10"/>
  <c r="E28" i="10"/>
  <c r="E12" i="10"/>
  <c r="E17" i="10"/>
  <c r="G461" i="9"/>
  <c r="E12" i="7"/>
  <c r="E36" i="7"/>
  <c r="E18" i="10" l="1"/>
  <c r="D37" i="10"/>
  <c r="E37" i="10" l="1"/>
  <c r="C39" i="10"/>
  <c r="E39" i="10" s="1"/>
  <c r="C38" i="10"/>
  <c r="C40" i="10"/>
  <c r="E40" i="10" s="1"/>
  <c r="C41" i="10"/>
  <c r="E41" i="10" s="1"/>
  <c r="E38" i="10" l="1"/>
  <c r="D42" i="10"/>
  <c r="E42" i="10" l="1"/>
  <c r="D43" i="10"/>
  <c r="E43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050CB6-4FC5-4446-9DB5-C9891825B109}" keepAlive="1" name="Consulta - COSTOS DE VENTA" description="Conexión a la consulta 'COSTOS DE VENTA' en el libro." type="5" refreshedVersion="8" background="1" saveData="1">
    <dbPr connection="Provider=Microsoft.Mashup.OleDb.1;Data Source=$Workbook$;Location=&quot;COSTOS DE VENTA&quot;;Extended Properties=&quot;&quot;" command="SELECT * FROM [COSTOS DE VENTA]"/>
  </connection>
  <connection id="2" xr16:uid="{18CDB269-FA3D-4104-A642-772179E6B95E}" keepAlive="1" name="Consulta - COSTOS_OPERATIVOS" description="Conexión a la consulta 'COSTOS_OPERATIVOS' en el libro." type="5" refreshedVersion="8" background="1" saveData="1">
    <dbPr connection="Provider=Microsoft.Mashup.OleDb.1;Data Source=$Workbook$;Location=COSTOS_OPERATIVOS;Extended Properties=&quot;&quot;" command="SELECT * FROM [COSTOS_OPERATIVOS]"/>
  </connection>
  <connection id="3" xr16:uid="{E795BDFE-AA02-42A2-9B40-FC6B4F9B5B02}" keepAlive="1" name="ThisWorkbookDataModel" description="Modelo de dato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F65AF9E6-441D-4D4D-B053-5E89C89D7DC9}" name="WorksheetConnection_Proyecto 1 Analisis de datos.xlsx!Tabla_COSTOS_DE_VENTA" type="102" refreshedVersion="8" minRefreshableVersion="5">
    <extLst>
      <ext xmlns:x15="http://schemas.microsoft.com/office/spreadsheetml/2010/11/main" uri="{DE250136-89BD-433C-8126-D09CA5730AF9}">
        <x15:connection id="Tabla_COSTOS_DE_VENTA" autoDelete="1">
          <x15:rangePr sourceName="_xlcn.WorksheetConnection_Proyecto1Analisisdedatos.xlsxTabla_COSTOS_DE_VENTA1"/>
        </x15:connection>
      </ext>
    </extLst>
  </connection>
  <connection id="5" xr16:uid="{D5514604-C229-4E41-9453-CF7C9BB980D9}" name="WorksheetConnection_Proyecto 1 Analisis de datos.xlsx!Tabla_COSTOS_OPERATIVOS" type="102" refreshedVersion="8" minRefreshableVersion="5">
    <extLst>
      <ext xmlns:x15="http://schemas.microsoft.com/office/spreadsheetml/2010/11/main" uri="{DE250136-89BD-433C-8126-D09CA5730AF9}">
        <x15:connection id="Tabla_COSTOS_OPERATIVOS">
          <x15:rangePr sourceName="_xlcn.WorksheetConnection_Proyecto1Analisisdedatos.xlsxTabla_COSTOS_OPERATIVOS1"/>
        </x15:connection>
      </ext>
    </extLst>
  </connection>
  <connection id="6" xr16:uid="{825B82A1-FC3E-4F53-B103-148ADEEFD74B}" name="WorksheetConnection_Proyecto 1 Analisis de datos.xlsx!Tabla3" type="102" refreshedVersion="8" minRefreshableVersion="5">
    <extLst>
      <ext xmlns:x15="http://schemas.microsoft.com/office/spreadsheetml/2010/11/main" uri="{DE250136-89BD-433C-8126-D09CA5730AF9}">
        <x15:connection id="Tabla3">
          <x15:rangePr sourceName="_xlcn.WorksheetConnection_Proyecto1Analisisdedatos.xlsxTabla31"/>
        </x15:connection>
      </ext>
    </extLst>
  </connection>
</connections>
</file>

<file path=xl/sharedStrings.xml><?xml version="1.0" encoding="utf-8"?>
<sst xmlns="http://schemas.openxmlformats.org/spreadsheetml/2006/main" count="3379" uniqueCount="712">
  <si>
    <t>Column1.no</t>
  </si>
  <si>
    <t>Column1.Gasto</t>
  </si>
  <si>
    <t>Column1.monto</t>
  </si>
  <si>
    <t>Column1.fecha</t>
  </si>
  <si>
    <t>Comisiones de venta</t>
  </si>
  <si>
    <t>01/31/2020</t>
  </si>
  <si>
    <t>Bonificaciones de ventas</t>
  </si>
  <si>
    <t>Gastos de viaje y viáticos de los vendedores</t>
  </si>
  <si>
    <t>Costos de publicidad y marketing</t>
  </si>
  <si>
    <t>Gastos de promoción de ventas</t>
  </si>
  <si>
    <t>Honorarios de agencias de publicidad o marketing</t>
  </si>
  <si>
    <t>Costos de producción de material publicitario</t>
  </si>
  <si>
    <t>01/28/2020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</si>
  <si>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</si>
  <si>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</si>
  <si>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</si>
  <si>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</si>
  <si>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</si>
  <si>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</si>
  <si>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</si>
  <si>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</si>
  <si>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</si>
  <si>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</si>
  <si>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Costo/GV</t>
  </si>
  <si>
    <t>GV</t>
  </si>
  <si>
    <t>CT</t>
  </si>
  <si>
    <t>Total general</t>
  </si>
  <si>
    <t>Suma de Column1.monto</t>
  </si>
  <si>
    <t>Mes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</si>
  <si>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</si>
  <si>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</si>
  <si>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</si>
  <si>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</si>
  <si>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</si>
  <si>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</si>
  <si>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</si>
  <si>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</si>
  <si>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</si>
  <si>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</si>
  <si>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</si>
  <si>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Monto</t>
  </si>
  <si>
    <t>Gasto</t>
  </si>
  <si>
    <t>Trimestre</t>
  </si>
  <si>
    <t>Suma de Monto</t>
  </si>
  <si>
    <t>1.Primer</t>
  </si>
  <si>
    <t>2.Segundo</t>
  </si>
  <si>
    <t>3.Tercer</t>
  </si>
  <si>
    <t>4.Cuarto</t>
  </si>
  <si>
    <t>Etiquetas de fila</t>
  </si>
  <si>
    <t>Costo_Ventas</t>
  </si>
  <si>
    <t>Departamento</t>
  </si>
  <si>
    <t>Costo Q</t>
  </si>
  <si>
    <t>Total costos de ventas</t>
  </si>
  <si>
    <t>ID_COSTO</t>
  </si>
  <si>
    <t>DESCRIPCION</t>
  </si>
  <si>
    <t>MONTO</t>
  </si>
  <si>
    <t>Salarios y beneficios de los empleados</t>
  </si>
  <si>
    <t>Alquiler o arrendamiento de espacio comercial u oficinas</t>
  </si>
  <si>
    <t>Servicios públicos como electricidad agua y gas</t>
  </si>
  <si>
    <t>Gastos de mantenimiento y reparaciones de instalaciones</t>
  </si>
  <si>
    <t>Suministros de oficina y consumibles</t>
  </si>
  <si>
    <t>Gastos de tecnología y comunicación incluyendo servicios de Internet telefonía y software</t>
  </si>
  <si>
    <t>Honorarios profesionales como asesores legales y contables</t>
  </si>
  <si>
    <t>Costos de seguros como seguros generales o de responsabilidad civil</t>
  </si>
  <si>
    <t>Gastos de servicios financieros como comisiones bancarias o tarifas de procesamiento de pagos</t>
  </si>
  <si>
    <t>Gastos de almacenamiento y logística</t>
  </si>
  <si>
    <t>Costos de transporte y envío</t>
  </si>
  <si>
    <t>Gastos de mantenimiento y reparación de equipos</t>
  </si>
  <si>
    <t>Depreciación de activos fijos</t>
  </si>
  <si>
    <t>Gastos de investigación y desarrollo</t>
  </si>
  <si>
    <t>Costos de licencias y permisos</t>
  </si>
  <si>
    <t>Gastos de capacitación y desarrollo de empleados</t>
  </si>
  <si>
    <t>no_factura</t>
  </si>
  <si>
    <t>Nombre del cliente</t>
  </si>
  <si>
    <t>Dirección</t>
  </si>
  <si>
    <t>Total con iva</t>
  </si>
  <si>
    <t>Tienda</t>
  </si>
  <si>
    <t>Fecha</t>
  </si>
  <si>
    <t>Total_Sin IVA</t>
  </si>
  <si>
    <t>Observacion</t>
  </si>
  <si>
    <t>A18083</t>
  </si>
  <si>
    <t>Ava Wilson</t>
  </si>
  <si>
    <t>249 Walnut Street</t>
  </si>
  <si>
    <t>Tienda B</t>
  </si>
  <si>
    <t>31/4/2020</t>
  </si>
  <si>
    <t>A18213</t>
  </si>
  <si>
    <t>A17862</t>
  </si>
  <si>
    <t>Andrew Davis</t>
  </si>
  <si>
    <t>321 Pine Road</t>
  </si>
  <si>
    <t>Tienda C</t>
  </si>
  <si>
    <t>A17863</t>
  </si>
  <si>
    <t>Jennifer Lee</t>
  </si>
  <si>
    <t>789 Oak Lane</t>
  </si>
  <si>
    <t>Tienda A</t>
  </si>
  <si>
    <t>A17873</t>
  </si>
  <si>
    <t>Amanda Anderson</t>
  </si>
  <si>
    <t>654 Birch Lane</t>
  </si>
  <si>
    <t>A17877</t>
  </si>
  <si>
    <t>Noah Davis</t>
  </si>
  <si>
    <t>322 Pine Road</t>
  </si>
  <si>
    <t>A17878</t>
  </si>
  <si>
    <t>Emma Wilson</t>
  </si>
  <si>
    <t>248 Walnut Street</t>
  </si>
  <si>
    <t>A17883</t>
  </si>
  <si>
    <t>Isabella Taylor</t>
  </si>
  <si>
    <t>324 Pine Road</t>
  </si>
  <si>
    <t>A17884</t>
  </si>
  <si>
    <t>Benjamin Lee</t>
  </si>
  <si>
    <t>250 Walnut Street</t>
  </si>
  <si>
    <t>A17891</t>
  </si>
  <si>
    <t>Isabella Brown</t>
  </si>
  <si>
    <t>660 Birch Lane</t>
  </si>
  <si>
    <t>A17896</t>
  </si>
  <si>
    <t>David Smith</t>
  </si>
  <si>
    <t>457 Elm Avenue</t>
  </si>
  <si>
    <t>A17898</t>
  </si>
  <si>
    <t>Michael Brown</t>
  </si>
  <si>
    <t>A17901</t>
  </si>
  <si>
    <t>Michelle Thompson</t>
  </si>
  <si>
    <t>247 Walnut Street</t>
  </si>
  <si>
    <t>A17918</t>
  </si>
  <si>
    <t>Emma Davis</t>
  </si>
  <si>
    <t>323 Pine Road</t>
  </si>
  <si>
    <t>A17967</t>
  </si>
  <si>
    <t>Sofia Johnson</t>
  </si>
  <si>
    <t>658 Birch Lane</t>
  </si>
  <si>
    <t>A17970</t>
  </si>
  <si>
    <t>Liam Anderson</t>
  </si>
  <si>
    <t>659 Birch Lane</t>
  </si>
  <si>
    <t>A17971</t>
  </si>
  <si>
    <t>326 Pine Road</t>
  </si>
  <si>
    <t>A17974</t>
  </si>
  <si>
    <t>Jackson Miller</t>
  </si>
  <si>
    <t>327 Pine Road</t>
  </si>
  <si>
    <t>A17976</t>
  </si>
  <si>
    <t>Aiden Johnson</t>
  </si>
  <si>
    <t>661 Birch Lane</t>
  </si>
  <si>
    <t>A17977</t>
  </si>
  <si>
    <t>Jane Doe</t>
  </si>
  <si>
    <t>124 Main Street</t>
  </si>
  <si>
    <t>A17982</t>
  </si>
  <si>
    <t>Mark Davis</t>
  </si>
  <si>
    <t>988 Cedar Court</t>
  </si>
  <si>
    <t>A18005</t>
  </si>
  <si>
    <t>Isabella Miller</t>
  </si>
  <si>
    <t>A18036</t>
  </si>
  <si>
    <t>Matthew Thompson</t>
  </si>
  <si>
    <t>246 Walnut Street</t>
  </si>
  <si>
    <t>A18037</t>
  </si>
  <si>
    <t>A18052</t>
  </si>
  <si>
    <t>A18056</t>
  </si>
  <si>
    <t>A18069</t>
  </si>
  <si>
    <t>Laura Wilson</t>
  </si>
  <si>
    <t>556 Maple Drive</t>
  </si>
  <si>
    <t>A18071</t>
  </si>
  <si>
    <t>Mary Johnson</t>
  </si>
  <si>
    <t>A18088</t>
  </si>
  <si>
    <t>Benjamin Taylor</t>
  </si>
  <si>
    <t>325 Pine Road</t>
  </si>
  <si>
    <t>A18092</t>
  </si>
  <si>
    <t>Liam Thompson</t>
  </si>
  <si>
    <t>252 Walnut Street</t>
  </si>
  <si>
    <t>A18103</t>
  </si>
  <si>
    <t>Sarah Brown</t>
  </si>
  <si>
    <t>A18117</t>
  </si>
  <si>
    <t>Jessica Davis</t>
  </si>
  <si>
    <t>987 Cedar Court</t>
  </si>
  <si>
    <t>A18133</t>
  </si>
  <si>
    <t>Olivia Thompson</t>
  </si>
  <si>
    <t>251 Walnut Street</t>
  </si>
  <si>
    <t>A18139</t>
  </si>
  <si>
    <t>Mia Davis</t>
  </si>
  <si>
    <t>253 Walnut Street</t>
  </si>
  <si>
    <t>A18152</t>
  </si>
  <si>
    <t>Robert Miller</t>
  </si>
  <si>
    <t>A18165</t>
  </si>
  <si>
    <t>A18168</t>
  </si>
  <si>
    <t>James Brown</t>
  </si>
  <si>
    <t>A18175</t>
  </si>
  <si>
    <t>Ava Anderson</t>
  </si>
  <si>
    <t>A18181</t>
  </si>
  <si>
    <t>John Johnson</t>
  </si>
  <si>
    <t>662 Birch Lane</t>
  </si>
  <si>
    <t>A18182</t>
  </si>
  <si>
    <t>A18186</t>
  </si>
  <si>
    <t>Daniel Smith</t>
  </si>
  <si>
    <t>A18199</t>
  </si>
  <si>
    <t>A18201</t>
  </si>
  <si>
    <t>Sofia Lee</t>
  </si>
  <si>
    <t>A18218</t>
  </si>
  <si>
    <t>A18222</t>
  </si>
  <si>
    <t>A18233</t>
  </si>
  <si>
    <t>Elizabeth Brown</t>
  </si>
  <si>
    <t>A18247</t>
  </si>
  <si>
    <t>A18263</t>
  </si>
  <si>
    <t>A18269</t>
  </si>
  <si>
    <t>A18282</t>
  </si>
  <si>
    <t>Olivia Smith</t>
  </si>
  <si>
    <t>A18295</t>
  </si>
  <si>
    <t>A18298</t>
  </si>
  <si>
    <t>A18305</t>
  </si>
  <si>
    <t>Emily Wilson</t>
  </si>
  <si>
    <t>A18311</t>
  </si>
  <si>
    <t>A17879</t>
  </si>
  <si>
    <t>Ava Thompson</t>
  </si>
  <si>
    <t>656 Birch Lane</t>
  </si>
  <si>
    <t>A17882</t>
  </si>
  <si>
    <t>James Miller</t>
  </si>
  <si>
    <t>657 Birch Lane</t>
  </si>
  <si>
    <t>A17889</t>
  </si>
  <si>
    <t>A17920</t>
  </si>
  <si>
    <t>William Thompson</t>
  </si>
  <si>
    <t>A17924</t>
  </si>
  <si>
    <t>A17925</t>
  </si>
  <si>
    <t>A17938</t>
  </si>
  <si>
    <t>David Johnson</t>
  </si>
  <si>
    <t>A17950</t>
  </si>
  <si>
    <t>Christopher Brown</t>
  </si>
  <si>
    <t>A17953</t>
  </si>
  <si>
    <t>A17985</t>
  </si>
  <si>
    <t>Jennifer Davis</t>
  </si>
  <si>
    <t>A18010</t>
  </si>
  <si>
    <t>A18035</t>
  </si>
  <si>
    <t>A18047</t>
  </si>
  <si>
    <t>A18072</t>
  </si>
  <si>
    <t>Christopher Davis</t>
  </si>
  <si>
    <t>A18077</t>
  </si>
  <si>
    <t>Amanda Thompson</t>
  </si>
  <si>
    <t>A18094</t>
  </si>
  <si>
    <t>Noah Wilson</t>
  </si>
  <si>
    <t>A18109</t>
  </si>
  <si>
    <t>A18115</t>
  </si>
  <si>
    <t>Elizabeth Smith</t>
  </si>
  <si>
    <t>A18141</t>
  </si>
  <si>
    <t>A18143</t>
  </si>
  <si>
    <t>Sarah Johnson</t>
  </si>
  <si>
    <t>790 Oak Lane</t>
  </si>
  <si>
    <t>A18151</t>
  </si>
  <si>
    <t>A18154</t>
  </si>
  <si>
    <t>A18179</t>
  </si>
  <si>
    <t>Mia Miller</t>
  </si>
  <si>
    <t>328 Pine Road</t>
  </si>
  <si>
    <t>A18202</t>
  </si>
  <si>
    <t>Ethan Johnson</t>
  </si>
  <si>
    <t>A18207</t>
  </si>
  <si>
    <t>Isabella Smith</t>
  </si>
  <si>
    <t>A18224</t>
  </si>
  <si>
    <t>A18239</t>
  </si>
  <si>
    <t>Liam Davis</t>
  </si>
  <si>
    <t>A18245</t>
  </si>
  <si>
    <t>Sophia Anderson</t>
  </si>
  <si>
    <t>A18271</t>
  </si>
  <si>
    <t>Laura Miller</t>
  </si>
  <si>
    <t>A18273</t>
  </si>
  <si>
    <t>Mary Davis</t>
  </si>
  <si>
    <t>A18281</t>
  </si>
  <si>
    <t>Liam Johnson</t>
  </si>
  <si>
    <t>A18284</t>
  </si>
  <si>
    <t>A18309</t>
  </si>
  <si>
    <t>A17892</t>
  </si>
  <si>
    <t>A17854</t>
  </si>
  <si>
    <t>John Doe</t>
  </si>
  <si>
    <t>123 Main Street</t>
  </si>
  <si>
    <t>A17865</t>
  </si>
  <si>
    <t>A17871</t>
  </si>
  <si>
    <t>A17916</t>
  </si>
  <si>
    <t>Olivia Johnson</t>
  </si>
  <si>
    <t>A17921</t>
  </si>
  <si>
    <t>A17923</t>
  </si>
  <si>
    <t>A17931</t>
  </si>
  <si>
    <t>A17933</t>
  </si>
  <si>
    <t>A17949</t>
  </si>
  <si>
    <t>456 Elm Avenue</t>
  </si>
  <si>
    <t>A17954</t>
  </si>
  <si>
    <t>A17965</t>
  </si>
  <si>
    <t>A17979</t>
  </si>
  <si>
    <t>A18000</t>
  </si>
  <si>
    <t>A18006</t>
  </si>
  <si>
    <t>A18024</t>
  </si>
  <si>
    <t>Mark Thompson</t>
  </si>
  <si>
    <t>A18027</t>
  </si>
  <si>
    <t>A18034</t>
  </si>
  <si>
    <t>Daniel Wilson</t>
  </si>
  <si>
    <t>555 Maple Drive</t>
  </si>
  <si>
    <t>A18054</t>
  </si>
  <si>
    <t>Noah Smith</t>
  </si>
  <si>
    <t>A18057</t>
  </si>
  <si>
    <t>A18066</t>
  </si>
  <si>
    <t>Andrew Anderson</t>
  </si>
  <si>
    <t>655 Birch Lane</t>
  </si>
  <si>
    <t>A18073</t>
  </si>
  <si>
    <t>A18085</t>
  </si>
  <si>
    <t>A18096</t>
  </si>
  <si>
    <t>Jackson Brown</t>
  </si>
  <si>
    <t>A18097</t>
  </si>
  <si>
    <t>A18112</t>
  </si>
  <si>
    <t>Robert Johnson</t>
  </si>
  <si>
    <t>A18118</t>
  </si>
  <si>
    <t>A18123</t>
  </si>
  <si>
    <t>A18140</t>
  </si>
  <si>
    <t>A18153</t>
  </si>
  <si>
    <t>A18156</t>
  </si>
  <si>
    <t>A18159</t>
  </si>
  <si>
    <t>A18166</t>
  </si>
  <si>
    <t>A18184</t>
  </si>
  <si>
    <t>A18187</t>
  </si>
  <si>
    <t>Jessica Wilson</t>
  </si>
  <si>
    <t>A18196</t>
  </si>
  <si>
    <t>A18203</t>
  </si>
  <si>
    <t>Olivia Davis</t>
  </si>
  <si>
    <t>A18215</t>
  </si>
  <si>
    <t>A18226</t>
  </si>
  <si>
    <t>A18227</t>
  </si>
  <si>
    <t>A18242</t>
  </si>
  <si>
    <t>A18248</t>
  </si>
  <si>
    <t>A18253</t>
  </si>
  <si>
    <t>A18270</t>
  </si>
  <si>
    <t>Brian Wilson</t>
  </si>
  <si>
    <t>A18283</t>
  </si>
  <si>
    <t>A18286</t>
  </si>
  <si>
    <t>William Anderson</t>
  </si>
  <si>
    <t>A18289</t>
  </si>
  <si>
    <t>A18296</t>
  </si>
  <si>
    <t>A17919</t>
  </si>
  <si>
    <t>30/2/2020</t>
  </si>
  <si>
    <t>A17887</t>
  </si>
  <si>
    <t>A17893</t>
  </si>
  <si>
    <t>A17904</t>
  </si>
  <si>
    <t>Brian Lee</t>
  </si>
  <si>
    <t>A17909</t>
  </si>
  <si>
    <t>A17926</t>
  </si>
  <si>
    <t>A17929</t>
  </si>
  <si>
    <t>A17932</t>
  </si>
  <si>
    <t>A17946</t>
  </si>
  <si>
    <t>A17973</t>
  </si>
  <si>
    <t>A17988</t>
  </si>
  <si>
    <t>A17989</t>
  </si>
  <si>
    <t>A17991</t>
  </si>
  <si>
    <t>A18009</t>
  </si>
  <si>
    <t>A18011</t>
  </si>
  <si>
    <t>A18030</t>
  </si>
  <si>
    <t>A18042</t>
  </si>
  <si>
    <t>A18046</t>
  </si>
  <si>
    <t>A18082</t>
  </si>
  <si>
    <t>A18086</t>
  </si>
  <si>
    <t>A18089</t>
  </si>
  <si>
    <t>A18131</t>
  </si>
  <si>
    <t>A18138</t>
  </si>
  <si>
    <t>A18146</t>
  </si>
  <si>
    <t>A18157</t>
  </si>
  <si>
    <t>A18167</t>
  </si>
  <si>
    <t>A18173</t>
  </si>
  <si>
    <t>A18177</t>
  </si>
  <si>
    <t>A18212</t>
  </si>
  <si>
    <t>A18216</t>
  </si>
  <si>
    <t>A18219</t>
  </si>
  <si>
    <t>A18261</t>
  </si>
  <si>
    <t>Jane Smith</t>
  </si>
  <si>
    <t>A18268</t>
  </si>
  <si>
    <t>A18276</t>
  </si>
  <si>
    <t>A18287</t>
  </si>
  <si>
    <t>Sophia Brown</t>
  </si>
  <si>
    <t>A18297</t>
  </si>
  <si>
    <t>A18303</t>
  </si>
  <si>
    <t>A18307</t>
  </si>
  <si>
    <t>A17855</t>
  </si>
  <si>
    <t>A17876</t>
  </si>
  <si>
    <t>A17881</t>
  </si>
  <si>
    <t>A17888</t>
  </si>
  <si>
    <t>A17890</t>
  </si>
  <si>
    <t>A17897</t>
  </si>
  <si>
    <t>A17902</t>
  </si>
  <si>
    <t>A17906</t>
  </si>
  <si>
    <t>A17914</t>
  </si>
  <si>
    <t>Steven Anderson</t>
  </si>
  <si>
    <t>A17930</t>
  </si>
  <si>
    <t>A17939</t>
  </si>
  <si>
    <t>A17951</t>
  </si>
  <si>
    <t>A17961</t>
  </si>
  <si>
    <t>A17969</t>
  </si>
  <si>
    <t>A17980</t>
  </si>
  <si>
    <t>A17981</t>
  </si>
  <si>
    <t>A17987</t>
  </si>
  <si>
    <t>A18008</t>
  </si>
  <si>
    <t>A18014</t>
  </si>
  <si>
    <t>A18017</t>
  </si>
  <si>
    <t>A18028</t>
  </si>
  <si>
    <t>A18038</t>
  </si>
  <si>
    <t>Steven Davis</t>
  </si>
  <si>
    <t>A18043</t>
  </si>
  <si>
    <t>A18048</t>
  </si>
  <si>
    <t>A18049</t>
  </si>
  <si>
    <t>A18055</t>
  </si>
  <si>
    <t>A18063</t>
  </si>
  <si>
    <t>A18064</t>
  </si>
  <si>
    <t>A18070</t>
  </si>
  <si>
    <t>A18078</t>
  </si>
  <si>
    <t>A18091</t>
  </si>
  <si>
    <t>A18098</t>
  </si>
  <si>
    <t>Aiden Davis</t>
  </si>
  <si>
    <t>254 Walnut Street</t>
  </si>
  <si>
    <t>A18102</t>
  </si>
  <si>
    <t>A18119</t>
  </si>
  <si>
    <t>A18120</t>
  </si>
  <si>
    <t>A18124</t>
  </si>
  <si>
    <t>A18125</t>
  </si>
  <si>
    <t>A18160</t>
  </si>
  <si>
    <t>A18161</t>
  </si>
  <si>
    <t>A18169</t>
  </si>
  <si>
    <t>A18176</t>
  </si>
  <si>
    <t>A18178</t>
  </si>
  <si>
    <t>A18185</t>
  </si>
  <si>
    <t>A18193</t>
  </si>
  <si>
    <t>A18194</t>
  </si>
  <si>
    <t>A18200</t>
  </si>
  <si>
    <t>A18208</t>
  </si>
  <si>
    <t>A18221</t>
  </si>
  <si>
    <t>A18228</t>
  </si>
  <si>
    <t>A18232</t>
  </si>
  <si>
    <t>A18249</t>
  </si>
  <si>
    <t>A18250</t>
  </si>
  <si>
    <t>A18254</t>
  </si>
  <si>
    <t>A18255</t>
  </si>
  <si>
    <t>A18290</t>
  </si>
  <si>
    <t>A18291</t>
  </si>
  <si>
    <t>A18299</t>
  </si>
  <si>
    <t>A18306</t>
  </si>
  <si>
    <t>A18308</t>
  </si>
  <si>
    <t>A17886</t>
  </si>
  <si>
    <t>Ethan Davis</t>
  </si>
  <si>
    <t>A17895</t>
  </si>
  <si>
    <t>A17913</t>
  </si>
  <si>
    <t>A17927</t>
  </si>
  <si>
    <t>A17942</t>
  </si>
  <si>
    <t>A17963</t>
  </si>
  <si>
    <t>A17966</t>
  </si>
  <si>
    <t>A17984</t>
  </si>
  <si>
    <t>A17998</t>
  </si>
  <si>
    <t>A17999</t>
  </si>
  <si>
    <t>A18002</t>
  </si>
  <si>
    <t>A18007</t>
  </si>
  <si>
    <t>A18012</t>
  </si>
  <si>
    <t>A18059</t>
  </si>
  <si>
    <t>A18087</t>
  </si>
  <si>
    <t>A18090</t>
  </si>
  <si>
    <t>A18110</t>
  </si>
  <si>
    <t>A18114</t>
  </si>
  <si>
    <t>A18121</t>
  </si>
  <si>
    <t>A18126</t>
  </si>
  <si>
    <t>A18158</t>
  </si>
  <si>
    <t>Matthew Davis</t>
  </si>
  <si>
    <t>A18170</t>
  </si>
  <si>
    <t>A18189</t>
  </si>
  <si>
    <t>A18217</t>
  </si>
  <si>
    <t>A18220</t>
  </si>
  <si>
    <t>A18240</t>
  </si>
  <si>
    <t>A18244</t>
  </si>
  <si>
    <t>A18251</t>
  </si>
  <si>
    <t>A18256</t>
  </si>
  <si>
    <t>A18288</t>
  </si>
  <si>
    <t>A18300</t>
  </si>
  <si>
    <t>A17856</t>
  </si>
  <si>
    <t>A17868</t>
  </si>
  <si>
    <t>37/3/2020</t>
  </si>
  <si>
    <t>A17870</t>
  </si>
  <si>
    <t>A17912</t>
  </si>
  <si>
    <t>A17915</t>
  </si>
  <si>
    <t>A17937</t>
  </si>
  <si>
    <t>A17986</t>
  </si>
  <si>
    <t>A17994</t>
  </si>
  <si>
    <t>A17995</t>
  </si>
  <si>
    <t>A17997</t>
  </si>
  <si>
    <t>A18026</t>
  </si>
  <si>
    <t>A18031</t>
  </si>
  <si>
    <t>A18060</t>
  </si>
  <si>
    <t>A18061</t>
  </si>
  <si>
    <t>A18076</t>
  </si>
  <si>
    <t>A18079</t>
  </si>
  <si>
    <t>A18080</t>
  </si>
  <si>
    <t>A18081</t>
  </si>
  <si>
    <t>A18093</t>
  </si>
  <si>
    <t>A18099</t>
  </si>
  <si>
    <t>A18107</t>
  </si>
  <si>
    <t>Michelle Anderson</t>
  </si>
  <si>
    <t>A18128</t>
  </si>
  <si>
    <t>A18136</t>
  </si>
  <si>
    <t>A18137</t>
  </si>
  <si>
    <t>A18147</t>
  </si>
  <si>
    <t>A18155</t>
  </si>
  <si>
    <t>A18172</t>
  </si>
  <si>
    <t>A18190</t>
  </si>
  <si>
    <t>A18191</t>
  </si>
  <si>
    <t>A18206</t>
  </si>
  <si>
    <t>A18209</t>
  </si>
  <si>
    <t>A18210</t>
  </si>
  <si>
    <t>A18211</t>
  </si>
  <si>
    <t>A18223</t>
  </si>
  <si>
    <t>A18229</t>
  </si>
  <si>
    <t>A18237</t>
  </si>
  <si>
    <t>A18258</t>
  </si>
  <si>
    <t>A18266</t>
  </si>
  <si>
    <t>A18267</t>
  </si>
  <si>
    <t>A18277</t>
  </si>
  <si>
    <t>A18285</t>
  </si>
  <si>
    <t>A18302</t>
  </si>
  <si>
    <t>A17858</t>
  </si>
  <si>
    <t>Michael Wilson</t>
  </si>
  <si>
    <t>A17861</t>
  </si>
  <si>
    <t>A17864</t>
  </si>
  <si>
    <t>A17867</t>
  </si>
  <si>
    <t>35/5/2020</t>
  </si>
  <si>
    <t>A17874</t>
  </si>
  <si>
    <t>A17885</t>
  </si>
  <si>
    <t>A17900</t>
  </si>
  <si>
    <t>A17903</t>
  </si>
  <si>
    <t>A17910</t>
  </si>
  <si>
    <t>A17928</t>
  </si>
  <si>
    <t>A17935</t>
  </si>
  <si>
    <t>A17936</t>
  </si>
  <si>
    <t>A17975</t>
  </si>
  <si>
    <t>A17983</t>
  </si>
  <si>
    <t>A18023</t>
  </si>
  <si>
    <t>Emily Davis</t>
  </si>
  <si>
    <t>A18029</t>
  </si>
  <si>
    <t>A18033</t>
  </si>
  <si>
    <t>A18039</t>
  </si>
  <si>
    <t>A18040</t>
  </si>
  <si>
    <t>A18044</t>
  </si>
  <si>
    <t>A18051</t>
  </si>
  <si>
    <t>A18067</t>
  </si>
  <si>
    <t>A18100</t>
  </si>
  <si>
    <t>A18122</t>
  </si>
  <si>
    <t>A18134</t>
  </si>
  <si>
    <t>A18135</t>
  </si>
  <si>
    <t>A18145</t>
  </si>
  <si>
    <t>A18197</t>
  </si>
  <si>
    <t>A18230</t>
  </si>
  <si>
    <t>A18252</t>
  </si>
  <si>
    <t>A18264</t>
  </si>
  <si>
    <t>A18265</t>
  </si>
  <si>
    <t>A18275</t>
  </si>
  <si>
    <t>A17945</t>
  </si>
  <si>
    <t>31/11/2020</t>
  </si>
  <si>
    <t>A17857</t>
  </si>
  <si>
    <t>A17859</t>
  </si>
  <si>
    <t>A17860</t>
  </si>
  <si>
    <t>A17880</t>
  </si>
  <si>
    <t>A17894</t>
  </si>
  <si>
    <t>A17899</t>
  </si>
  <si>
    <t>A17905</t>
  </si>
  <si>
    <t>A17941</t>
  </si>
  <si>
    <t>A17947</t>
  </si>
  <si>
    <t>A17955</t>
  </si>
  <si>
    <t>A17964</t>
  </si>
  <si>
    <t>A17968</t>
  </si>
  <si>
    <t>A17990</t>
  </si>
  <si>
    <t>A18016</t>
  </si>
  <si>
    <t>A18020</t>
  </si>
  <si>
    <t>A18022</t>
  </si>
  <si>
    <t>A18041</t>
  </si>
  <si>
    <t>A18045</t>
  </si>
  <si>
    <t>A18058</t>
  </si>
  <si>
    <t>A18062</t>
  </si>
  <si>
    <t>A18095</t>
  </si>
  <si>
    <t>A18104</t>
  </si>
  <si>
    <t>A18111</t>
  </si>
  <si>
    <t>A18129</t>
  </si>
  <si>
    <t>A18132</t>
  </si>
  <si>
    <t>A18150</t>
  </si>
  <si>
    <t>A18162</t>
  </si>
  <si>
    <t>A18188</t>
  </si>
  <si>
    <t>A18192</t>
  </si>
  <si>
    <t>A18225</t>
  </si>
  <si>
    <t>A18234</t>
  </si>
  <si>
    <t>A18241</t>
  </si>
  <si>
    <t>A18259</t>
  </si>
  <si>
    <t>A18262</t>
  </si>
  <si>
    <t>A18280</t>
  </si>
  <si>
    <t>A18292</t>
  </si>
  <si>
    <t>A17869</t>
  </si>
  <si>
    <t>A17907</t>
  </si>
  <si>
    <t>A17911</t>
  </si>
  <si>
    <t>A17917</t>
  </si>
  <si>
    <t>A17922</t>
  </si>
  <si>
    <t>A17943</t>
  </si>
  <si>
    <t>A17944</t>
  </si>
  <si>
    <t>A17956</t>
  </si>
  <si>
    <t>A17958</t>
  </si>
  <si>
    <t>A17959</t>
  </si>
  <si>
    <t>A17960</t>
  </si>
  <si>
    <t>A17962</t>
  </si>
  <si>
    <t>A17978</t>
  </si>
  <si>
    <t>A17993</t>
  </si>
  <si>
    <t>A17996</t>
  </si>
  <si>
    <t>A18003</t>
  </si>
  <si>
    <t>A18013</t>
  </si>
  <si>
    <t>A18019</t>
  </si>
  <si>
    <t>A18021</t>
  </si>
  <si>
    <t>A18025</t>
  </si>
  <si>
    <t>A18106</t>
  </si>
  <si>
    <t>A18108</t>
  </si>
  <si>
    <t>A18113</t>
  </si>
  <si>
    <t>A18116</t>
  </si>
  <si>
    <t>A18127</t>
  </si>
  <si>
    <t>A18130</t>
  </si>
  <si>
    <t>A18142</t>
  </si>
  <si>
    <t>A18144</t>
  </si>
  <si>
    <t>A18163</t>
  </si>
  <si>
    <t>A18174</t>
  </si>
  <si>
    <t>A18180</t>
  </si>
  <si>
    <t>A18236</t>
  </si>
  <si>
    <t>A18238</t>
  </si>
  <si>
    <t>A18243</t>
  </si>
  <si>
    <t>A18246</t>
  </si>
  <si>
    <t>A18257</t>
  </si>
  <si>
    <t>A18260</t>
  </si>
  <si>
    <t>A18272</t>
  </si>
  <si>
    <t>A18274</t>
  </si>
  <si>
    <t>A18293</t>
  </si>
  <si>
    <t>A18304</t>
  </si>
  <si>
    <t>A18310</t>
  </si>
  <si>
    <t>A17866</t>
  </si>
  <si>
    <t>A17872</t>
  </si>
  <si>
    <t>A17875</t>
  </si>
  <si>
    <t>A17908</t>
  </si>
  <si>
    <t>A17934</t>
  </si>
  <si>
    <t>A17940</t>
  </si>
  <si>
    <t>A17948</t>
  </si>
  <si>
    <t>A17952</t>
  </si>
  <si>
    <t>A17957</t>
  </si>
  <si>
    <t>A17972</t>
  </si>
  <si>
    <t>A17992</t>
  </si>
  <si>
    <t>A18001</t>
  </si>
  <si>
    <t>A18004</t>
  </si>
  <si>
    <t>A18015</t>
  </si>
  <si>
    <t>A18018</t>
  </si>
  <si>
    <t>A18032</t>
  </si>
  <si>
    <t>A18050</t>
  </si>
  <si>
    <t>A18053</t>
  </si>
  <si>
    <t>A18065</t>
  </si>
  <si>
    <t>A18068</t>
  </si>
  <si>
    <t>A18074</t>
  </si>
  <si>
    <t>A18075</t>
  </si>
  <si>
    <t>A18084</t>
  </si>
  <si>
    <t>A18101</t>
  </si>
  <si>
    <t>A18105</t>
  </si>
  <si>
    <t>A18148</t>
  </si>
  <si>
    <t>A18149</t>
  </si>
  <si>
    <t>A18164</t>
  </si>
  <si>
    <t>A18171</t>
  </si>
  <si>
    <t>A18183</t>
  </si>
  <si>
    <t>A18195</t>
  </si>
  <si>
    <t>A18198</t>
  </si>
  <si>
    <t>A18204</t>
  </si>
  <si>
    <t>A18205</t>
  </si>
  <si>
    <t>A18214</t>
  </si>
  <si>
    <t>A18231</t>
  </si>
  <si>
    <t>A18235</t>
  </si>
  <si>
    <t>A18278</t>
  </si>
  <si>
    <t>A18279</t>
  </si>
  <si>
    <t>A18294</t>
  </si>
  <si>
    <t>A18301</t>
  </si>
  <si>
    <t>Top 5 costos de ventas más elevados</t>
  </si>
  <si>
    <t>Total_Gts_Operativos</t>
  </si>
  <si>
    <t>febrero</t>
  </si>
  <si>
    <t>Total_VentasBase</t>
  </si>
  <si>
    <t>Estado de resultados de la empresa El Pato Azul</t>
  </si>
  <si>
    <t>Cifras expresadas en  Quetzales</t>
  </si>
  <si>
    <t>VENTAS</t>
  </si>
  <si>
    <t>COSTO DE VENTAS</t>
  </si>
  <si>
    <t>Utilidad Bruta</t>
  </si>
  <si>
    <t>GASTOS OPERATIVOS</t>
  </si>
  <si>
    <t>UTILIDAD OPERACIONAL</t>
  </si>
  <si>
    <t>ISR 1ER.TRIMESTRE</t>
  </si>
  <si>
    <t>ISR 2DO.TRIMESTRE</t>
  </si>
  <si>
    <t>ISR 3ER.TRIMESTRE</t>
  </si>
  <si>
    <t>ISR 4TO.TRIMESTRE</t>
  </si>
  <si>
    <t>Total costos operativos</t>
  </si>
  <si>
    <t>Top 10 gastos operativos más elevados</t>
  </si>
  <si>
    <t>Total ventas 2020</t>
  </si>
  <si>
    <t>Meses</t>
  </si>
  <si>
    <t>Valor</t>
  </si>
  <si>
    <t>TOTAL DE VENTAS SIN IVA</t>
  </si>
  <si>
    <t>Total costo de ventas</t>
  </si>
  <si>
    <t>Total gastos operativos</t>
  </si>
  <si>
    <t>Total ISR año 2020</t>
  </si>
  <si>
    <t>PERDIDA DEL EJERCICIO</t>
  </si>
  <si>
    <t>Porcentaje respecto a la venta Total</t>
  </si>
  <si>
    <t>Recomendaciones:</t>
  </si>
  <si>
    <t>Del 1ro. De Enero al 31 de Marzo del 2020</t>
  </si>
  <si>
    <t>Los gastos mas elevados se encuentran en la operación, por lo que se debe de realizar un</t>
  </si>
  <si>
    <t>presupuestos para el mejor manejo de los mismos.</t>
  </si>
  <si>
    <t xml:space="preserve">* En el caso de Gastos de tecnología y comunicación incluyendo servicios de Internet telefonía </t>
  </si>
  <si>
    <t>y software, por el monto que tiene, se recomienda registrarlo como una capitalización para que el</t>
  </si>
  <si>
    <t>mensual)</t>
  </si>
  <si>
    <t>* En el caso de los Gastos de almacenamiento y logística buscar otros proveedores que presenten</t>
  </si>
  <si>
    <t>el servicio a un precio mas favorable sin perder la calidad del mismo.</t>
  </si>
  <si>
    <t>* Para el rubro de Salarios y beneficios de los empleados, realizar un revisión de compensaciones</t>
  </si>
  <si>
    <t>para determinar si estan acorde al mercado, también pudieran cambiarse los beneficios hacia</t>
  </si>
  <si>
    <t>beneficios NO monetarios para no perder la incentivación a los colaboradores.</t>
  </si>
  <si>
    <t>proporcionando el retorno esperado, ya que la idea de comprar activos fijos es para incrementar</t>
  </si>
  <si>
    <t>las utilidades, es posible que existan AF que no esten siendo utilizados al 100% ó se esten</t>
  </si>
  <si>
    <t>utilizando para otros fines.</t>
  </si>
  <si>
    <t>*En el caso de la Depreciación de activos fijos, se debe de determinar si todos los activos están</t>
  </si>
  <si>
    <t>* Existen ventas elevadas en cambio de temporada climatica por ejemplo</t>
  </si>
  <si>
    <t>* La estacionalidad se encuentra bastante marcada en los meses de verano.</t>
  </si>
  <si>
    <t xml:space="preserve">   porque no son productos apropiados para regalos navideños</t>
  </si>
  <si>
    <t xml:space="preserve">   Julio, Agosto y Septiembre.</t>
  </si>
  <si>
    <t xml:space="preserve">* Los productos tienen una baja bastante considerable en Diciembre, posiblemente </t>
  </si>
  <si>
    <t>* Los productos tienen una baja leve  en Mayo, posiblemente porque no son</t>
  </si>
  <si>
    <t xml:space="preserve">   productos apropiados para regalos del día de la madre.</t>
  </si>
  <si>
    <t>monto total se baja diluyendo durante la vida útil del mismo (por medio de su depreciación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</si>
</sst>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dd\-mm\-yy;@"/>
    <numFmt numFmtId="165" formatCode="_-* #,##0.00\ _Q_-;\-* #,##0.00\ _Q_-;_-* &quot;-&quot;??\ _Q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pivotButton="1"/>
    <xf numFmtId="4" fontId="0" fillId="0" borderId="0" xfId="0" applyNumberFormat="1"/>
    <xf numFmtId="0" fontId="2" fillId="0" borderId="0" xfId="0" applyFont="1"/>
    <xf numFmtId="164" fontId="0" fillId="0" borderId="0" xfId="0" applyNumberFormat="1"/>
    <xf numFmtId="43" fontId="0" fillId="0" borderId="0" xfId="1" applyFont="1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0" fontId="4" fillId="0" borderId="0" xfId="0" applyFont="1"/>
    <xf numFmtId="0" fontId="0" fillId="2" borderId="0" xfId="0" applyFill="1"/>
    <xf numFmtId="43" fontId="0" fillId="2" borderId="0" xfId="1" applyFont="1" applyFill="1"/>
    <xf numFmtId="0" fontId="0" fillId="0" borderId="0" xfId="0" applyAlignment="1">
      <alignment horizontal="left"/>
    </xf>
    <xf numFmtId="43" fontId="0" fillId="0" borderId="0" xfId="0" applyNumberFormat="1"/>
    <xf numFmtId="43" fontId="2" fillId="0" borderId="1" xfId="0" applyNumberFormat="1" applyFont="1" applyBorder="1"/>
    <xf numFmtId="164" fontId="0" fillId="2" borderId="0" xfId="0" applyNumberFormat="1" applyFill="1"/>
    <xf numFmtId="0" fontId="5" fillId="0" borderId="0" xfId="0" applyFont="1" applyAlignment="1">
      <alignment horizontal="center"/>
    </xf>
    <xf numFmtId="43" fontId="0" fillId="0" borderId="0" xfId="3" applyFont="1"/>
    <xf numFmtId="43" fontId="0" fillId="0" borderId="2" xfId="3" applyFont="1" applyBorder="1"/>
    <xf numFmtId="43" fontId="0" fillId="0" borderId="2" xfId="1" applyFont="1" applyBorder="1"/>
    <xf numFmtId="165" fontId="0" fillId="0" borderId="0" xfId="0" applyNumberFormat="1"/>
    <xf numFmtId="165" fontId="0" fillId="0" borderId="1" xfId="0" applyNumberFormat="1" applyBorder="1"/>
    <xf numFmtId="10" fontId="0" fillId="0" borderId="0" xfId="2" applyNumberFormat="1" applyFont="1"/>
    <xf numFmtId="43" fontId="0" fillId="0" borderId="0" xfId="1" applyFont="1" applyBorder="1"/>
    <xf numFmtId="165" fontId="0" fillId="0" borderId="2" xfId="0" applyNumberFormat="1" applyBorder="1"/>
    <xf numFmtId="43" fontId="0" fillId="0" borderId="2" xfId="0" applyNumberFormat="1" applyBorder="1"/>
    <xf numFmtId="10" fontId="2" fillId="0" borderId="0" xfId="2" applyNumberFormat="1" applyFont="1"/>
    <xf numFmtId="10" fontId="1" fillId="0" borderId="0" xfId="2" applyNumberFormat="1" applyFont="1"/>
    <xf numFmtId="0" fontId="2" fillId="0" borderId="0" xfId="0" applyFont="1" applyAlignment="1">
      <alignment horizontal="center" vertical="center" wrapText="1"/>
    </xf>
    <xf numFmtId="0" fontId="0" fillId="3" borderId="0" xfId="0" applyFill="1"/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3" fontId="2" fillId="3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4">
    <cellStyle name="Millares" xfId="1" builtinId="3"/>
    <cellStyle name="Millares 2" xfId="3" xr:uid="{47E8C012-AC34-4C2E-A598-25F8B1407B13}"/>
    <cellStyle name="Normal" xfId="0" builtinId="0"/>
    <cellStyle name="Porcentaje" xfId="2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dd\-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64" formatCode="dd\-mm\-yy;@"/>
    </dxf>
    <dxf>
      <numFmt numFmtId="4" formatCode="#,##0.00"/>
    </dxf>
    <dxf>
      <numFmt numFmtId="4" formatCode="#,##0.00"/>
    </dxf>
    <dxf>
      <numFmt numFmtId="0" formatCode="General"/>
    </dxf>
  </dxfs>
  <tableStyles count="1" defaultTableStyle="TableStyleMedium2" defaultPivotStyle="PivotStyleLight16">
    <tableStyle name="Invisible" pivot="0" table="0" count="0" xr9:uid="{629A2AC8-C307-475A-805B-7A830664FC31}"/>
  </tableStyles>
  <colors>
    <mruColors>
      <color rgb="FFCCFFFF"/>
      <color rgb="FFCCFFCC"/>
      <color rgb="FFFFFFCC"/>
      <color rgb="FFFFFFFF"/>
      <color rgb="FF99FFCC"/>
      <color rgb="FF00CC99"/>
      <color rgb="FF00FF00"/>
      <color rgb="FFFF00FF"/>
      <color rgb="FF0066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4.xml"/><Relationship Id="rId18" Type="http://schemas.openxmlformats.org/officeDocument/2006/relationships/styles" Target="styles.xml"/><Relationship Id="rId26" Type="http://schemas.openxmlformats.org/officeDocument/2006/relationships/customXml" Target="../customXml/item5.xml"/><Relationship Id="rId39" Type="http://schemas.openxmlformats.org/officeDocument/2006/relationships/customXml" Target="../customXml/item18.xml"/><Relationship Id="rId21" Type="http://schemas.openxmlformats.org/officeDocument/2006/relationships/calcChain" Target="calcChain.xml"/><Relationship Id="rId34" Type="http://schemas.openxmlformats.org/officeDocument/2006/relationships/customXml" Target="../customXml/item13.xml"/><Relationship Id="rId42" Type="http://schemas.openxmlformats.org/officeDocument/2006/relationships/customXml" Target="../customXml/item2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powerPivotData" Target="model/item.data"/><Relationship Id="rId29" Type="http://schemas.openxmlformats.org/officeDocument/2006/relationships/customXml" Target="../customXml/item8.xml"/><Relationship Id="rId41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24" Type="http://schemas.openxmlformats.org/officeDocument/2006/relationships/customXml" Target="../customXml/item3.xml"/><Relationship Id="rId32" Type="http://schemas.openxmlformats.org/officeDocument/2006/relationships/customXml" Target="../customXml/item11.xml"/><Relationship Id="rId37" Type="http://schemas.openxmlformats.org/officeDocument/2006/relationships/customXml" Target="../customXml/item16.xml"/><Relationship Id="rId40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23" Type="http://schemas.openxmlformats.org/officeDocument/2006/relationships/customXml" Target="../customXml/item2.xml"/><Relationship Id="rId28" Type="http://schemas.openxmlformats.org/officeDocument/2006/relationships/customXml" Target="../customXml/item7.xml"/><Relationship Id="rId36" Type="http://schemas.openxmlformats.org/officeDocument/2006/relationships/customXml" Target="../customXml/item15.xml"/><Relationship Id="rId10" Type="http://schemas.openxmlformats.org/officeDocument/2006/relationships/pivotCacheDefinition" Target="pivotCache/pivotCacheDefinition1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10.xml"/><Relationship Id="rId44" Type="http://schemas.openxmlformats.org/officeDocument/2006/relationships/customXml" Target="../customXml/item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pivotCacheDefinition" Target="pivotCache/pivotCacheDefinition5.xml"/><Relationship Id="rId22" Type="http://schemas.openxmlformats.org/officeDocument/2006/relationships/customXml" Target="../customXml/item1.xml"/><Relationship Id="rId27" Type="http://schemas.openxmlformats.org/officeDocument/2006/relationships/customXml" Target="../customXml/item6.xml"/><Relationship Id="rId30" Type="http://schemas.openxmlformats.org/officeDocument/2006/relationships/customXml" Target="../customXml/item9.xml"/><Relationship Id="rId35" Type="http://schemas.openxmlformats.org/officeDocument/2006/relationships/customXml" Target="../customXml/item14.xml"/><Relationship Id="rId43" Type="http://schemas.openxmlformats.org/officeDocument/2006/relationships/customXml" Target="../customXml/item2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3.xml"/><Relationship Id="rId17" Type="http://schemas.openxmlformats.org/officeDocument/2006/relationships/connections" Target="connections.xml"/><Relationship Id="rId25" Type="http://schemas.openxmlformats.org/officeDocument/2006/relationships/customXml" Target="../customXml/item4.xml"/><Relationship Id="rId33" Type="http://schemas.openxmlformats.org/officeDocument/2006/relationships/customXml" Target="../customXml/item12.xml"/><Relationship Id="rId38" Type="http://schemas.openxmlformats.org/officeDocument/2006/relationships/customXml" Target="../customXml/item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 i="1">
                <a:solidFill>
                  <a:schemeClr val="accent1">
                    <a:lumMod val="75000"/>
                  </a:schemeClr>
                </a:solidFill>
              </a:rPr>
              <a:t>2 meses con</a:t>
            </a:r>
            <a:r>
              <a:rPr lang="es-ES" b="1" i="1" baseline="0">
                <a:solidFill>
                  <a:schemeClr val="accent1">
                    <a:lumMod val="75000"/>
                  </a:schemeClr>
                </a:solidFill>
              </a:rPr>
              <a:t> ventas mas bajas</a:t>
            </a:r>
            <a:endParaRPr lang="es-ES" b="1" i="1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2.2222222222222223E-2"/>
                  <c:y val="-6.4814814814814728E-2"/>
                </c:manualLayout>
              </c:layout>
              <c:tx>
                <c:rich>
                  <a:bodyPr/>
                  <a:lstStyle/>
                  <a:p>
                    <a:fld id="{7CD3D2E2-19EC-426F-B356-F2D30716CEC8}" type="VALUE">
                      <a:rPr lang="en-US" b="1"/>
                      <a:pPr/>
                      <a:t>[VALOR]</a:t>
                    </a:fld>
                    <a:endParaRPr lang="es-E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2BF5-4F58-A556-C5BD787C55E6}"/>
                </c:ext>
              </c:extLst>
            </c:dLbl>
            <c:dLbl>
              <c:idx val="1"/>
              <c:layout>
                <c:manualLayout>
                  <c:x val="3.0555555555555555E-2"/>
                  <c:y val="-4.1666666666666706E-2"/>
                </c:manualLayout>
              </c:layout>
              <c:tx>
                <c:rich>
                  <a:bodyPr/>
                  <a:lstStyle/>
                  <a:p>
                    <a:fld id="{0AB5CFBC-3403-4AA8-9F54-EC0372BA2393}" type="VALUE">
                      <a:rPr lang="en-US" b="1"/>
                      <a:pPr/>
                      <a:t>[VALOR]</a:t>
                    </a:fld>
                    <a:endParaRPr lang="es-E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BF5-4F58-A556-C5BD787C55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Entregables!$D$60:$D$61</c:f>
              <c:strCache>
                <c:ptCount val="2"/>
                <c:pt idx="0">
                  <c:v>diciembre</c:v>
                </c:pt>
                <c:pt idx="1">
                  <c:v>mayo</c:v>
                </c:pt>
              </c:strCache>
            </c:strRef>
          </c:cat>
          <c:val>
            <c:numRef>
              <c:f>Entregables!$E$60:$E$61</c:f>
              <c:numCache>
                <c:formatCode>_(* #,##0.00_);_(* \(#,##0.00\);_(* "-"??_);_(@_)</c:formatCode>
                <c:ptCount val="2"/>
                <c:pt idx="0">
                  <c:v>1760.7142857142856</c:v>
                </c:pt>
                <c:pt idx="1">
                  <c:v>91247.32142857142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F5-4F58-A556-C5BD787C55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89500752"/>
        <c:axId val="1989496912"/>
        <c:axId val="0"/>
      </c:bar3DChart>
      <c:catAx>
        <c:axId val="198950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496912"/>
        <c:crosses val="autoZero"/>
        <c:auto val="1"/>
        <c:lblAlgn val="ctr"/>
        <c:lblOffset val="100"/>
        <c:noMultiLvlLbl val="0"/>
      </c:catAx>
      <c:valAx>
        <c:axId val="198949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50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>
                <a:solidFill>
                  <a:schemeClr val="accent1">
                    <a:lumMod val="75000"/>
                  </a:schemeClr>
                </a:solidFill>
              </a:rPr>
              <a:t>Top 5 Costos</a:t>
            </a:r>
            <a:r>
              <a:rPr lang="en-US" b="1" i="1" baseline="0">
                <a:solidFill>
                  <a:schemeClr val="accent1">
                    <a:lumMod val="75000"/>
                  </a:schemeClr>
                </a:solidFill>
              </a:rPr>
              <a:t> de ventas mas elevados</a:t>
            </a:r>
            <a:endParaRPr lang="en-US" b="1" i="1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99999999999999E-2"/>
          <c:y val="0.21483632254301546"/>
          <c:w val="0.93194444444444446"/>
          <c:h val="0.4555792505103528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168-4E0E-8282-EF2CA2EB61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168-4E0E-8282-EF2CA2EB61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168-4E0E-8282-EF2CA2EB61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168-4E0E-8282-EF2CA2EB61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168-4E0E-8282-EF2CA2EB61C1}"/>
              </c:ext>
            </c:extLst>
          </c:dPt>
          <c:dLbls>
            <c:dLbl>
              <c:idx val="0"/>
              <c:layout>
                <c:manualLayout>
                  <c:x val="-0.11791994750656168"/>
                  <c:y val="4.665755322251385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168-4E0E-8282-EF2CA2EB61C1}"/>
                </c:ext>
              </c:extLst>
            </c:dLbl>
            <c:dLbl>
              <c:idx val="1"/>
              <c:layout>
                <c:manualLayout>
                  <c:x val="-0.14376356080489938"/>
                  <c:y val="-0.1463958151064450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168-4E0E-8282-EF2CA2EB61C1}"/>
                </c:ext>
              </c:extLst>
            </c:dLbl>
            <c:dLbl>
              <c:idx val="4"/>
              <c:layout>
                <c:manualLayout>
                  <c:x val="9.9892825896762905E-2"/>
                  <c:y val="7.904855643044619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168-4E0E-8282-EF2CA2EB61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Entregables!$D$5:$D$9</c:f>
              <c:strCache>
                <c:ptCount val="5"/>
                <c:pt idx="0">
                  <c:v>Bonificaciones de ventas</c:v>
                </c:pt>
                <c:pt idx="1">
                  <c:v>Gastos de viaje y viáticos de los vendedores</c:v>
                </c:pt>
                <c:pt idx="2">
                  <c:v>Comisiones de venta</c:v>
                </c:pt>
                <c:pt idx="3">
                  <c:v>Honorarios de agencias de publicidad o marketing</c:v>
                </c:pt>
                <c:pt idx="4">
                  <c:v>Gastos de promoción de ventas</c:v>
                </c:pt>
              </c:strCache>
            </c:strRef>
          </c:cat>
          <c:val>
            <c:numRef>
              <c:f>Entregables!$E$5:$E$9</c:f>
              <c:numCache>
                <c:formatCode>_(* #,##0.00_);_(* \(#,##0.00\);_(* "-"??_);_(@_)</c:formatCode>
                <c:ptCount val="5"/>
                <c:pt idx="0">
                  <c:v>24996</c:v>
                </c:pt>
                <c:pt idx="1">
                  <c:v>22992</c:v>
                </c:pt>
                <c:pt idx="2">
                  <c:v>19992</c:v>
                </c:pt>
                <c:pt idx="3">
                  <c:v>18996</c:v>
                </c:pt>
                <c:pt idx="4">
                  <c:v>15996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168-4E0E-8282-EF2CA2EB61C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0170166229221343E-2"/>
          <c:y val="0.72742782152230978"/>
          <c:w val="0.56021500437445315"/>
          <c:h val="0.258683289588801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>
          <a:lumMod val="10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 i="1">
                <a:solidFill>
                  <a:schemeClr val="accent1">
                    <a:lumMod val="75000"/>
                  </a:schemeClr>
                </a:solidFill>
              </a:rPr>
              <a:t>Top 10 Gastos mas elevados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Entregables!$D$20:$D$30</c:f>
              <c:strCache>
                <c:ptCount val="11"/>
                <c:pt idx="0">
                  <c:v>Gastos de tecnología y comunicación incluyendo servicios de Internet telefonía y software</c:v>
                </c:pt>
                <c:pt idx="1">
                  <c:v>Gastos de almacenamiento y logística</c:v>
                </c:pt>
                <c:pt idx="2">
                  <c:v>Salarios y beneficios de los empleados</c:v>
                </c:pt>
                <c:pt idx="3">
                  <c:v>Depreciación de activos fijos</c:v>
                </c:pt>
                <c:pt idx="4">
                  <c:v>Alquiler o arrendamiento de espacio comercial u oficinas</c:v>
                </c:pt>
                <c:pt idx="5">
                  <c:v>Honorarios profesionales como asesores legales y contables</c:v>
                </c:pt>
                <c:pt idx="6">
                  <c:v>Gastos de mantenimiento y reparaciones de instalaciones</c:v>
                </c:pt>
                <c:pt idx="7">
                  <c:v>Suministros de oficina y consumibles</c:v>
                </c:pt>
                <c:pt idx="8">
                  <c:v>Gastos de mantenimiento y reparación de equipos</c:v>
                </c:pt>
                <c:pt idx="9">
                  <c:v>Costos de transporte y envío</c:v>
                </c:pt>
                <c:pt idx="10">
                  <c:v>Costos de seguros como seguros generales o de responsabilidad civil</c:v>
                </c:pt>
              </c:strCache>
            </c:strRef>
          </c:cat>
          <c:val>
            <c:numRef>
              <c:f>Entregables!$E$20:$E$30</c:f>
              <c:numCache>
                <c:formatCode>_(* #,##0.00_);_(* \(#,##0.00\);_(* "-"??_);_(@_)</c:formatCode>
                <c:ptCount val="11"/>
                <c:pt idx="0">
                  <c:v>120000</c:v>
                </c:pt>
                <c:pt idx="1">
                  <c:v>110000</c:v>
                </c:pt>
                <c:pt idx="2">
                  <c:v>85000</c:v>
                </c:pt>
                <c:pt idx="3">
                  <c:v>75000</c:v>
                </c:pt>
                <c:pt idx="4">
                  <c:v>65000</c:v>
                </c:pt>
                <c:pt idx="5">
                  <c:v>50000</c:v>
                </c:pt>
                <c:pt idx="6">
                  <c:v>50000</c:v>
                </c:pt>
                <c:pt idx="7">
                  <c:v>40000</c:v>
                </c:pt>
                <c:pt idx="8">
                  <c:v>35000</c:v>
                </c:pt>
                <c:pt idx="9">
                  <c:v>25000</c:v>
                </c:pt>
                <c:pt idx="10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E0-44B0-8C44-357D575C3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8157648"/>
        <c:axId val="2057291840"/>
      </c:barChart>
      <c:catAx>
        <c:axId val="448157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7291840"/>
        <c:crosses val="autoZero"/>
        <c:auto val="1"/>
        <c:lblAlgn val="ctr"/>
        <c:lblOffset val="100"/>
        <c:noMultiLvlLbl val="0"/>
      </c:catAx>
      <c:valAx>
        <c:axId val="205729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815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50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 i="1">
                <a:solidFill>
                  <a:schemeClr val="accent1">
                    <a:lumMod val="75000"/>
                  </a:schemeClr>
                </a:solidFill>
              </a:rPr>
              <a:t>2 meses con</a:t>
            </a:r>
            <a:r>
              <a:rPr lang="es-ES" b="1" i="1" baseline="0">
                <a:solidFill>
                  <a:schemeClr val="accent1">
                    <a:lumMod val="75000"/>
                  </a:schemeClr>
                </a:solidFill>
              </a:rPr>
              <a:t> ventas mas bajas</a:t>
            </a:r>
            <a:endParaRPr lang="es-ES" b="1" i="1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2.2222222222222223E-2"/>
                  <c:y val="-6.4814814814814728E-2"/>
                </c:manualLayout>
              </c:layout>
              <c:tx>
                <c:rich>
                  <a:bodyPr/>
                  <a:lstStyle/>
                  <a:p>
                    <a:fld id="{7CD3D2E2-19EC-426F-B356-F2D30716CEC8}" type="VALUE">
                      <a:rPr lang="en-US" b="1"/>
                      <a:pPr/>
                      <a:t>[VALOR]</a:t>
                    </a:fld>
                    <a:endParaRPr lang="es-E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608F-41DA-9A3B-398ABC27F147}"/>
                </c:ext>
              </c:extLst>
            </c:dLbl>
            <c:dLbl>
              <c:idx val="1"/>
              <c:layout>
                <c:manualLayout>
                  <c:x val="3.0555555555555555E-2"/>
                  <c:y val="-4.1666666666666706E-2"/>
                </c:manualLayout>
              </c:layout>
              <c:tx>
                <c:rich>
                  <a:bodyPr/>
                  <a:lstStyle/>
                  <a:p>
                    <a:fld id="{0AB5CFBC-3403-4AA8-9F54-EC0372BA2393}" type="VALUE">
                      <a:rPr lang="en-US" b="1"/>
                      <a:pPr/>
                      <a:t>[VALOR]</a:t>
                    </a:fld>
                    <a:endParaRPr lang="es-E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08F-41DA-9A3B-398ABC27F1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Entregables!$D$60:$D$61</c:f>
              <c:strCache>
                <c:ptCount val="2"/>
                <c:pt idx="0">
                  <c:v>diciembre</c:v>
                </c:pt>
                <c:pt idx="1">
                  <c:v>mayo</c:v>
                </c:pt>
              </c:strCache>
            </c:strRef>
          </c:cat>
          <c:val>
            <c:numRef>
              <c:f>Entregables!$E$60:$E$61</c:f>
              <c:numCache>
                <c:formatCode>_(* #,##0.00_);_(* \(#,##0.00\);_(* "-"??_);_(@_)</c:formatCode>
                <c:ptCount val="2"/>
                <c:pt idx="0">
                  <c:v>1760.7142857142856</c:v>
                </c:pt>
                <c:pt idx="1">
                  <c:v>91247.32142857142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8F-41DA-9A3B-398ABC27F14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89500752"/>
        <c:axId val="1989496912"/>
        <c:axId val="0"/>
      </c:bar3DChart>
      <c:catAx>
        <c:axId val="198950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496912"/>
        <c:crosses val="autoZero"/>
        <c:auto val="1"/>
        <c:lblAlgn val="ctr"/>
        <c:lblOffset val="100"/>
        <c:noMultiLvlLbl val="0"/>
      </c:catAx>
      <c:valAx>
        <c:axId val="1989496912"/>
        <c:scaling>
          <c:orientation val="minMax"/>
          <c:max val="2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50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>
                <a:solidFill>
                  <a:schemeClr val="accent1">
                    <a:lumMod val="75000"/>
                  </a:schemeClr>
                </a:solidFill>
              </a:rPr>
              <a:t>Top 5 Costos</a:t>
            </a:r>
            <a:r>
              <a:rPr lang="en-US" b="1" i="1" baseline="0">
                <a:solidFill>
                  <a:schemeClr val="accent1">
                    <a:lumMod val="75000"/>
                  </a:schemeClr>
                </a:solidFill>
              </a:rPr>
              <a:t> de ventas mas elevados</a:t>
            </a:r>
            <a:endParaRPr lang="en-US" b="1" i="1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99999999999999E-2"/>
          <c:y val="0.21483632254301546"/>
          <c:w val="0.93194444444444446"/>
          <c:h val="0.4555792505103528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433-429F-8C52-F07CBD801A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433-429F-8C52-F07CBD801A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433-429F-8C52-F07CBD801A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433-429F-8C52-F07CBD801AB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9433-429F-8C52-F07CBD801AB7}"/>
              </c:ext>
            </c:extLst>
          </c:dPt>
          <c:dLbls>
            <c:dLbl>
              <c:idx val="0"/>
              <c:layout>
                <c:manualLayout>
                  <c:x val="-0.11791994750656168"/>
                  <c:y val="4.665755322251385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33-429F-8C52-F07CBD801AB7}"/>
                </c:ext>
              </c:extLst>
            </c:dLbl>
            <c:dLbl>
              <c:idx val="1"/>
              <c:layout>
                <c:manualLayout>
                  <c:x val="-0.14376356080489938"/>
                  <c:y val="-0.1463958151064450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433-429F-8C52-F07CBD801AB7}"/>
                </c:ext>
              </c:extLst>
            </c:dLbl>
            <c:dLbl>
              <c:idx val="4"/>
              <c:layout>
                <c:manualLayout>
                  <c:x val="9.9892825896762905E-2"/>
                  <c:y val="7.904855643044619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433-429F-8C52-F07CBD801A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1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Entregables!$D$5:$D$9</c:f>
              <c:strCache>
                <c:ptCount val="5"/>
                <c:pt idx="0">
                  <c:v>Bonificaciones de ventas</c:v>
                </c:pt>
                <c:pt idx="1">
                  <c:v>Gastos de viaje y viáticos de los vendedores</c:v>
                </c:pt>
                <c:pt idx="2">
                  <c:v>Comisiones de venta</c:v>
                </c:pt>
                <c:pt idx="3">
                  <c:v>Honorarios de agencias de publicidad o marketing</c:v>
                </c:pt>
                <c:pt idx="4">
                  <c:v>Gastos de promoción de ventas</c:v>
                </c:pt>
              </c:strCache>
            </c:strRef>
          </c:cat>
          <c:val>
            <c:numRef>
              <c:f>Entregables!$E$5:$E$9</c:f>
              <c:numCache>
                <c:formatCode>_(* #,##0.00_);_(* \(#,##0.00\);_(* "-"??_);_(@_)</c:formatCode>
                <c:ptCount val="5"/>
                <c:pt idx="0">
                  <c:v>24996</c:v>
                </c:pt>
                <c:pt idx="1">
                  <c:v>22992</c:v>
                </c:pt>
                <c:pt idx="2">
                  <c:v>19992</c:v>
                </c:pt>
                <c:pt idx="3">
                  <c:v>18996</c:v>
                </c:pt>
                <c:pt idx="4">
                  <c:v>15996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433-429F-8C52-F07CBD801AB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0170166229221343E-2"/>
          <c:y val="0.72742782152230978"/>
          <c:w val="0.56021500437445315"/>
          <c:h val="0.258683289588801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>
          <a:lumMod val="10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 i="1">
                <a:solidFill>
                  <a:schemeClr val="accent1">
                    <a:lumMod val="75000"/>
                  </a:schemeClr>
                </a:solidFill>
              </a:rPr>
              <a:t>Top 10 Gastos operativos</a:t>
            </a:r>
            <a:r>
              <a:rPr lang="es-ES" b="1" i="1" baseline="0">
                <a:solidFill>
                  <a:schemeClr val="accent1">
                    <a:lumMod val="75000"/>
                  </a:schemeClr>
                </a:solidFill>
              </a:rPr>
              <a:t> mas elevados</a:t>
            </a:r>
            <a:endParaRPr lang="es-ES" b="1" i="1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Entregables!$D$20:$D$30</c:f>
              <c:strCache>
                <c:ptCount val="11"/>
                <c:pt idx="0">
                  <c:v>Gastos de tecnología y comunicación incluyendo servicios de Internet telefonía y software</c:v>
                </c:pt>
                <c:pt idx="1">
                  <c:v>Gastos de almacenamiento y logística</c:v>
                </c:pt>
                <c:pt idx="2">
                  <c:v>Salarios y beneficios de los empleados</c:v>
                </c:pt>
                <c:pt idx="3">
                  <c:v>Depreciación de activos fijos</c:v>
                </c:pt>
                <c:pt idx="4">
                  <c:v>Alquiler o arrendamiento de espacio comercial u oficinas</c:v>
                </c:pt>
                <c:pt idx="5">
                  <c:v>Honorarios profesionales como asesores legales y contables</c:v>
                </c:pt>
                <c:pt idx="6">
                  <c:v>Gastos de mantenimiento y reparaciones de instalaciones</c:v>
                </c:pt>
                <c:pt idx="7">
                  <c:v>Suministros de oficina y consumibles</c:v>
                </c:pt>
                <c:pt idx="8">
                  <c:v>Gastos de mantenimiento y reparación de equipos</c:v>
                </c:pt>
                <c:pt idx="9">
                  <c:v>Costos de transporte y envío</c:v>
                </c:pt>
                <c:pt idx="10">
                  <c:v>Costos de seguros como seguros generales o de responsabilidad civil</c:v>
                </c:pt>
              </c:strCache>
            </c:strRef>
          </c:cat>
          <c:val>
            <c:numRef>
              <c:f>Entregables!$E$20:$E$30</c:f>
              <c:numCache>
                <c:formatCode>_(* #,##0.00_);_(* \(#,##0.00\);_(* "-"??_);_(@_)</c:formatCode>
                <c:ptCount val="11"/>
                <c:pt idx="0">
                  <c:v>120000</c:v>
                </c:pt>
                <c:pt idx="1">
                  <c:v>110000</c:v>
                </c:pt>
                <c:pt idx="2">
                  <c:v>85000</c:v>
                </c:pt>
                <c:pt idx="3">
                  <c:v>75000</c:v>
                </c:pt>
                <c:pt idx="4">
                  <c:v>65000</c:v>
                </c:pt>
                <c:pt idx="5">
                  <c:v>50000</c:v>
                </c:pt>
                <c:pt idx="6">
                  <c:v>50000</c:v>
                </c:pt>
                <c:pt idx="7">
                  <c:v>40000</c:v>
                </c:pt>
                <c:pt idx="8">
                  <c:v>35000</c:v>
                </c:pt>
                <c:pt idx="9">
                  <c:v>25000</c:v>
                </c:pt>
                <c:pt idx="10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6B-42EE-90FD-3FF439783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8157648"/>
        <c:axId val="2057291840"/>
      </c:barChart>
      <c:catAx>
        <c:axId val="448157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7291840"/>
        <c:crosses val="autoZero"/>
        <c:auto val="1"/>
        <c:lblAlgn val="ctr"/>
        <c:lblOffset val="100"/>
        <c:noMultiLvlLbl val="0"/>
      </c:catAx>
      <c:valAx>
        <c:axId val="205729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8157648"/>
        <c:crosses val="autoZero"/>
        <c:crossBetween val="between"/>
        <c:majorUnit val="35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85000"/>
          <a:lumOff val="1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10 Meses con  ventas elevadas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1" i="1" u="none" strike="noStrike" baseline="0">
              <a:solidFill>
                <a:schemeClr val="accent1">
                  <a:lumMod val="75000"/>
                </a:schemeClr>
              </a:solidFill>
              <a:latin typeface="Calibri" panose="020F0502020204030204"/>
            </a:rPr>
            <a:t>10 Meses con  ventas elevadas</a:t>
          </a:r>
        </a:p>
      </cx:txPr>
    </cx:title>
    <cx:plotArea>
      <cx:plotAreaRegion>
        <cx:series layoutId="clusteredColumn" uniqueId="{6B606723-D231-4AE0-AB0C-EF7C5D48D1A2}">
          <cx:spPr>
            <a:solidFill>
              <a:srgbClr val="00CC99"/>
            </a:solidFill>
          </cx:spPr>
          <cx:dataId val="0"/>
          <cx:layoutPr>
            <cx:aggregation/>
          </cx:layoutPr>
          <cx:axisId val="1"/>
        </cx:series>
        <cx:series layoutId="paretoLine" ownerIdx="0" uniqueId="{9CBCB781-A44C-46CE-B6F2-4567C7C8F98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ln>
      <a:solidFill>
        <a:schemeClr val="tx1">
          <a:lumMod val="75000"/>
          <a:lumOff val="25000"/>
        </a:schemeClr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10 Meses con  ventas elevadas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1" i="1" u="none" strike="noStrike" baseline="0">
              <a:solidFill>
                <a:schemeClr val="accent1">
                  <a:lumMod val="75000"/>
                </a:schemeClr>
              </a:solidFill>
              <a:latin typeface="Calibri" panose="020F0502020204030204"/>
            </a:rPr>
            <a:t>10 Meses con  ventas elevadas</a:t>
          </a:r>
        </a:p>
      </cx:txPr>
    </cx:title>
    <cx:plotArea>
      <cx:plotAreaRegion>
        <cx:series layoutId="clusteredColumn" uniqueId="{6B606723-D231-4AE0-AB0C-EF7C5D48D1A2}">
          <cx:spPr>
            <a:solidFill>
              <a:srgbClr val="00B0F0"/>
            </a:solidFill>
          </cx:spPr>
          <cx:dataId val="0"/>
          <cx:layoutPr>
            <cx:aggregation/>
          </cx:layoutPr>
          <cx:axisId val="1"/>
        </cx:series>
        <cx:series layoutId="paretoLine" ownerIdx="0" uniqueId="{9CBCB781-A44C-46CE-B6F2-4567C7C8F98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ln>
      <a:solidFill>
        <a:schemeClr val="tx1">
          <a:lumMod val="75000"/>
          <a:lumOff val="25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microsoft.com/office/2014/relationships/chartEx" Target="../charts/chartEx2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705970</xdr:colOff>
      <xdr:row>40</xdr:row>
      <xdr:rowOff>145676</xdr:rowOff>
    </xdr:from>
    <xdr:to>
      <xdr:col>12</xdr:col>
      <xdr:colOff>134470</xdr:colOff>
      <xdr:row>55</xdr:row>
      <xdr:rowOff>31376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C8285183-5ED5-41E7-AEF6-17AB43B9A8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19029" y="7832911"/>
              <a:ext cx="4762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6</xdr:col>
      <xdr:colOff>44823</xdr:colOff>
      <xdr:row>58</xdr:row>
      <xdr:rowOff>11206</xdr:rowOff>
    </xdr:from>
    <xdr:to>
      <xdr:col>12</xdr:col>
      <xdr:colOff>44823</xdr:colOff>
      <xdr:row>72</xdr:row>
      <xdr:rowOff>76200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6682A4D6-1EE3-4712-8F5B-3B7128377D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560294</xdr:colOff>
      <xdr:row>0</xdr:row>
      <xdr:rowOff>156882</xdr:rowOff>
    </xdr:from>
    <xdr:to>
      <xdr:col>11</xdr:col>
      <xdr:colOff>560294</xdr:colOff>
      <xdr:row>15</xdr:row>
      <xdr:rowOff>8964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BC9D3112-60BA-4066-A926-095984BDA9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554691</xdr:colOff>
      <xdr:row>18</xdr:row>
      <xdr:rowOff>158003</xdr:rowOff>
    </xdr:from>
    <xdr:to>
      <xdr:col>11</xdr:col>
      <xdr:colOff>554691</xdr:colOff>
      <xdr:row>33</xdr:row>
      <xdr:rowOff>32497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3AEB4486-8E29-64B8-63D4-6663CC916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3</xdr:row>
      <xdr:rowOff>28575</xdr:rowOff>
    </xdr:from>
    <xdr:to>
      <xdr:col>7</xdr:col>
      <xdr:colOff>342900</xdr:colOff>
      <xdr:row>17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5153B024-C702-4737-AB34-3211429E7E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5275" y="628650"/>
              <a:ext cx="4762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3</xdr:row>
      <xdr:rowOff>0</xdr:rowOff>
    </xdr:from>
    <xdr:to>
      <xdr:col>14</xdr:col>
      <xdr:colOff>0</xdr:colOff>
      <xdr:row>17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FA1B08F-B57D-4591-989C-1014FC385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295275</xdr:colOff>
      <xdr:row>26</xdr:row>
      <xdr:rowOff>76200</xdr:rowOff>
    </xdr:from>
    <xdr:to>
      <xdr:col>7</xdr:col>
      <xdr:colOff>152400</xdr:colOff>
      <xdr:row>40</xdr:row>
      <xdr:rowOff>152400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EB4F6DC-B2A3-4337-90F9-52F7369E64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676274</xdr:colOff>
      <xdr:row>26</xdr:row>
      <xdr:rowOff>66675</xdr:rowOff>
    </xdr:from>
    <xdr:to>
      <xdr:col>14</xdr:col>
      <xdr:colOff>542925</xdr:colOff>
      <xdr:row>40</xdr:row>
      <xdr:rowOff>142875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A2D6915-67A3-4372-A3F8-997C5D857D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ERBER\Documents\Data%20Analyst\Proyecto%201%20Analisis%20de%20datos\VENTAS_PJ.xlsx" TargetMode="External"/><Relationship Id="rId1" Type="http://schemas.openxmlformats.org/officeDocument/2006/relationships/externalLinkPath" Target="VENTAS_P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ENTAS_PJ"/>
      <sheetName val="Hoja1"/>
    </sheetNames>
    <sheetDataSet>
      <sheetData sheetId="0"/>
      <sheetData sheetId="1">
        <row r="4">
          <cell r="I4">
            <v>513246.42857142858</v>
          </cell>
        </row>
        <row r="5">
          <cell r="I5">
            <v>502728.57142857136</v>
          </cell>
        </row>
        <row r="6">
          <cell r="I6">
            <v>540707.14285714284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RBER" refreshedDate="45102.903456134256" createdVersion="8" refreshedVersion="8" minRefreshableVersion="3" recordCount="84" xr:uid="{94A37C59-E3F1-43E9-985C-1BF55687087A}">
  <cacheSource type="worksheet">
    <worksheetSource name="Tabla_COSTOS_DE_VENTA"/>
  </cacheSource>
  <cacheFields count="6">
    <cacheField name="Column1.no" numFmtId="0">
      <sharedItems containsSemiMixedTypes="0" containsString="0" containsNumber="1" containsInteger="1" minValue="1" maxValue="84"/>
    </cacheField>
    <cacheField name="Column1.Gasto" numFmtId="0">
      <sharedItems count="7">
        <s v="Comisiones de venta"/>
        <s v="Bonificaciones de ventas"/>
        <s v="Gastos de viaje y viáticos de los vendedores"/>
        <s v="Costos de publicidad y marketing"/>
        <s v="Gastos de promoción de ventas"/>
        <s v="Honorarios de agencias de publicidad o marketing"/>
        <s v="Costos de producción de material publicitario"/>
      </sharedItems>
    </cacheField>
    <cacheField name="Column1.monto" numFmtId="4">
      <sharedItems containsSemiMixedTypes="0" containsString="0" containsNumber="1" containsInteger="1" minValue="1250" maxValue="2083"/>
    </cacheField>
    <cacheField name="Column1.fecha" numFmtId="164">
      <sharedItems/>
    </cacheField>
    <cacheField name="Mes" numFmtId="0">
      <sharedItems/>
    </cacheField>
    <cacheField name="Costo/GV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ERBER" refreshedDate="45103.883935763886" createdVersion="5" refreshedVersion="8" minRefreshableVersion="3" recordCount="0" supportSubquery="1" supportAdvancedDrill="1" xr:uid="{534A2041-6B2F-40EC-8E9D-724C0A251682}">
  <cacheSource type="external" connectionId="3"/>
  <cacheFields count="2">
    <cacheField name="[Tabla_COSTOS_OPERATIVOS].[DESCRIPCION].[DESCRIPCION]" caption="DESCRIPCION" numFmtId="0" hierarchy="7" level="1">
      <sharedItems count="16">
        <s v="Alquiler o arrendamiento de espacio comercial u oficinas"/>
        <s v="Costos de licencias y permisos"/>
        <s v="Costos de seguros como seguros generales o de responsabilidad civil"/>
        <s v="Costos de transporte y envío"/>
        <s v="Depreciación de activos fijos"/>
        <s v="Gastos de almacenamiento y logística"/>
        <s v="Gastos de capacitación y desarrollo de empleados"/>
        <s v="Gastos de investigación y desarrollo"/>
        <s v="Gastos de mantenimiento y reparación de equipos"/>
        <s v="Gastos de mantenimiento y reparaciones de instalaciones"/>
        <s v="Gastos de servicios financieros como comisiones bancarias o tarifas de procesamiento de pagos"/>
        <s v="Gastos de tecnología y comunicación incluyendo servicios de Internet telefonía y software"/>
        <s v="Honorarios profesionales como asesores legales y contables"/>
        <s v="Salarios y beneficios de los empleados"/>
        <s v="Servicios públicos como electricidad agua y gas"/>
        <s v="Suministros de oficina y consumibles"/>
      </sharedItems>
    </cacheField>
    <cacheField name="[Measures].[Total_Gts_Operativos]" caption="Total_Gts_Operativos" numFmtId="0" hierarchy="21" level="32767"/>
  </cacheFields>
  <cacheHierarchies count="28">
    <cacheHierarchy uniqueName="[Tabla_COSTOS_DE_VENTA].[Column1.no]" caption="Column1.no" attribute="1" defaultMemberUniqueName="[Tabla_COSTOS_DE_VENTA].[Column1.no].[All]" allUniqueName="[Tabla_COSTOS_DE_VENTA].[Column1.no].[All]" dimensionUniqueName="[Tabla_COSTOS_DE_VENTA]" displayFolder="" count="0" memberValueDatatype="20" unbalanced="0"/>
    <cacheHierarchy uniqueName="[Tabla_COSTOS_DE_VENTA].[Column1.Gasto]" caption="Column1.Gasto" attribute="1" defaultMemberUniqueName="[Tabla_COSTOS_DE_VENTA].[Column1.Gasto].[All]" allUniqueName="[Tabla_COSTOS_DE_VENTA].[Column1.Gasto].[All]" dimensionUniqueName="[Tabla_COSTOS_DE_VENTA]" displayFolder="" count="0" memberValueDatatype="130" unbalanced="0"/>
    <cacheHierarchy uniqueName="[Tabla_COSTOS_DE_VENTA].[Column1.monto]" caption="Column1.monto" attribute="1" defaultMemberUniqueName="[Tabla_COSTOS_DE_VENTA].[Column1.monto].[All]" allUniqueName="[Tabla_COSTOS_DE_VENTA].[Column1.monto].[All]" dimensionUniqueName="[Tabla_COSTOS_DE_VENTA]" displayFolder="" count="0" memberValueDatatype="20" unbalanced="0"/>
    <cacheHierarchy uniqueName="[Tabla_COSTOS_DE_VENTA].[Column1.fecha]" caption="Column1.fecha" attribute="1" defaultMemberUniqueName="[Tabla_COSTOS_DE_VENTA].[Column1.fecha].[All]" allUniqueName="[Tabla_COSTOS_DE_VENTA].[Column1.fecha].[All]" dimensionUniqueName="[Tabla_COSTOS_DE_VENTA]" displayFolder="" count="0" memberValueDatatype="130" unbalanced="0"/>
    <cacheHierarchy uniqueName="[Tabla_COSTOS_DE_VENTA].[Mes]" caption="Mes" attribute="1" defaultMemberUniqueName="[Tabla_COSTOS_DE_VENTA].[Mes].[All]" allUniqueName="[Tabla_COSTOS_DE_VENTA].[Mes].[All]" dimensionUniqueName="[Tabla_COSTOS_DE_VENTA]" displayFolder="" count="0" memberValueDatatype="130" unbalanced="0"/>
    <cacheHierarchy uniqueName="[Tabla_COSTOS_DE_VENTA].[Costo/GV]" caption="Costo/GV" attribute="1" defaultMemberUniqueName="[Tabla_COSTOS_DE_VENTA].[Costo/GV].[All]" allUniqueName="[Tabla_COSTOS_DE_VENTA].[Costo/GV].[All]" dimensionUniqueName="[Tabla_COSTOS_DE_VENTA]" displayFolder="" count="0" memberValueDatatype="130" unbalanced="0"/>
    <cacheHierarchy uniqueName="[Tabla_COSTOS_OPERATIVOS].[ID_COSTO]" caption="ID_COSTO" attribute="1" defaultMemberUniqueName="[Tabla_COSTOS_OPERATIVOS].[ID_COSTO].[All]" allUniqueName="[Tabla_COSTOS_OPERATIVOS].[ID_COSTO].[All]" dimensionUniqueName="[Tabla_COSTOS_OPERATIVOS]" displayFolder="" count="0" memberValueDatatype="20" unbalanced="0"/>
    <cacheHierarchy uniqueName="[Tabla_COSTOS_OPERATIVOS].[DESCRIPCION]" caption="DESCRIPCION" attribute="1" defaultMemberUniqueName="[Tabla_COSTOS_OPERATIVOS].[DESCRIPCION].[All]" allUniqueName="[Tabla_COSTOS_OPERATIVOS].[DESCRIPCION].[All]" dimensionUniqueName="[Tabla_COSTOS_OPERATIVOS]" displayFolder="" count="2" memberValueDatatype="130" unbalanced="0">
      <fieldsUsage count="2">
        <fieldUsage x="-1"/>
        <fieldUsage x="0"/>
      </fieldsUsage>
    </cacheHierarchy>
    <cacheHierarchy uniqueName="[Tabla_COSTOS_OPERATIVOS].[MONTO]" caption="MONTO" attribute="1" defaultMemberUniqueName="[Tabla_COSTOS_OPERATIVOS].[MONTO].[All]" allUniqueName="[Tabla_COSTOS_OPERATIVOS].[MONTO].[All]" dimensionUniqueName="[Tabla_COSTOS_OPERATIVOS]" displayFolder="" count="0" memberValueDatatype="20" unbalanced="0"/>
    <cacheHierarchy uniqueName="[Tabla3].[no_factura]" caption="no_factura" attribute="1" defaultMemberUniqueName="[Tabla3].[no_factura].[All]" allUniqueName="[Tabla3].[no_factura].[All]" dimensionUniqueName="[Tabla3]" displayFolder="" count="0" memberValueDatatype="130" unbalanced="0"/>
    <cacheHierarchy uniqueName="[Tabla3].[Nombre del cliente]" caption="Nombre del cliente" attribute="1" defaultMemberUniqueName="[Tabla3].[Nombre del cliente].[All]" allUniqueName="[Tabla3].[Nombre del cliente].[All]" dimensionUniqueName="[Tabla3]" displayFolder="" count="0" memberValueDatatype="130" unbalanced="0"/>
    <cacheHierarchy uniqueName="[Tabla3].[Dirección]" caption="Dirección" attribute="1" defaultMemberUniqueName="[Tabla3].[Dirección].[All]" allUniqueName="[Tabla3].[Dirección].[All]" dimensionUniqueName="[Tabla3]" displayFolder="" count="0" memberValueDatatype="130" unbalanced="0"/>
    <cacheHierarchy uniqueName="[Tabla3].[Total con iva]" caption="Total con iva" attribute="1" defaultMemberUniqueName="[Tabla3].[Total con iva].[All]" allUniqueName="[Tabla3].[Total con iva].[All]" dimensionUniqueName="[Tabla3]" displayFolder="" count="0" memberValueDatatype="20" unbalanced="0"/>
    <cacheHierarchy uniqueName="[Tabla3].[Tienda]" caption="Tienda" attribute="1" defaultMemberUniqueName="[Tabla3].[Tienda].[All]" allUniqueName="[Tabla3].[Tienda].[All]" dimensionUniqueName="[Tabla3]" displayFolder="" count="0" memberValueDatatype="130" unbalanced="0"/>
    <cacheHierarchy uniqueName="[Tabla3].[Fecha]" caption="Fecha" attribute="1" time="1" defaultMemberUniqueName="[Tabla3].[Fecha].[All]" allUniqueName="[Tabla3].[Fecha].[All]" dimensionUniqueName="[Tabla3]" displayFolder="" count="0" memberValueDatatype="7" unbalanced="0"/>
    <cacheHierarchy uniqueName="[Tabla3].[Total_Sin IVA]" caption="Total_Sin IVA" attribute="1" defaultMemberUniqueName="[Tabla3].[Total_Sin IVA].[All]" allUniqueName="[Tabla3].[Total_Sin IVA].[All]" dimensionUniqueName="[Tabla3]" displayFolder="" count="0" memberValueDatatype="5" unbalanced="0"/>
    <cacheHierarchy uniqueName="[Tabla3].[Mes]" caption="Mes" attribute="1" defaultMemberUniqueName="[Tabla3].[Mes].[All]" allUniqueName="[Tabla3].[Mes].[All]" dimensionUniqueName="[Tabla3]" displayFolder="" count="0" memberValueDatatype="130" unbalanced="0"/>
    <cacheHierarchy uniqueName="[Tabla3].[Trimestre]" caption="Trimestre" attribute="1" defaultMemberUniqueName="[Tabla3].[Trimestre].[All]" allUniqueName="[Tabla3].[Trimestre].[All]" dimensionUniqueName="[Tabla3]" displayFolder="" count="0" memberValueDatatype="130" unbalanced="0"/>
    <cacheHierarchy uniqueName="[Tabla3].[Observacion]" caption="Observacion" attribute="1" defaultMemberUniqueName="[Tabla3].[Observacion].[All]" allUniqueName="[Tabla3].[Observacion].[All]" dimensionUniqueName="[Tabla3]" displayFolder="" count="0" memberValueDatatype="130" unbalanced="0"/>
    <cacheHierarchy uniqueName="[Measures].[Suma de Column1.monto]" caption="Suma de Column1.monto" measure="1" displayFolder="" measureGroup="Tabla_COSTOS_DE_VENTA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sto_Ventas]" caption="Costo_Ventas" measure="1" displayFolder="" measureGroup="Tabla_COSTOS_DE_VENTA" count="0"/>
    <cacheHierarchy uniqueName="[Measures].[Total_Gts_Operativos]" caption="Total_Gts_Operativos" measure="1" displayFolder="" measureGroup="Tabla_COSTOS_OPERATIVOS" count="0" oneField="1">
      <fieldsUsage count="1">
        <fieldUsage x="1"/>
      </fieldsUsage>
    </cacheHierarchy>
    <cacheHierarchy uniqueName="[Measures].[Total_Ventas+IVA]" caption="Total_Ventas+IVA" measure="1" displayFolder="" measureGroup="Tabla3" count="0"/>
    <cacheHierarchy uniqueName="[Measures].[Total_VentasBase]" caption="Total_VentasBase" measure="1" displayFolder="" measureGroup="Tabla3" count="0"/>
    <cacheHierarchy uniqueName="[Measures].[__XL_Count Tabla_COSTOS_DE_VENTA]" caption="__XL_Count Tabla_COSTOS_DE_VENTA" measure="1" displayFolder="" measureGroup="Tabla_COSTOS_DE_VENTA" count="0" hidden="1"/>
    <cacheHierarchy uniqueName="[Measures].[__XL_Count Tabla_COSTOS_OPERATIVOS]" caption="__XL_Count Tabla_COSTOS_OPERATIVOS" measure="1" displayFolder="" measureGroup="Tabla_COSTOS_OPERATIVOS" count="0" hidden="1"/>
    <cacheHierarchy uniqueName="[Measures].[__XL_Count Tabla3]" caption="__XL_Count Tabla3" measure="1" displayFolder="" measureGroup="Tabla3" count="0" hidden="1"/>
    <cacheHierarchy uniqueName="[Measures].[__No measures defined]" caption="__No measures defined" measure="1" displayFolder="" count="0" hidden="1"/>
  </cacheHierarchies>
  <kpis count="0"/>
  <dimensions count="4">
    <dimension measure="1" name="Measures" uniqueName="[Measures]" caption="Measures"/>
    <dimension name="Tabla_COSTOS_DE_VENTA" uniqueName="[Tabla_COSTOS_DE_VENTA]" caption="Tabla_COSTOS_DE_VENTA"/>
    <dimension name="Tabla_COSTOS_OPERATIVOS" uniqueName="[Tabla_COSTOS_OPERATIVOS]" caption="Tabla_COSTOS_OPERATIVOS"/>
    <dimension name="Tabla3" uniqueName="[Tabla3]" caption="Tabla3"/>
  </dimensions>
  <measureGroups count="3">
    <measureGroup name="Tabla_COSTOS_DE_VENTA" caption="Tabla_COSTOS_DE_VENTA"/>
    <measureGroup name="Tabla_COSTOS_OPERATIVOS" caption="Tabla_COSTOS_OPERATIVOS"/>
    <measureGroup name="Tabla3" caption="Tabla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ERBER" refreshedDate="45103.883936921295" createdVersion="5" refreshedVersion="8" minRefreshableVersion="3" recordCount="0" supportSubquery="1" supportAdvancedDrill="1" xr:uid="{DFACFB1F-1EEF-4E42-9D31-3CA6B98D3C71}">
  <cacheSource type="external" connectionId="3"/>
  <cacheFields count="2">
    <cacheField name="[Tabla_COSTOS_DE_VENTA].[Column1.Gasto].[Column1.Gasto]" caption="Column1.Gasto" numFmtId="0" hierarchy="1" level="1">
      <sharedItems count="7">
        <s v="Bonificaciones de ventas"/>
        <s v="Comisiones de venta"/>
        <s v="Costos de producción de material publicitario"/>
        <s v="Costos de publicidad y marketing"/>
        <s v="Gastos de promoción de ventas"/>
        <s v="Gastos de viaje y viáticos de los vendedores"/>
        <s v="Honorarios de agencias de publicidad o marketing"/>
      </sharedItems>
    </cacheField>
    <cacheField name="[Measures].[Costo_Ventas]" caption="Costo_Ventas" numFmtId="0" hierarchy="20" level="32767"/>
  </cacheFields>
  <cacheHierarchies count="28">
    <cacheHierarchy uniqueName="[Tabla_COSTOS_DE_VENTA].[Column1.no]" caption="Column1.no" attribute="1" defaultMemberUniqueName="[Tabla_COSTOS_DE_VENTA].[Column1.no].[All]" allUniqueName="[Tabla_COSTOS_DE_VENTA].[Column1.no].[All]" dimensionUniqueName="[Tabla_COSTOS_DE_VENTA]" displayFolder="" count="0" memberValueDatatype="20" unbalanced="0"/>
    <cacheHierarchy uniqueName="[Tabla_COSTOS_DE_VENTA].[Column1.Gasto]" caption="Column1.Gasto" attribute="1" defaultMemberUniqueName="[Tabla_COSTOS_DE_VENTA].[Column1.Gasto].[All]" allUniqueName="[Tabla_COSTOS_DE_VENTA].[Column1.Gasto].[All]" dimensionUniqueName="[Tabla_COSTOS_DE_VENTA]" displayFolder="" count="2" memberValueDatatype="130" unbalanced="0">
      <fieldsUsage count="2">
        <fieldUsage x="-1"/>
        <fieldUsage x="0"/>
      </fieldsUsage>
    </cacheHierarchy>
    <cacheHierarchy uniqueName="[Tabla_COSTOS_DE_VENTA].[Column1.monto]" caption="Column1.monto" attribute="1" defaultMemberUniqueName="[Tabla_COSTOS_DE_VENTA].[Column1.monto].[All]" allUniqueName="[Tabla_COSTOS_DE_VENTA].[Column1.monto].[All]" dimensionUniqueName="[Tabla_COSTOS_DE_VENTA]" displayFolder="" count="0" memberValueDatatype="20" unbalanced="0"/>
    <cacheHierarchy uniqueName="[Tabla_COSTOS_DE_VENTA].[Column1.fecha]" caption="Column1.fecha" attribute="1" defaultMemberUniqueName="[Tabla_COSTOS_DE_VENTA].[Column1.fecha].[All]" allUniqueName="[Tabla_COSTOS_DE_VENTA].[Column1.fecha].[All]" dimensionUniqueName="[Tabla_COSTOS_DE_VENTA]" displayFolder="" count="0" memberValueDatatype="130" unbalanced="0"/>
    <cacheHierarchy uniqueName="[Tabla_COSTOS_DE_VENTA].[Mes]" caption="Mes" attribute="1" defaultMemberUniqueName="[Tabla_COSTOS_DE_VENTA].[Mes].[All]" allUniqueName="[Tabla_COSTOS_DE_VENTA].[Mes].[All]" dimensionUniqueName="[Tabla_COSTOS_DE_VENTA]" displayFolder="" count="0" memberValueDatatype="130" unbalanced="0"/>
    <cacheHierarchy uniqueName="[Tabla_COSTOS_DE_VENTA].[Costo/GV]" caption="Costo/GV" attribute="1" defaultMemberUniqueName="[Tabla_COSTOS_DE_VENTA].[Costo/GV].[All]" allUniqueName="[Tabla_COSTOS_DE_VENTA].[Costo/GV].[All]" dimensionUniqueName="[Tabla_COSTOS_DE_VENTA]" displayFolder="" count="0" memberValueDatatype="130" unbalanced="0"/>
    <cacheHierarchy uniqueName="[Tabla_COSTOS_OPERATIVOS].[ID_COSTO]" caption="ID_COSTO" attribute="1" defaultMemberUniqueName="[Tabla_COSTOS_OPERATIVOS].[ID_COSTO].[All]" allUniqueName="[Tabla_COSTOS_OPERATIVOS].[ID_COSTO].[All]" dimensionUniqueName="[Tabla_COSTOS_OPERATIVOS]" displayFolder="" count="0" memberValueDatatype="20" unbalanced="0"/>
    <cacheHierarchy uniqueName="[Tabla_COSTOS_OPERATIVOS].[DESCRIPCION]" caption="DESCRIPCION" attribute="1" defaultMemberUniqueName="[Tabla_COSTOS_OPERATIVOS].[DESCRIPCION].[All]" allUniqueName="[Tabla_COSTOS_OPERATIVOS].[DESCRIPCION].[All]" dimensionUniqueName="[Tabla_COSTOS_OPERATIVOS]" displayFolder="" count="0" memberValueDatatype="130" unbalanced="0"/>
    <cacheHierarchy uniqueName="[Tabla_COSTOS_OPERATIVOS].[MONTO]" caption="MONTO" attribute="1" defaultMemberUniqueName="[Tabla_COSTOS_OPERATIVOS].[MONTO].[All]" allUniqueName="[Tabla_COSTOS_OPERATIVOS].[MONTO].[All]" dimensionUniqueName="[Tabla_COSTOS_OPERATIVOS]" displayFolder="" count="0" memberValueDatatype="20" unbalanced="0"/>
    <cacheHierarchy uniqueName="[Tabla3].[no_factura]" caption="no_factura" attribute="1" defaultMemberUniqueName="[Tabla3].[no_factura].[All]" allUniqueName="[Tabla3].[no_factura].[All]" dimensionUniqueName="[Tabla3]" displayFolder="" count="0" memberValueDatatype="130" unbalanced="0"/>
    <cacheHierarchy uniqueName="[Tabla3].[Nombre del cliente]" caption="Nombre del cliente" attribute="1" defaultMemberUniqueName="[Tabla3].[Nombre del cliente].[All]" allUniqueName="[Tabla3].[Nombre del cliente].[All]" dimensionUniqueName="[Tabla3]" displayFolder="" count="0" memberValueDatatype="130" unbalanced="0"/>
    <cacheHierarchy uniqueName="[Tabla3].[Dirección]" caption="Dirección" attribute="1" defaultMemberUniqueName="[Tabla3].[Dirección].[All]" allUniqueName="[Tabla3].[Dirección].[All]" dimensionUniqueName="[Tabla3]" displayFolder="" count="0" memberValueDatatype="130" unbalanced="0"/>
    <cacheHierarchy uniqueName="[Tabla3].[Total con iva]" caption="Total con iva" attribute="1" defaultMemberUniqueName="[Tabla3].[Total con iva].[All]" allUniqueName="[Tabla3].[Total con iva].[All]" dimensionUniqueName="[Tabla3]" displayFolder="" count="0" memberValueDatatype="20" unbalanced="0"/>
    <cacheHierarchy uniqueName="[Tabla3].[Tienda]" caption="Tienda" attribute="1" defaultMemberUniqueName="[Tabla3].[Tienda].[All]" allUniqueName="[Tabla3].[Tienda].[All]" dimensionUniqueName="[Tabla3]" displayFolder="" count="0" memberValueDatatype="130" unbalanced="0"/>
    <cacheHierarchy uniqueName="[Tabla3].[Fecha]" caption="Fecha" attribute="1" time="1" defaultMemberUniqueName="[Tabla3].[Fecha].[All]" allUniqueName="[Tabla3].[Fecha].[All]" dimensionUniqueName="[Tabla3]" displayFolder="" count="0" memberValueDatatype="7" unbalanced="0"/>
    <cacheHierarchy uniqueName="[Tabla3].[Total_Sin IVA]" caption="Total_Sin IVA" attribute="1" defaultMemberUniqueName="[Tabla3].[Total_Sin IVA].[All]" allUniqueName="[Tabla3].[Total_Sin IVA].[All]" dimensionUniqueName="[Tabla3]" displayFolder="" count="0" memberValueDatatype="5" unbalanced="0"/>
    <cacheHierarchy uniqueName="[Tabla3].[Mes]" caption="Mes" attribute="1" defaultMemberUniqueName="[Tabla3].[Mes].[All]" allUniqueName="[Tabla3].[Mes].[All]" dimensionUniqueName="[Tabla3]" displayFolder="" count="0" memberValueDatatype="130" unbalanced="0"/>
    <cacheHierarchy uniqueName="[Tabla3].[Trimestre]" caption="Trimestre" attribute="1" defaultMemberUniqueName="[Tabla3].[Trimestre].[All]" allUniqueName="[Tabla3].[Trimestre].[All]" dimensionUniqueName="[Tabla3]" displayFolder="" count="0" memberValueDatatype="130" unbalanced="0"/>
    <cacheHierarchy uniqueName="[Tabla3].[Observacion]" caption="Observacion" attribute="1" defaultMemberUniqueName="[Tabla3].[Observacion].[All]" allUniqueName="[Tabla3].[Observacion].[All]" dimensionUniqueName="[Tabla3]" displayFolder="" count="0" memberValueDatatype="130" unbalanced="0"/>
    <cacheHierarchy uniqueName="[Measures].[Suma de Column1.monto]" caption="Suma de Column1.monto" measure="1" displayFolder="" measureGroup="Tabla_COSTOS_DE_VENTA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sto_Ventas]" caption="Costo_Ventas" measure="1" displayFolder="" measureGroup="Tabla_COSTOS_DE_VENTA" count="0" oneField="1">
      <fieldsUsage count="1">
        <fieldUsage x="1"/>
      </fieldsUsage>
    </cacheHierarchy>
    <cacheHierarchy uniqueName="[Measures].[Total_Gts_Operativos]" caption="Total_Gts_Operativos" measure="1" displayFolder="" measureGroup="Tabla_COSTOS_OPERATIVOS" count="0"/>
    <cacheHierarchy uniqueName="[Measures].[Total_Ventas+IVA]" caption="Total_Ventas+IVA" measure="1" displayFolder="" measureGroup="Tabla3" count="0"/>
    <cacheHierarchy uniqueName="[Measures].[Total_VentasBase]" caption="Total_VentasBase" measure="1" displayFolder="" measureGroup="Tabla3" count="0"/>
    <cacheHierarchy uniqueName="[Measures].[__XL_Count Tabla_COSTOS_DE_VENTA]" caption="__XL_Count Tabla_COSTOS_DE_VENTA" measure="1" displayFolder="" measureGroup="Tabla_COSTOS_DE_VENTA" count="0" hidden="1"/>
    <cacheHierarchy uniqueName="[Measures].[__XL_Count Tabla_COSTOS_OPERATIVOS]" caption="__XL_Count Tabla_COSTOS_OPERATIVOS" measure="1" displayFolder="" measureGroup="Tabla_COSTOS_OPERATIVOS" count="0" hidden="1"/>
    <cacheHierarchy uniqueName="[Measures].[__XL_Count Tabla3]" caption="__XL_Count Tabla3" measure="1" displayFolder="" measureGroup="Tabla3" count="0" hidden="1"/>
    <cacheHierarchy uniqueName="[Measures].[__No measures defined]" caption="__No measures defined" measure="1" displayFolder="" count="0" hidden="1"/>
  </cacheHierarchies>
  <kpis count="0"/>
  <dimensions count="4">
    <dimension measure="1" name="Measures" uniqueName="[Measures]" caption="Measures"/>
    <dimension name="Tabla_COSTOS_DE_VENTA" uniqueName="[Tabla_COSTOS_DE_VENTA]" caption="Tabla_COSTOS_DE_VENTA"/>
    <dimension name="Tabla_COSTOS_OPERATIVOS" uniqueName="[Tabla_COSTOS_OPERATIVOS]" caption="Tabla_COSTOS_OPERATIVOS"/>
    <dimension name="Tabla3" uniqueName="[Tabla3]" caption="Tabla3"/>
  </dimensions>
  <measureGroups count="3">
    <measureGroup name="Tabla_COSTOS_DE_VENTA" caption="Tabla_COSTOS_DE_VENTA"/>
    <measureGroup name="Tabla_COSTOS_OPERATIVOS" caption="Tabla_COSTOS_OPERATIVOS"/>
    <measureGroup name="Tabla3" caption="Tabla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ERBER" refreshedDate="45103.883938425926" backgroundQuery="1" createdVersion="8" refreshedVersion="8" minRefreshableVersion="3" recordCount="0" supportSubquery="1" supportAdvancedDrill="1" xr:uid="{059A3DE4-FB51-4A68-9AE8-88C4EBEF7B74}">
  <cacheSource type="external" connectionId="3"/>
  <cacheFields count="4">
    <cacheField name="[Tabla_COSTOS_DE_VENTA].[Mes].[Mes]" caption="Mes" numFmtId="0" hierarchy="4" level="1">
      <sharedItems count="11">
        <s v="abril"/>
        <s v="agosto"/>
        <s v="diciembre"/>
        <s v="enero"/>
        <s v="julio"/>
        <s v="junio"/>
        <s v="marzo"/>
        <s v="mayo"/>
        <s v="noviembre"/>
        <s v="octubre"/>
        <s v="septiembre"/>
      </sharedItems>
    </cacheField>
    <cacheField name="[Tabla_COSTOS_DE_VENTA].[Column1.Gasto].[Column1.Gasto]" caption="Column1.Gasto" numFmtId="0" hierarchy="1" level="1">
      <sharedItems count="7">
        <s v="Bonificaciones de ventas"/>
        <s v="Comisiones de venta"/>
        <s v="Costos de producción de material publicitario"/>
        <s v="Costos de publicidad y marketing"/>
        <s v="Gastos de promoción de ventas"/>
        <s v="Gastos de viaje y viáticos de los vendedores"/>
        <s v="Honorarios de agencias de publicidad o marketing"/>
      </sharedItems>
    </cacheField>
    <cacheField name="[Tabla_COSTOS_DE_VENTA].[Costo/GV].[Costo/GV]" caption="Costo/GV" numFmtId="0" hierarchy="5" level="1">
      <sharedItems count="2">
        <s v="GV"/>
        <s v="CT"/>
      </sharedItems>
    </cacheField>
    <cacheField name="[Measures].[Suma de Column1.monto]" caption="Suma de Column1.monto" numFmtId="0" hierarchy="19" level="32767"/>
  </cacheFields>
  <cacheHierarchies count="28">
    <cacheHierarchy uniqueName="[Tabla_COSTOS_DE_VENTA].[Column1.no]" caption="Column1.no" attribute="1" defaultMemberUniqueName="[Tabla_COSTOS_DE_VENTA].[Column1.no].[All]" allUniqueName="[Tabla_COSTOS_DE_VENTA].[Column1.no].[All]" dimensionUniqueName="[Tabla_COSTOS_DE_VENTA]" displayFolder="" count="0" memberValueDatatype="20" unbalanced="0"/>
    <cacheHierarchy uniqueName="[Tabla_COSTOS_DE_VENTA].[Column1.Gasto]" caption="Column1.Gasto" attribute="1" defaultMemberUniqueName="[Tabla_COSTOS_DE_VENTA].[Column1.Gasto].[All]" allUniqueName="[Tabla_COSTOS_DE_VENTA].[Column1.Gasto].[All]" dimensionUniqueName="[Tabla_COSTOS_DE_VENTA]" displayFolder="" count="2" memberValueDatatype="130" unbalanced="0">
      <fieldsUsage count="2">
        <fieldUsage x="-1"/>
        <fieldUsage x="1"/>
      </fieldsUsage>
    </cacheHierarchy>
    <cacheHierarchy uniqueName="[Tabla_COSTOS_DE_VENTA].[Column1.monto]" caption="Column1.monto" attribute="1" defaultMemberUniqueName="[Tabla_COSTOS_DE_VENTA].[Column1.monto].[All]" allUniqueName="[Tabla_COSTOS_DE_VENTA].[Column1.monto].[All]" dimensionUniqueName="[Tabla_COSTOS_DE_VENTA]" displayFolder="" count="0" memberValueDatatype="20" unbalanced="0"/>
    <cacheHierarchy uniqueName="[Tabla_COSTOS_DE_VENTA].[Column1.fecha]" caption="Column1.fecha" attribute="1" defaultMemberUniqueName="[Tabla_COSTOS_DE_VENTA].[Column1.fecha].[All]" allUniqueName="[Tabla_COSTOS_DE_VENTA].[Column1.fecha].[All]" dimensionUniqueName="[Tabla_COSTOS_DE_VENTA]" displayFolder="" count="0" memberValueDatatype="130" unbalanced="0"/>
    <cacheHierarchy uniqueName="[Tabla_COSTOS_DE_VENTA].[Mes]" caption="Mes" attribute="1" defaultMemberUniqueName="[Tabla_COSTOS_DE_VENTA].[Mes].[All]" allUniqueName="[Tabla_COSTOS_DE_VENTA].[Mes].[All]" dimensionUniqueName="[Tabla_COSTOS_DE_VENTA]" displayFolder="" count="2" memberValueDatatype="130" unbalanced="0">
      <fieldsUsage count="2">
        <fieldUsage x="-1"/>
        <fieldUsage x="0"/>
      </fieldsUsage>
    </cacheHierarchy>
    <cacheHierarchy uniqueName="[Tabla_COSTOS_DE_VENTA].[Costo/GV]" caption="Costo/GV" attribute="1" defaultMemberUniqueName="[Tabla_COSTOS_DE_VENTA].[Costo/GV].[All]" allUniqueName="[Tabla_COSTOS_DE_VENTA].[Costo/GV].[All]" dimensionUniqueName="[Tabla_COSTOS_DE_VENTA]" displayFolder="" count="2" memberValueDatatype="130" unbalanced="0">
      <fieldsUsage count="2">
        <fieldUsage x="-1"/>
        <fieldUsage x="2"/>
      </fieldsUsage>
    </cacheHierarchy>
    <cacheHierarchy uniqueName="[Tabla_COSTOS_OPERATIVOS].[ID_COSTO]" caption="ID_COSTO" attribute="1" defaultMemberUniqueName="[Tabla_COSTOS_OPERATIVOS].[ID_COSTO].[All]" allUniqueName="[Tabla_COSTOS_OPERATIVOS].[ID_COSTO].[All]" dimensionUniqueName="[Tabla_COSTOS_OPERATIVOS]" displayFolder="" count="0" memberValueDatatype="20" unbalanced="0"/>
    <cacheHierarchy uniqueName="[Tabla_COSTOS_OPERATIVOS].[DESCRIPCION]" caption="DESCRIPCION" attribute="1" defaultMemberUniqueName="[Tabla_COSTOS_OPERATIVOS].[DESCRIPCION].[All]" allUniqueName="[Tabla_COSTOS_OPERATIVOS].[DESCRIPCION].[All]" dimensionUniqueName="[Tabla_COSTOS_OPERATIVOS]" displayFolder="" count="0" memberValueDatatype="130" unbalanced="0"/>
    <cacheHierarchy uniqueName="[Tabla_COSTOS_OPERATIVOS].[MONTO]" caption="MONTO" attribute="1" defaultMemberUniqueName="[Tabla_COSTOS_OPERATIVOS].[MONTO].[All]" allUniqueName="[Tabla_COSTOS_OPERATIVOS].[MONTO].[All]" dimensionUniqueName="[Tabla_COSTOS_OPERATIVOS]" displayFolder="" count="0" memberValueDatatype="20" unbalanced="0"/>
    <cacheHierarchy uniqueName="[Tabla3].[no_factura]" caption="no_factura" attribute="1" defaultMemberUniqueName="[Tabla3].[no_factura].[All]" allUniqueName="[Tabla3].[no_factura].[All]" dimensionUniqueName="[Tabla3]" displayFolder="" count="0" memberValueDatatype="130" unbalanced="0"/>
    <cacheHierarchy uniqueName="[Tabla3].[Nombre del cliente]" caption="Nombre del cliente" attribute="1" defaultMemberUniqueName="[Tabla3].[Nombre del cliente].[All]" allUniqueName="[Tabla3].[Nombre del cliente].[All]" dimensionUniqueName="[Tabla3]" displayFolder="" count="0" memberValueDatatype="130" unbalanced="0"/>
    <cacheHierarchy uniqueName="[Tabla3].[Dirección]" caption="Dirección" attribute="1" defaultMemberUniqueName="[Tabla3].[Dirección].[All]" allUniqueName="[Tabla3].[Dirección].[All]" dimensionUniqueName="[Tabla3]" displayFolder="" count="0" memberValueDatatype="130" unbalanced="0"/>
    <cacheHierarchy uniqueName="[Tabla3].[Total con iva]" caption="Total con iva" attribute="1" defaultMemberUniqueName="[Tabla3].[Total con iva].[All]" allUniqueName="[Tabla3].[Total con iva].[All]" dimensionUniqueName="[Tabla3]" displayFolder="" count="0" memberValueDatatype="20" unbalanced="0"/>
    <cacheHierarchy uniqueName="[Tabla3].[Tienda]" caption="Tienda" attribute="1" defaultMemberUniqueName="[Tabla3].[Tienda].[All]" allUniqueName="[Tabla3].[Tienda].[All]" dimensionUniqueName="[Tabla3]" displayFolder="" count="0" memberValueDatatype="130" unbalanced="0"/>
    <cacheHierarchy uniqueName="[Tabla3].[Fecha]" caption="Fecha" attribute="1" time="1" defaultMemberUniqueName="[Tabla3].[Fecha].[All]" allUniqueName="[Tabla3].[Fecha].[All]" dimensionUniqueName="[Tabla3]" displayFolder="" count="0" memberValueDatatype="7" unbalanced="0"/>
    <cacheHierarchy uniqueName="[Tabla3].[Total_Sin IVA]" caption="Total_Sin IVA" attribute="1" defaultMemberUniqueName="[Tabla3].[Total_Sin IVA].[All]" allUniqueName="[Tabla3].[Total_Sin IVA].[All]" dimensionUniqueName="[Tabla3]" displayFolder="" count="0" memberValueDatatype="5" unbalanced="0"/>
    <cacheHierarchy uniqueName="[Tabla3].[Mes]" caption="Mes" attribute="1" defaultMemberUniqueName="[Tabla3].[Mes].[All]" allUniqueName="[Tabla3].[Mes].[All]" dimensionUniqueName="[Tabla3]" displayFolder="" count="0" memberValueDatatype="130" unbalanced="0"/>
    <cacheHierarchy uniqueName="[Tabla3].[Trimestre]" caption="Trimestre" attribute="1" defaultMemberUniqueName="[Tabla3].[Trimestre].[All]" allUniqueName="[Tabla3].[Trimestre].[All]" dimensionUniqueName="[Tabla3]" displayFolder="" count="0" memberValueDatatype="130" unbalanced="0"/>
    <cacheHierarchy uniqueName="[Tabla3].[Observacion]" caption="Observacion" attribute="1" defaultMemberUniqueName="[Tabla3].[Observacion].[All]" allUniqueName="[Tabla3].[Observacion].[All]" dimensionUniqueName="[Tabla3]" displayFolder="" count="0" memberValueDatatype="130" unbalanced="0"/>
    <cacheHierarchy uniqueName="[Measures].[Suma de Column1.monto]" caption="Suma de Column1.monto" measure="1" displayFolder="" measureGroup="Tabla_COSTOS_DE_VENTA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sto_Ventas]" caption="Costo_Ventas" measure="1" displayFolder="" measureGroup="Tabla_COSTOS_DE_VENTA" count="0"/>
    <cacheHierarchy uniqueName="[Measures].[Total_Gts_Operativos]" caption="Total_Gts_Operativos" measure="1" displayFolder="" measureGroup="Tabla_COSTOS_OPERATIVOS" count="0"/>
    <cacheHierarchy uniqueName="[Measures].[Total_Ventas+IVA]" caption="Total_Ventas+IVA" measure="1" displayFolder="" measureGroup="Tabla3" count="0"/>
    <cacheHierarchy uniqueName="[Measures].[Total_VentasBase]" caption="Total_VentasBase" measure="1" displayFolder="" measureGroup="Tabla3" count="0"/>
    <cacheHierarchy uniqueName="[Measures].[__XL_Count Tabla_COSTOS_DE_VENTA]" caption="__XL_Count Tabla_COSTOS_DE_VENTA" measure="1" displayFolder="" measureGroup="Tabla_COSTOS_DE_VENTA" count="0" hidden="1"/>
    <cacheHierarchy uniqueName="[Measures].[__XL_Count Tabla_COSTOS_OPERATIVOS]" caption="__XL_Count Tabla_COSTOS_OPERATIVOS" measure="1" displayFolder="" measureGroup="Tabla_COSTOS_OPERATIVOS" count="0" hidden="1"/>
    <cacheHierarchy uniqueName="[Measures].[__XL_Count Tabla3]" caption="__XL_Count Tabla3" measure="1" displayFolder="" measureGroup="Tabla3" count="0" hidden="1"/>
    <cacheHierarchy uniqueName="[Measures].[__No measures defined]" caption="__No measures defined" measure="1" displayFolder="" count="0" hidden="1"/>
  </cacheHierarchies>
  <kpis count="0"/>
  <dimensions count="4">
    <dimension measure="1" name="Measures" uniqueName="[Measures]" caption="Measures"/>
    <dimension name="Tabla_COSTOS_DE_VENTA" uniqueName="[Tabla_COSTOS_DE_VENTA]" caption="Tabla_COSTOS_DE_VENTA"/>
    <dimension name="Tabla_COSTOS_OPERATIVOS" uniqueName="[Tabla_COSTOS_OPERATIVOS]" caption="Tabla_COSTOS_OPERATIVOS"/>
    <dimension name="Tabla3" uniqueName="[Tabla3]" caption="Tabla3"/>
  </dimensions>
  <measureGroups count="3">
    <measureGroup name="Tabla_COSTOS_DE_VENTA" caption="Tabla_COSTOS_DE_VENTA"/>
    <measureGroup name="Tabla_COSTOS_OPERATIVOS" caption="Tabla_COSTOS_OPERATIVOS"/>
    <measureGroup name="Tabla3" caption="Tabla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ERBER" refreshedDate="45103.905467013887" createdVersion="5" refreshedVersion="8" minRefreshableVersion="3" recordCount="0" supportSubquery="1" supportAdvancedDrill="1" xr:uid="{1FBA1743-8A39-43EE-86C3-4E630F03A023}">
  <cacheSource type="external" connectionId="3"/>
  <cacheFields count="2">
    <cacheField name="[Tabla3].[Mes].[Mes]" caption="Mes" numFmtId="0" hierarchy="16" level="1">
      <sharedItems count="12">
        <s v="abril"/>
        <s v="agosto"/>
        <s v="diciembre"/>
        <s v="enero"/>
        <s v="febrero"/>
        <s v="julio"/>
        <s v="junio"/>
        <s v="marzo"/>
        <s v="mayo"/>
        <s v="noviembre"/>
        <s v="octubre"/>
        <s v="septiembre"/>
      </sharedItems>
    </cacheField>
    <cacheField name="[Measures].[Total_VentasBase]" caption="Total_VentasBase" numFmtId="0" hierarchy="23" level="32767"/>
  </cacheFields>
  <cacheHierarchies count="28">
    <cacheHierarchy uniqueName="[Tabla_COSTOS_DE_VENTA].[Column1.no]" caption="Column1.no" attribute="1" defaultMemberUniqueName="[Tabla_COSTOS_DE_VENTA].[Column1.no].[All]" allUniqueName="[Tabla_COSTOS_DE_VENTA].[Column1.no].[All]" dimensionUniqueName="[Tabla_COSTOS_DE_VENTA]" displayFolder="" count="0" memberValueDatatype="20" unbalanced="0"/>
    <cacheHierarchy uniqueName="[Tabla_COSTOS_DE_VENTA].[Column1.Gasto]" caption="Column1.Gasto" attribute="1" defaultMemberUniqueName="[Tabla_COSTOS_DE_VENTA].[Column1.Gasto].[All]" allUniqueName="[Tabla_COSTOS_DE_VENTA].[Column1.Gasto].[All]" dimensionUniqueName="[Tabla_COSTOS_DE_VENTA]" displayFolder="" count="0" memberValueDatatype="130" unbalanced="0"/>
    <cacheHierarchy uniqueName="[Tabla_COSTOS_DE_VENTA].[Column1.monto]" caption="Column1.monto" attribute="1" defaultMemberUniqueName="[Tabla_COSTOS_DE_VENTA].[Column1.monto].[All]" allUniqueName="[Tabla_COSTOS_DE_VENTA].[Column1.monto].[All]" dimensionUniqueName="[Tabla_COSTOS_DE_VENTA]" displayFolder="" count="0" memberValueDatatype="20" unbalanced="0"/>
    <cacheHierarchy uniqueName="[Tabla_COSTOS_DE_VENTA].[Column1.fecha]" caption="Column1.fecha" attribute="1" defaultMemberUniqueName="[Tabla_COSTOS_DE_VENTA].[Column1.fecha].[All]" allUniqueName="[Tabla_COSTOS_DE_VENTA].[Column1.fecha].[All]" dimensionUniqueName="[Tabla_COSTOS_DE_VENTA]" displayFolder="" count="0" memberValueDatatype="130" unbalanced="0"/>
    <cacheHierarchy uniqueName="[Tabla_COSTOS_DE_VENTA].[Mes]" caption="Mes" attribute="1" defaultMemberUniqueName="[Tabla_COSTOS_DE_VENTA].[Mes].[All]" allUniqueName="[Tabla_COSTOS_DE_VENTA].[Mes].[All]" dimensionUniqueName="[Tabla_COSTOS_DE_VENTA]" displayFolder="" count="0" memberValueDatatype="130" unbalanced="0"/>
    <cacheHierarchy uniqueName="[Tabla_COSTOS_DE_VENTA].[Costo/GV]" caption="Costo/GV" attribute="1" defaultMemberUniqueName="[Tabla_COSTOS_DE_VENTA].[Costo/GV].[All]" allUniqueName="[Tabla_COSTOS_DE_VENTA].[Costo/GV].[All]" dimensionUniqueName="[Tabla_COSTOS_DE_VENTA]" displayFolder="" count="0" memberValueDatatype="130" unbalanced="0"/>
    <cacheHierarchy uniqueName="[Tabla_COSTOS_OPERATIVOS].[ID_COSTO]" caption="ID_COSTO" attribute="1" defaultMemberUniqueName="[Tabla_COSTOS_OPERATIVOS].[ID_COSTO].[All]" allUniqueName="[Tabla_COSTOS_OPERATIVOS].[ID_COSTO].[All]" dimensionUniqueName="[Tabla_COSTOS_OPERATIVOS]" displayFolder="" count="0" memberValueDatatype="20" unbalanced="0"/>
    <cacheHierarchy uniqueName="[Tabla_COSTOS_OPERATIVOS].[DESCRIPCION]" caption="DESCRIPCION" attribute="1" defaultMemberUniqueName="[Tabla_COSTOS_OPERATIVOS].[DESCRIPCION].[All]" allUniqueName="[Tabla_COSTOS_OPERATIVOS].[DESCRIPCION].[All]" dimensionUniqueName="[Tabla_COSTOS_OPERATIVOS]" displayFolder="" count="0" memberValueDatatype="130" unbalanced="0"/>
    <cacheHierarchy uniqueName="[Tabla_COSTOS_OPERATIVOS].[MONTO]" caption="MONTO" attribute="1" defaultMemberUniqueName="[Tabla_COSTOS_OPERATIVOS].[MONTO].[All]" allUniqueName="[Tabla_COSTOS_OPERATIVOS].[MONTO].[All]" dimensionUniqueName="[Tabla_COSTOS_OPERATIVOS]" displayFolder="" count="0" memberValueDatatype="20" unbalanced="0"/>
    <cacheHierarchy uniqueName="[Tabla3].[no_factura]" caption="no_factura" attribute="1" defaultMemberUniqueName="[Tabla3].[no_factura].[All]" allUniqueName="[Tabla3].[no_factura].[All]" dimensionUniqueName="[Tabla3]" displayFolder="" count="0" memberValueDatatype="130" unbalanced="0"/>
    <cacheHierarchy uniqueName="[Tabla3].[Nombre del cliente]" caption="Nombre del cliente" attribute="1" defaultMemberUniqueName="[Tabla3].[Nombre del cliente].[All]" allUniqueName="[Tabla3].[Nombre del cliente].[All]" dimensionUniqueName="[Tabla3]" displayFolder="" count="0" memberValueDatatype="130" unbalanced="0"/>
    <cacheHierarchy uniqueName="[Tabla3].[Dirección]" caption="Dirección" attribute="1" defaultMemberUniqueName="[Tabla3].[Dirección].[All]" allUniqueName="[Tabla3].[Dirección].[All]" dimensionUniqueName="[Tabla3]" displayFolder="" count="0" memberValueDatatype="130" unbalanced="0"/>
    <cacheHierarchy uniqueName="[Tabla3].[Total con iva]" caption="Total con iva" attribute="1" defaultMemberUniqueName="[Tabla3].[Total con iva].[All]" allUniqueName="[Tabla3].[Total con iva].[All]" dimensionUniqueName="[Tabla3]" displayFolder="" count="0" memberValueDatatype="20" unbalanced="0"/>
    <cacheHierarchy uniqueName="[Tabla3].[Tienda]" caption="Tienda" attribute="1" defaultMemberUniqueName="[Tabla3].[Tienda].[All]" allUniqueName="[Tabla3].[Tienda].[All]" dimensionUniqueName="[Tabla3]" displayFolder="" count="0" memberValueDatatype="130" unbalanced="0"/>
    <cacheHierarchy uniqueName="[Tabla3].[Fecha]" caption="Fecha" attribute="1" time="1" defaultMemberUniqueName="[Tabla3].[Fecha].[All]" allUniqueName="[Tabla3].[Fecha].[All]" dimensionUniqueName="[Tabla3]" displayFolder="" count="0" memberValueDatatype="7" unbalanced="0"/>
    <cacheHierarchy uniqueName="[Tabla3].[Total_Sin IVA]" caption="Total_Sin IVA" attribute="1" defaultMemberUniqueName="[Tabla3].[Total_Sin IVA].[All]" allUniqueName="[Tabla3].[Total_Sin IVA].[All]" dimensionUniqueName="[Tabla3]" displayFolder="" count="0" memberValueDatatype="5" unbalanced="0"/>
    <cacheHierarchy uniqueName="[Tabla3].[Mes]" caption="Mes" attribute="1" defaultMemberUniqueName="[Tabla3].[Mes].[All]" allUniqueName="[Tabla3].[Mes].[All]" dimensionUniqueName="[Tabla3]" displayFolder="" count="2" memberValueDatatype="130" unbalanced="0">
      <fieldsUsage count="2">
        <fieldUsage x="-1"/>
        <fieldUsage x="0"/>
      </fieldsUsage>
    </cacheHierarchy>
    <cacheHierarchy uniqueName="[Tabla3].[Trimestre]" caption="Trimestre" attribute="1" defaultMemberUniqueName="[Tabla3].[Trimestre].[All]" allUniqueName="[Tabla3].[Trimestre].[All]" dimensionUniqueName="[Tabla3]" displayFolder="" count="0" memberValueDatatype="130" unbalanced="0"/>
    <cacheHierarchy uniqueName="[Tabla3].[Observacion]" caption="Observacion" attribute="1" defaultMemberUniqueName="[Tabla3].[Observacion].[All]" allUniqueName="[Tabla3].[Observacion].[All]" dimensionUniqueName="[Tabla3]" displayFolder="" count="0" memberValueDatatype="130" unbalanced="0"/>
    <cacheHierarchy uniqueName="[Measures].[Suma de Column1.monto]" caption="Suma de Column1.monto" measure="1" displayFolder="" measureGroup="Tabla_COSTOS_DE_VENTA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sto_Ventas]" caption="Costo_Ventas" measure="1" displayFolder="" measureGroup="Tabla_COSTOS_DE_VENTA" count="0"/>
    <cacheHierarchy uniqueName="[Measures].[Total_Gts_Operativos]" caption="Total_Gts_Operativos" measure="1" displayFolder="" measureGroup="Tabla_COSTOS_OPERATIVOS" count="0"/>
    <cacheHierarchy uniqueName="[Measures].[Total_Ventas+IVA]" caption="Total_Ventas+IVA" measure="1" displayFolder="" measureGroup="Tabla3" count="0"/>
    <cacheHierarchy uniqueName="[Measures].[Total_VentasBase]" caption="Total_VentasBase" measure="1" displayFolder="" measureGroup="Tabla3" count="0" oneField="1">
      <fieldsUsage count="1">
        <fieldUsage x="1"/>
      </fieldsUsage>
    </cacheHierarchy>
    <cacheHierarchy uniqueName="[Measures].[__XL_Count Tabla_COSTOS_DE_VENTA]" caption="__XL_Count Tabla_COSTOS_DE_VENTA" measure="1" displayFolder="" measureGroup="Tabla_COSTOS_DE_VENTA" count="0" hidden="1"/>
    <cacheHierarchy uniqueName="[Measures].[__XL_Count Tabla_COSTOS_OPERATIVOS]" caption="__XL_Count Tabla_COSTOS_OPERATIVOS" measure="1" displayFolder="" measureGroup="Tabla_COSTOS_OPERATIVOS" count="0" hidden="1"/>
    <cacheHierarchy uniqueName="[Measures].[__XL_Count Tabla3]" caption="__XL_Count Tabla3" measure="1" displayFolder="" measureGroup="Tabla3" count="0" hidden="1"/>
    <cacheHierarchy uniqueName="[Measures].[__No measures defined]" caption="__No measures defined" measure="1" displayFolder="" count="0" hidden="1"/>
  </cacheHierarchies>
  <kpis count="0"/>
  <dimensions count="4">
    <dimension measure="1" name="Measures" uniqueName="[Measures]" caption="Measures"/>
    <dimension name="Tabla_COSTOS_DE_VENTA" uniqueName="[Tabla_COSTOS_DE_VENTA]" caption="Tabla_COSTOS_DE_VENTA"/>
    <dimension name="Tabla_COSTOS_OPERATIVOS" uniqueName="[Tabla_COSTOS_OPERATIVOS]" caption="Tabla_COSTOS_OPERATIVOS"/>
    <dimension name="Tabla3" uniqueName="[Tabla3]" caption="Tabla3"/>
  </dimensions>
  <measureGroups count="3">
    <measureGroup name="Tabla_COSTOS_DE_VENTA" caption="Tabla_COSTOS_DE_VENTA"/>
    <measureGroup name="Tabla_COSTOS_OPERATIVOS" caption="Tabla_COSTOS_OPERATIVOS"/>
    <measureGroup name="Tabla3" caption="Tabla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ERBER" refreshedDate="45103.908869444444" createdVersion="5" refreshedVersion="8" minRefreshableVersion="3" recordCount="0" supportSubquery="1" supportAdvancedDrill="1" xr:uid="{CDE81C5C-B52C-4B42-9BA8-2A9CEE31B9E5}">
  <cacheSource type="external" connectionId="3"/>
  <cacheFields count="2">
    <cacheField name="[Tabla3].[Mes].[Mes]" caption="Mes" numFmtId="0" hierarchy="16" level="1">
      <sharedItems count="12">
        <s v="abril"/>
        <s v="agosto"/>
        <s v="diciembre"/>
        <s v="enero"/>
        <s v="febrero"/>
        <s v="julio"/>
        <s v="junio"/>
        <s v="marzo"/>
        <s v="mayo"/>
        <s v="noviembre"/>
        <s v="octubre"/>
        <s v="septiembre"/>
      </sharedItems>
    </cacheField>
    <cacheField name="[Measures].[Total_VentasBase]" caption="Total_VentasBase" numFmtId="0" hierarchy="23" level="32767"/>
  </cacheFields>
  <cacheHierarchies count="28">
    <cacheHierarchy uniqueName="[Tabla_COSTOS_DE_VENTA].[Column1.no]" caption="Column1.no" attribute="1" defaultMemberUniqueName="[Tabla_COSTOS_DE_VENTA].[Column1.no].[All]" allUniqueName="[Tabla_COSTOS_DE_VENTA].[Column1.no].[All]" dimensionUniqueName="[Tabla_COSTOS_DE_VENTA]" displayFolder="" count="0" memberValueDatatype="20" unbalanced="0"/>
    <cacheHierarchy uniqueName="[Tabla_COSTOS_DE_VENTA].[Column1.Gasto]" caption="Column1.Gasto" attribute="1" defaultMemberUniqueName="[Tabla_COSTOS_DE_VENTA].[Column1.Gasto].[All]" allUniqueName="[Tabla_COSTOS_DE_VENTA].[Column1.Gasto].[All]" dimensionUniqueName="[Tabla_COSTOS_DE_VENTA]" displayFolder="" count="0" memberValueDatatype="130" unbalanced="0"/>
    <cacheHierarchy uniqueName="[Tabla_COSTOS_DE_VENTA].[Column1.monto]" caption="Column1.monto" attribute="1" defaultMemberUniqueName="[Tabla_COSTOS_DE_VENTA].[Column1.monto].[All]" allUniqueName="[Tabla_COSTOS_DE_VENTA].[Column1.monto].[All]" dimensionUniqueName="[Tabla_COSTOS_DE_VENTA]" displayFolder="" count="0" memberValueDatatype="20" unbalanced="0"/>
    <cacheHierarchy uniqueName="[Tabla_COSTOS_DE_VENTA].[Column1.fecha]" caption="Column1.fecha" attribute="1" defaultMemberUniqueName="[Tabla_COSTOS_DE_VENTA].[Column1.fecha].[All]" allUniqueName="[Tabla_COSTOS_DE_VENTA].[Column1.fecha].[All]" dimensionUniqueName="[Tabla_COSTOS_DE_VENTA]" displayFolder="" count="0" memberValueDatatype="130" unbalanced="0"/>
    <cacheHierarchy uniqueName="[Tabla_COSTOS_DE_VENTA].[Mes]" caption="Mes" attribute="1" defaultMemberUniqueName="[Tabla_COSTOS_DE_VENTA].[Mes].[All]" allUniqueName="[Tabla_COSTOS_DE_VENTA].[Mes].[All]" dimensionUniqueName="[Tabla_COSTOS_DE_VENTA]" displayFolder="" count="0" memberValueDatatype="130" unbalanced="0"/>
    <cacheHierarchy uniqueName="[Tabla_COSTOS_DE_VENTA].[Costo/GV]" caption="Costo/GV" attribute="1" defaultMemberUniqueName="[Tabla_COSTOS_DE_VENTA].[Costo/GV].[All]" allUniqueName="[Tabla_COSTOS_DE_VENTA].[Costo/GV].[All]" dimensionUniqueName="[Tabla_COSTOS_DE_VENTA]" displayFolder="" count="0" memberValueDatatype="130" unbalanced="0"/>
    <cacheHierarchy uniqueName="[Tabla_COSTOS_OPERATIVOS].[ID_COSTO]" caption="ID_COSTO" attribute="1" defaultMemberUniqueName="[Tabla_COSTOS_OPERATIVOS].[ID_COSTO].[All]" allUniqueName="[Tabla_COSTOS_OPERATIVOS].[ID_COSTO].[All]" dimensionUniqueName="[Tabla_COSTOS_OPERATIVOS]" displayFolder="" count="0" memberValueDatatype="20" unbalanced="0"/>
    <cacheHierarchy uniqueName="[Tabla_COSTOS_OPERATIVOS].[DESCRIPCION]" caption="DESCRIPCION" attribute="1" defaultMemberUniqueName="[Tabla_COSTOS_OPERATIVOS].[DESCRIPCION].[All]" allUniqueName="[Tabla_COSTOS_OPERATIVOS].[DESCRIPCION].[All]" dimensionUniqueName="[Tabla_COSTOS_OPERATIVOS]" displayFolder="" count="0" memberValueDatatype="130" unbalanced="0"/>
    <cacheHierarchy uniqueName="[Tabla_COSTOS_OPERATIVOS].[MONTO]" caption="MONTO" attribute="1" defaultMemberUniqueName="[Tabla_COSTOS_OPERATIVOS].[MONTO].[All]" allUniqueName="[Tabla_COSTOS_OPERATIVOS].[MONTO].[All]" dimensionUniqueName="[Tabla_COSTOS_OPERATIVOS]" displayFolder="" count="0" memberValueDatatype="20" unbalanced="0"/>
    <cacheHierarchy uniqueName="[Tabla3].[no_factura]" caption="no_factura" attribute="1" defaultMemberUniqueName="[Tabla3].[no_factura].[All]" allUniqueName="[Tabla3].[no_factura].[All]" dimensionUniqueName="[Tabla3]" displayFolder="" count="0" memberValueDatatype="130" unbalanced="0"/>
    <cacheHierarchy uniqueName="[Tabla3].[Nombre del cliente]" caption="Nombre del cliente" attribute="1" defaultMemberUniqueName="[Tabla3].[Nombre del cliente].[All]" allUniqueName="[Tabla3].[Nombre del cliente].[All]" dimensionUniqueName="[Tabla3]" displayFolder="" count="0" memberValueDatatype="130" unbalanced="0"/>
    <cacheHierarchy uniqueName="[Tabla3].[Dirección]" caption="Dirección" attribute="1" defaultMemberUniqueName="[Tabla3].[Dirección].[All]" allUniqueName="[Tabla3].[Dirección].[All]" dimensionUniqueName="[Tabla3]" displayFolder="" count="0" memberValueDatatype="130" unbalanced="0"/>
    <cacheHierarchy uniqueName="[Tabla3].[Total con iva]" caption="Total con iva" attribute="1" defaultMemberUniqueName="[Tabla3].[Total con iva].[All]" allUniqueName="[Tabla3].[Total con iva].[All]" dimensionUniqueName="[Tabla3]" displayFolder="" count="0" memberValueDatatype="20" unbalanced="0"/>
    <cacheHierarchy uniqueName="[Tabla3].[Tienda]" caption="Tienda" attribute="1" defaultMemberUniqueName="[Tabla3].[Tienda].[All]" allUniqueName="[Tabla3].[Tienda].[All]" dimensionUniqueName="[Tabla3]" displayFolder="" count="0" memberValueDatatype="130" unbalanced="0"/>
    <cacheHierarchy uniqueName="[Tabla3].[Fecha]" caption="Fecha" attribute="1" time="1" defaultMemberUniqueName="[Tabla3].[Fecha].[All]" allUniqueName="[Tabla3].[Fecha].[All]" dimensionUniqueName="[Tabla3]" displayFolder="" count="0" memberValueDatatype="7" unbalanced="0"/>
    <cacheHierarchy uniqueName="[Tabla3].[Total_Sin IVA]" caption="Total_Sin IVA" attribute="1" defaultMemberUniqueName="[Tabla3].[Total_Sin IVA].[All]" allUniqueName="[Tabla3].[Total_Sin IVA].[All]" dimensionUniqueName="[Tabla3]" displayFolder="" count="0" memberValueDatatype="5" unbalanced="0"/>
    <cacheHierarchy uniqueName="[Tabla3].[Mes]" caption="Mes" attribute="1" defaultMemberUniqueName="[Tabla3].[Mes].[All]" allUniqueName="[Tabla3].[Mes].[All]" dimensionUniqueName="[Tabla3]" displayFolder="" count="2" memberValueDatatype="130" unbalanced="0">
      <fieldsUsage count="2">
        <fieldUsage x="-1"/>
        <fieldUsage x="0"/>
      </fieldsUsage>
    </cacheHierarchy>
    <cacheHierarchy uniqueName="[Tabla3].[Trimestre]" caption="Trimestre" attribute="1" defaultMemberUniqueName="[Tabla3].[Trimestre].[All]" allUniqueName="[Tabla3].[Trimestre].[All]" dimensionUniqueName="[Tabla3]" displayFolder="" count="0" memberValueDatatype="130" unbalanced="0"/>
    <cacheHierarchy uniqueName="[Tabla3].[Observacion]" caption="Observacion" attribute="1" defaultMemberUniqueName="[Tabla3].[Observacion].[All]" allUniqueName="[Tabla3].[Observacion].[All]" dimensionUniqueName="[Tabla3]" displayFolder="" count="0" memberValueDatatype="130" unbalanced="0"/>
    <cacheHierarchy uniqueName="[Measures].[Suma de Column1.monto]" caption="Suma de Column1.monto" measure="1" displayFolder="" measureGroup="Tabla_COSTOS_DE_VENTA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sto_Ventas]" caption="Costo_Ventas" measure="1" displayFolder="" measureGroup="Tabla_COSTOS_DE_VENTA" count="0"/>
    <cacheHierarchy uniqueName="[Measures].[Total_Gts_Operativos]" caption="Total_Gts_Operativos" measure="1" displayFolder="" measureGroup="Tabla_COSTOS_OPERATIVOS" count="0"/>
    <cacheHierarchy uniqueName="[Measures].[Total_Ventas+IVA]" caption="Total_Ventas+IVA" measure="1" displayFolder="" measureGroup="Tabla3" count="0"/>
    <cacheHierarchy uniqueName="[Measures].[Total_VentasBase]" caption="Total_VentasBase" measure="1" displayFolder="" measureGroup="Tabla3" count="0" oneField="1">
      <fieldsUsage count="1">
        <fieldUsage x="1"/>
      </fieldsUsage>
    </cacheHierarchy>
    <cacheHierarchy uniqueName="[Measures].[__XL_Count Tabla_COSTOS_DE_VENTA]" caption="__XL_Count Tabla_COSTOS_DE_VENTA" measure="1" displayFolder="" measureGroup="Tabla_COSTOS_DE_VENTA" count="0" hidden="1"/>
    <cacheHierarchy uniqueName="[Measures].[__XL_Count Tabla_COSTOS_OPERATIVOS]" caption="__XL_Count Tabla_COSTOS_OPERATIVOS" measure="1" displayFolder="" measureGroup="Tabla_COSTOS_OPERATIVOS" count="0" hidden="1"/>
    <cacheHierarchy uniqueName="[Measures].[__XL_Count Tabla3]" caption="__XL_Count Tabla3" measure="1" displayFolder="" measureGroup="Tabla3" count="0" hidden="1"/>
    <cacheHierarchy uniqueName="[Measures].[__No measures defined]" caption="__No measures defined" measure="1" displayFolder="" count="0" hidden="1"/>
  </cacheHierarchies>
  <kpis count="0"/>
  <dimensions count="4">
    <dimension measure="1" name="Measures" uniqueName="[Measures]" caption="Measures"/>
    <dimension name="Tabla_COSTOS_DE_VENTA" uniqueName="[Tabla_COSTOS_DE_VENTA]" caption="Tabla_COSTOS_DE_VENTA"/>
    <dimension name="Tabla_COSTOS_OPERATIVOS" uniqueName="[Tabla_COSTOS_OPERATIVOS]" caption="Tabla_COSTOS_OPERATIVOS"/>
    <dimension name="Tabla3" uniqueName="[Tabla3]" caption="Tabla3"/>
  </dimensions>
  <measureGroups count="3">
    <measureGroup name="Tabla_COSTOS_DE_VENTA" caption="Tabla_COSTOS_DE_VENTA"/>
    <measureGroup name="Tabla_COSTOS_OPERATIVOS" caption="Tabla_COSTOS_OPERATIVOS"/>
    <measureGroup name="Tabla3" caption="Tabla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n v="1"/>
    <x v="0"/>
    <n v="1666"/>
    <s v="01/31/2020"/>
    <s v="enero"/>
    <s v="GV"/>
  </r>
  <r>
    <n v="2"/>
    <x v="1"/>
    <n v="2083"/>
    <s v="01/31/2020"/>
    <s v="enero"/>
    <s v="GV"/>
  </r>
  <r>
    <n v="3"/>
    <x v="2"/>
    <n v="1916"/>
    <s v="01/31/2020"/>
    <s v="enero"/>
    <s v="GV"/>
  </r>
  <r>
    <n v="4"/>
    <x v="3"/>
    <n v="1250"/>
    <s v="01/31/2020"/>
    <s v="enero"/>
    <s v="CT"/>
  </r>
  <r>
    <n v="5"/>
    <x v="4"/>
    <n v="1333"/>
    <s v="01/31/2020"/>
    <s v="enero"/>
    <s v="GV"/>
  </r>
  <r>
    <n v="6"/>
    <x v="5"/>
    <n v="1583"/>
    <s v="01/31/2020"/>
    <s v="enero"/>
    <s v="GV"/>
  </r>
  <r>
    <n v="7"/>
    <x v="6"/>
    <n v="1250"/>
    <s v="01/31/2020"/>
    <s v="enero"/>
    <s v="CT"/>
  </r>
  <r>
    <n v="8"/>
    <x v="0"/>
    <n v="1666"/>
    <s v="01/28/2020"/>
    <s v="enero"/>
    <s v="GV"/>
  </r>
  <r>
    <n v="9"/>
    <x v="1"/>
    <n v="2083"/>
    <s v="01/28/2020"/>
    <s v="enero"/>
    <s v="GV"/>
  </r>
  <r>
    <n v="10"/>
    <x v="2"/>
    <n v="1916"/>
    <s v="01/28/2020"/>
    <s v="enero"/>
    <s v="GV"/>
  </r>
  <r>
    <n v="11"/>
    <x v="3"/>
    <n v="1250"/>
    <s v="01/28/2020"/>
    <s v="enero"/>
    <s v="CT"/>
  </r>
  <r>
    <n v="12"/>
    <x v="4"/>
    <n v="1333"/>
    <s v="01/28/2020"/>
    <s v="enero"/>
    <s v="GV"/>
  </r>
  <r>
    <n v="13"/>
    <x v="5"/>
    <n v="1583"/>
    <s v="01/28/2020"/>
    <s v="enero"/>
    <s v="GV"/>
  </r>
  <r>
    <n v="14"/>
    <x v="6"/>
    <n v="1250"/>
    <s v="01/28/2020"/>
    <s v="enero"/>
    <s v="CT"/>
  </r>
  <r>
    <n v="15"/>
    <x v="0"/>
    <n v="1666"/>
    <s v="03/31/2020"/>
    <s v="marzo"/>
    <s v="GV"/>
  </r>
  <r>
    <n v="16"/>
    <x v="1"/>
    <n v="2083"/>
    <s v="03/31/2020"/>
    <s v="marzo"/>
    <s v="GV"/>
  </r>
  <r>
    <n v="17"/>
    <x v="2"/>
    <n v="1916"/>
    <s v="03/31/2020"/>
    <s v="marzo"/>
    <s v="GV"/>
  </r>
  <r>
    <n v="18"/>
    <x v="3"/>
    <n v="1250"/>
    <s v="03/31/2020"/>
    <s v="marzo"/>
    <s v="CT"/>
  </r>
  <r>
    <n v="19"/>
    <x v="4"/>
    <n v="1333"/>
    <s v="03/31/2020"/>
    <s v="marzo"/>
    <s v="GV"/>
  </r>
  <r>
    <n v="20"/>
    <x v="5"/>
    <n v="1583"/>
    <s v="03/31/2020"/>
    <s v="marzo"/>
    <s v="GV"/>
  </r>
  <r>
    <n v="21"/>
    <x v="6"/>
    <n v="1250"/>
    <s v="03/31/2020"/>
    <s v="marzo"/>
    <s v="CT"/>
  </r>
  <r>
    <n v="22"/>
    <x v="0"/>
    <n v="1666"/>
    <s v="04/30/2020"/>
    <s v="abril"/>
    <s v="GV"/>
  </r>
  <r>
    <n v="23"/>
    <x v="1"/>
    <n v="2083"/>
    <s v="04/30/2020"/>
    <s v="abril"/>
    <s v="GV"/>
  </r>
  <r>
    <n v="24"/>
    <x v="2"/>
    <n v="1916"/>
    <s v="04/30/2020"/>
    <s v="abril"/>
    <s v="GV"/>
  </r>
  <r>
    <n v="25"/>
    <x v="3"/>
    <n v="1250"/>
    <s v="04/30/2020"/>
    <s v="abril"/>
    <s v="CT"/>
  </r>
  <r>
    <n v="26"/>
    <x v="4"/>
    <n v="1333"/>
    <s v="04/30/2020"/>
    <s v="abril"/>
    <s v="GV"/>
  </r>
  <r>
    <n v="27"/>
    <x v="5"/>
    <n v="1583"/>
    <s v="04/30/2020"/>
    <s v="abril"/>
    <s v="GV"/>
  </r>
  <r>
    <n v="28"/>
    <x v="6"/>
    <n v="1250"/>
    <s v="04/30/2020"/>
    <s v="abril"/>
    <s v="CT"/>
  </r>
  <r>
    <n v="29"/>
    <x v="0"/>
    <n v="1666"/>
    <s v="05/31/2020"/>
    <s v="mayo"/>
    <s v="GV"/>
  </r>
  <r>
    <n v="30"/>
    <x v="1"/>
    <n v="2083"/>
    <s v="05/31/2020"/>
    <s v="mayo"/>
    <s v="GV"/>
  </r>
  <r>
    <n v="31"/>
    <x v="2"/>
    <n v="1916"/>
    <s v="05/31/2020"/>
    <s v="mayo"/>
    <s v="GV"/>
  </r>
  <r>
    <n v="32"/>
    <x v="3"/>
    <n v="1250"/>
    <s v="05/31/2020"/>
    <s v="mayo"/>
    <s v="CT"/>
  </r>
  <r>
    <n v="33"/>
    <x v="4"/>
    <n v="1333"/>
    <s v="05/31/2020"/>
    <s v="mayo"/>
    <s v="GV"/>
  </r>
  <r>
    <n v="34"/>
    <x v="5"/>
    <n v="1583"/>
    <s v="05/31/2020"/>
    <s v="mayo"/>
    <s v="GV"/>
  </r>
  <r>
    <n v="35"/>
    <x v="6"/>
    <n v="1250"/>
    <s v="05/31/2020"/>
    <s v="mayo"/>
    <s v="CT"/>
  </r>
  <r>
    <n v="36"/>
    <x v="0"/>
    <n v="1666"/>
    <s v="06/30/2020"/>
    <s v="junio"/>
    <s v="GV"/>
  </r>
  <r>
    <n v="37"/>
    <x v="1"/>
    <n v="2083"/>
    <s v="06/30/2020"/>
    <s v="junio"/>
    <s v="GV"/>
  </r>
  <r>
    <n v="38"/>
    <x v="2"/>
    <n v="1916"/>
    <s v="06/30/2020"/>
    <s v="junio"/>
    <s v="GV"/>
  </r>
  <r>
    <n v="39"/>
    <x v="3"/>
    <n v="1250"/>
    <s v="06/30/2020"/>
    <s v="junio"/>
    <s v="CT"/>
  </r>
  <r>
    <n v="40"/>
    <x v="4"/>
    <n v="1333"/>
    <s v="06/30/2020"/>
    <s v="junio"/>
    <s v="GV"/>
  </r>
  <r>
    <n v="41"/>
    <x v="5"/>
    <n v="1583"/>
    <s v="06/30/2020"/>
    <s v="junio"/>
    <s v="GV"/>
  </r>
  <r>
    <n v="42"/>
    <x v="6"/>
    <n v="1250"/>
    <s v="06/30/2020"/>
    <s v="junio"/>
    <s v="CT"/>
  </r>
  <r>
    <n v="43"/>
    <x v="0"/>
    <n v="1666"/>
    <s v="07/31/2020"/>
    <s v="julio"/>
    <s v="GV"/>
  </r>
  <r>
    <n v="44"/>
    <x v="1"/>
    <n v="2083"/>
    <s v="07/31/2020"/>
    <s v="julio"/>
    <s v="GV"/>
  </r>
  <r>
    <n v="45"/>
    <x v="2"/>
    <n v="1916"/>
    <s v="07/31/2020"/>
    <s v="julio"/>
    <s v="GV"/>
  </r>
  <r>
    <n v="46"/>
    <x v="3"/>
    <n v="1250"/>
    <s v="07/31/2020"/>
    <s v="julio"/>
    <s v="GV"/>
  </r>
  <r>
    <n v="47"/>
    <x v="4"/>
    <n v="1333"/>
    <s v="07/31/2020"/>
    <s v="julio"/>
    <s v="CT"/>
  </r>
  <r>
    <n v="48"/>
    <x v="5"/>
    <n v="1583"/>
    <s v="07/31/2020"/>
    <s v="julio"/>
    <s v="GV"/>
  </r>
  <r>
    <n v="49"/>
    <x v="6"/>
    <n v="1250"/>
    <s v="07/31/2020"/>
    <s v="julio"/>
    <s v="CT"/>
  </r>
  <r>
    <n v="50"/>
    <x v="0"/>
    <n v="1666"/>
    <s v="08/31/2020"/>
    <s v="agosto"/>
    <s v="GV"/>
  </r>
  <r>
    <n v="51"/>
    <x v="1"/>
    <n v="2083"/>
    <s v="08/31/2020"/>
    <s v="agosto"/>
    <s v="GV"/>
  </r>
  <r>
    <n v="52"/>
    <x v="2"/>
    <n v="1916"/>
    <s v="08/31/2020"/>
    <s v="agosto"/>
    <s v="GV"/>
  </r>
  <r>
    <n v="53"/>
    <x v="3"/>
    <n v="1250"/>
    <s v="08/31/2020"/>
    <s v="agosto"/>
    <s v="CT"/>
  </r>
  <r>
    <n v="54"/>
    <x v="4"/>
    <n v="1333"/>
    <s v="08/31/2020"/>
    <s v="agosto"/>
    <s v="GV"/>
  </r>
  <r>
    <n v="55"/>
    <x v="5"/>
    <n v="1583"/>
    <s v="08/31/2020"/>
    <s v="agosto"/>
    <s v="GV"/>
  </r>
  <r>
    <n v="56"/>
    <x v="6"/>
    <n v="1250"/>
    <s v="08/31/2020"/>
    <s v="agosto"/>
    <s v="CT"/>
  </r>
  <r>
    <n v="57"/>
    <x v="0"/>
    <n v="1666"/>
    <s v="09/30/2020"/>
    <s v="septiembre"/>
    <s v="GV"/>
  </r>
  <r>
    <n v="58"/>
    <x v="1"/>
    <n v="2083"/>
    <s v="09/30/2020"/>
    <s v="septiembre"/>
    <s v="GV"/>
  </r>
  <r>
    <n v="59"/>
    <x v="2"/>
    <n v="1916"/>
    <s v="09/30/2020"/>
    <s v="septiembre"/>
    <s v="GV"/>
  </r>
  <r>
    <n v="60"/>
    <x v="3"/>
    <n v="1250"/>
    <s v="09/30/2020"/>
    <s v="septiembre"/>
    <s v="CT"/>
  </r>
  <r>
    <n v="61"/>
    <x v="4"/>
    <n v="1333"/>
    <s v="09/30/2020"/>
    <s v="septiembre"/>
    <s v="GV"/>
  </r>
  <r>
    <n v="62"/>
    <x v="5"/>
    <n v="1583"/>
    <s v="09/30/2020"/>
    <s v="septiembre"/>
    <s v="GV"/>
  </r>
  <r>
    <n v="63"/>
    <x v="6"/>
    <n v="1250"/>
    <s v="09/30/2020"/>
    <s v="septiembre"/>
    <s v="CT"/>
  </r>
  <r>
    <n v="64"/>
    <x v="0"/>
    <n v="1666"/>
    <s v="10/31/2020"/>
    <s v="octubre"/>
    <s v="GV"/>
  </r>
  <r>
    <n v="65"/>
    <x v="1"/>
    <n v="2083"/>
    <s v="10/31/2020"/>
    <s v="octubre"/>
    <s v="GV"/>
  </r>
  <r>
    <n v="66"/>
    <x v="2"/>
    <n v="1916"/>
    <s v="10/31/2020"/>
    <s v="octubre"/>
    <s v="GV"/>
  </r>
  <r>
    <n v="67"/>
    <x v="3"/>
    <n v="1250"/>
    <s v="10/31/2020"/>
    <s v="octubre"/>
    <s v="CT"/>
  </r>
  <r>
    <n v="68"/>
    <x v="4"/>
    <n v="1333"/>
    <s v="10/31/2020"/>
    <s v="octubre"/>
    <s v="GV"/>
  </r>
  <r>
    <n v="69"/>
    <x v="5"/>
    <n v="1583"/>
    <s v="10/31/2020"/>
    <s v="octubre"/>
    <s v="GV"/>
  </r>
  <r>
    <n v="70"/>
    <x v="6"/>
    <n v="1250"/>
    <s v="10/31/2020"/>
    <s v="octubre"/>
    <s v="CT"/>
  </r>
  <r>
    <n v="71"/>
    <x v="0"/>
    <n v="1666"/>
    <s v="11/30/2020"/>
    <s v="noviembre"/>
    <s v="GV"/>
  </r>
  <r>
    <n v="72"/>
    <x v="1"/>
    <n v="2083"/>
    <s v="11/30/2020"/>
    <s v="noviembre"/>
    <s v="GV"/>
  </r>
  <r>
    <n v="73"/>
    <x v="2"/>
    <n v="1916"/>
    <s v="11/30/2020"/>
    <s v="noviembre"/>
    <s v="GV"/>
  </r>
  <r>
    <n v="74"/>
    <x v="3"/>
    <n v="1250"/>
    <s v="11/30/2020"/>
    <s v="noviembre"/>
    <s v="CT"/>
  </r>
  <r>
    <n v="75"/>
    <x v="4"/>
    <n v="1333"/>
    <s v="11/30/2020"/>
    <s v="noviembre"/>
    <s v="GV"/>
  </r>
  <r>
    <n v="76"/>
    <x v="5"/>
    <n v="1583"/>
    <s v="11/30/2020"/>
    <s v="noviembre"/>
    <s v="GV"/>
  </r>
  <r>
    <n v="77"/>
    <x v="6"/>
    <n v="1250"/>
    <s v="11/30/2020"/>
    <s v="noviembre"/>
    <s v="CT"/>
  </r>
  <r>
    <n v="78"/>
    <x v="0"/>
    <n v="1666"/>
    <s v="12/31/2020"/>
    <s v="diciembre"/>
    <s v="GV"/>
  </r>
  <r>
    <n v="79"/>
    <x v="1"/>
    <n v="2083"/>
    <s v="12/31/2020"/>
    <s v="diciembre"/>
    <s v="GV"/>
  </r>
  <r>
    <n v="80"/>
    <x v="2"/>
    <n v="1916"/>
    <s v="12/31/2020"/>
    <s v="diciembre"/>
    <s v="GV"/>
  </r>
  <r>
    <n v="81"/>
    <x v="3"/>
    <n v="1250"/>
    <s v="12/31/2020"/>
    <s v="diciembre"/>
    <s v="CT"/>
  </r>
  <r>
    <n v="82"/>
    <x v="4"/>
    <n v="1333"/>
    <s v="12/31/2020"/>
    <s v="diciembre"/>
    <s v="GV"/>
  </r>
  <r>
    <n v="83"/>
    <x v="5"/>
    <n v="1583"/>
    <s v="12/31/2020"/>
    <s v="diciembre"/>
    <s v="GV"/>
  </r>
  <r>
    <n v="84"/>
    <x v="6"/>
    <n v="1250"/>
    <s v="12/31/2020"/>
    <s v="diciembre"/>
    <s v="C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2B2E81-94D6-41F4-9EFE-ECF4729FA4D7}" name="TablaDinámica4" cacheId="4" applyNumberFormats="0" applyBorderFormats="0" applyFontFormats="0" applyPatternFormats="0" applyAlignmentFormats="0" applyWidthHeightFormats="1" dataCaption="Valores" tag="4e679a86-1f78-44bb-817b-7f6df272b3d8" updatedVersion="8" minRefreshableVersion="3" useAutoFormatting="1" subtotalHiddenItems="1" itemPrintTitles="1" createdVersion="5" indent="0" outline="1" outlineData="1" multipleFieldFilters="0">
  <location ref="A59:B72" firstHeaderRow="1" firstDataRow="1" firstDataCol="1"/>
  <pivotFields count="2">
    <pivotField axis="axisRow" allDrilled="1" subtotalTop="0" showAll="0" sortType="ascending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13">
    <i>
      <x v="2"/>
    </i>
    <i>
      <x v="8"/>
    </i>
    <i>
      <x v="6"/>
    </i>
    <i>
      <x v="9"/>
    </i>
    <i>
      <x v="1"/>
    </i>
    <i>
      <x v="4"/>
    </i>
    <i>
      <x v="10"/>
    </i>
    <i>
      <x v="11"/>
    </i>
    <i>
      <x v="3"/>
    </i>
    <i>
      <x v="7"/>
    </i>
    <i>
      <x v="5"/>
    </i>
    <i>
      <x/>
    </i>
    <i t="grand">
      <x/>
    </i>
  </rowItems>
  <colItems count="1">
    <i/>
  </colItems>
  <dataFields count="1">
    <dataField fld="1" subtotal="count" baseField="0" baseItem="0"/>
  </dataFields>
  <formats count="1">
    <format dxfId="6">
      <pivotArea outline="0" collapsedLevelsAreSubtotals="1" fieldPosition="0"/>
    </format>
  </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a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F1022B-6D7B-4D94-83F8-AD7297690710}" name="TablaDinámica3" cacheId="5" applyNumberFormats="0" applyBorderFormats="0" applyFontFormats="0" applyPatternFormats="0" applyAlignmentFormats="0" applyWidthHeightFormats="1" dataCaption="Valores" tag="0f3441cb-d90e-46fd-bb32-bba6d960fa6c" updatedVersion="8" minRefreshableVersion="3" useAutoFormatting="1" subtotalHiddenItems="1" itemPrintTitles="1" createdVersion="5" indent="0" outline="1" outlineData="1" multipleFieldFilters="0">
  <location ref="A43:B56" firstHeaderRow="1" firstDataRow="1" firstDataCol="1"/>
  <pivotFields count="2">
    <pivotField axis="axisRow" allDrilled="1" subtotalTop="0" showAll="0" sortType="descending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13">
    <i>
      <x/>
    </i>
    <i>
      <x v="5"/>
    </i>
    <i>
      <x v="7"/>
    </i>
    <i>
      <x v="3"/>
    </i>
    <i>
      <x v="11"/>
    </i>
    <i>
      <x v="10"/>
    </i>
    <i>
      <x v="4"/>
    </i>
    <i>
      <x v="1"/>
    </i>
    <i>
      <x v="9"/>
    </i>
    <i>
      <x v="6"/>
    </i>
    <i>
      <x v="8"/>
    </i>
    <i>
      <x v="2"/>
    </i>
    <i t="grand">
      <x/>
    </i>
  </rowItems>
  <colItems count="1">
    <i/>
  </colItems>
  <dataFields count="1">
    <dataField fld="1" subtotal="count" baseField="0" baseItem="0"/>
  </dataFields>
  <formats count="1">
    <format dxfId="7">
      <pivotArea outline="0" collapsedLevelsAreSubtotals="1" fieldPosition="0"/>
    </format>
  </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a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B104BE-59DC-4C73-80F7-F4D71889ABD4}" name="TablaDinámica2" cacheId="1" applyNumberFormats="0" applyBorderFormats="0" applyFontFormats="0" applyPatternFormats="0" applyAlignmentFormats="0" applyWidthHeightFormats="1" dataCaption="Valores" tag="e86fafa0-e0b4-421f-acc9-71f892ca351f" updatedVersion="8" minRefreshableVersion="3" useAutoFormatting="1" itemPrintTitles="1" createdVersion="5" indent="0" outline="1" outlineData="1" multipleFieldFilters="0">
  <location ref="A19:B36" firstHeaderRow="1" firstDataRow="1" firstDataCol="1"/>
  <pivotFields count="2">
    <pivotField axis="axisRow" allDrilled="1" subtotalTop="0" showAll="0" sortType="descending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17">
    <i>
      <x v="11"/>
    </i>
    <i>
      <x v="5"/>
    </i>
    <i>
      <x v="13"/>
    </i>
    <i>
      <x v="4"/>
    </i>
    <i>
      <x/>
    </i>
    <i>
      <x v="12"/>
    </i>
    <i>
      <x v="9"/>
    </i>
    <i>
      <x v="15"/>
    </i>
    <i>
      <x v="8"/>
    </i>
    <i>
      <x v="3"/>
    </i>
    <i>
      <x v="2"/>
    </i>
    <i>
      <x v="10"/>
    </i>
    <i>
      <x v="7"/>
    </i>
    <i>
      <x v="6"/>
    </i>
    <i>
      <x v="14"/>
    </i>
    <i>
      <x v="1"/>
    </i>
    <i t="grand">
      <x/>
    </i>
  </rowItems>
  <colItems count="1">
    <i/>
  </colItems>
  <dataFields count="1">
    <dataField fld="1" subtotal="count" baseField="0" baseItem="0"/>
  </dataField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a_COSTOS_OPERATIV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C019B2-C1A8-427F-ADE8-F7E2CCF80436}" name="TablaDinámica1" cacheId="2" applyNumberFormats="0" applyBorderFormats="0" applyFontFormats="0" applyPatternFormats="0" applyAlignmentFormats="0" applyWidthHeightFormats="1" dataCaption="Valores" tag="92426102-2ce7-48ad-9b06-f702895c7b0a" updatedVersion="8" minRefreshableVersion="3" useAutoFormatting="1" itemPrintTitles="1" createdVersion="5" indent="0" outline="1" outlineData="1" multipleFieldFilters="0">
  <location ref="A4:B12" firstHeaderRow="1" firstDataRow="1" firstDataCol="1"/>
  <pivotFields count="2">
    <pivotField axis="axisRow" allDrilled="1" subtotalTop="0" showAll="0" sortType="descending" defaultSubtotal="0" defaultAttributeDrillState="1">
      <items count="7">
        <item x="0"/>
        <item x="1"/>
        <item x="2"/>
        <item x="3"/>
        <item x="4"/>
        <item x="5"/>
        <item x="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8">
    <i>
      <x/>
    </i>
    <i>
      <x v="5"/>
    </i>
    <i>
      <x v="1"/>
    </i>
    <i>
      <x v="6"/>
    </i>
    <i>
      <x v="4"/>
    </i>
    <i>
      <x v="2"/>
    </i>
    <i>
      <x v="3"/>
    </i>
    <i t="grand">
      <x/>
    </i>
  </rowItems>
  <colItems count="1">
    <i/>
  </colItems>
  <dataFields count="1">
    <dataField fld="1" subtotal="count" baseField="0" baseItem="0" numFmtId="43"/>
  </dataFields>
  <formats count="1">
    <format dxfId="8">
      <pivotArea outline="0" collapsedLevelsAreSubtotals="1" fieldPosition="0"/>
    </format>
  </formats>
  <pivotHierarchies count="28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a_COSTOS_DE_VEN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3484B5-866A-4A49-8E3A-4947ED244052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1" firstHeaderRow="1" firstDataRow="1" firstDataCol="1"/>
  <pivotFields count="6">
    <pivotField showAll="0"/>
    <pivotField axis="axisRow" showAll="0">
      <items count="8">
        <item x="1"/>
        <item x="0"/>
        <item x="6"/>
        <item x="3"/>
        <item x="4"/>
        <item x="2"/>
        <item x="5"/>
        <item t="default"/>
      </items>
    </pivotField>
    <pivotField dataField="1" numFmtId="4"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a de Column1.mont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DA2ECE-A30A-4CCF-940A-B6FBE2521139}" name="TablaDinámica3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D81" firstHeaderRow="1" firstDataRow="1" firstDataCol="3"/>
  <pivotFields count="4">
    <pivotField axis="axisRow" compact="0" allDrilled="1" outline="0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compact="0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axis="axisRow" compact="0" allDrilled="1" outline="0" subtotalTop="0" showAll="0" dataSourceSort="1" defaultSubtotal="0" defaultAttributeDrillState="1">
      <items count="2">
        <item x="0"/>
        <item x="1"/>
      </items>
    </pivotField>
    <pivotField dataField="1" compact="0" outline="0" subtotalTop="0" showAll="0" defaultSubtotal="0"/>
  </pivotFields>
  <rowFields count="3">
    <field x="0"/>
    <field x="1"/>
    <field x="2"/>
  </rowFields>
  <rowItems count="78">
    <i>
      <x/>
      <x/>
      <x/>
    </i>
    <i r="1">
      <x v="1"/>
      <x/>
    </i>
    <i r="1">
      <x v="2"/>
      <x v="1"/>
    </i>
    <i r="1">
      <x v="3"/>
      <x v="1"/>
    </i>
    <i r="1">
      <x v="4"/>
      <x/>
    </i>
    <i r="1">
      <x v="5"/>
      <x/>
    </i>
    <i r="1">
      <x v="6"/>
      <x/>
    </i>
    <i>
      <x v="1"/>
      <x/>
      <x/>
    </i>
    <i r="1">
      <x v="1"/>
      <x/>
    </i>
    <i r="1">
      <x v="2"/>
      <x v="1"/>
    </i>
    <i r="1">
      <x v="3"/>
      <x v="1"/>
    </i>
    <i r="1">
      <x v="4"/>
      <x/>
    </i>
    <i r="1">
      <x v="5"/>
      <x/>
    </i>
    <i r="1">
      <x v="6"/>
      <x/>
    </i>
    <i>
      <x v="2"/>
      <x/>
      <x/>
    </i>
    <i r="1">
      <x v="1"/>
      <x/>
    </i>
    <i r="1">
      <x v="2"/>
      <x v="1"/>
    </i>
    <i r="1">
      <x v="3"/>
      <x v="1"/>
    </i>
    <i r="1">
      <x v="4"/>
      <x/>
    </i>
    <i r="1">
      <x v="5"/>
      <x/>
    </i>
    <i r="1">
      <x v="6"/>
      <x/>
    </i>
    <i>
      <x v="3"/>
      <x/>
      <x/>
    </i>
    <i r="1">
      <x v="1"/>
      <x/>
    </i>
    <i r="1">
      <x v="2"/>
      <x v="1"/>
    </i>
    <i r="1">
      <x v="3"/>
      <x v="1"/>
    </i>
    <i r="1">
      <x v="4"/>
      <x/>
    </i>
    <i r="1">
      <x v="5"/>
      <x/>
    </i>
    <i r="1">
      <x v="6"/>
      <x/>
    </i>
    <i>
      <x v="4"/>
      <x/>
      <x/>
    </i>
    <i r="1">
      <x v="1"/>
      <x/>
    </i>
    <i r="1">
      <x v="2"/>
      <x v="1"/>
    </i>
    <i r="1">
      <x v="3"/>
      <x/>
    </i>
    <i r="1">
      <x v="4"/>
      <x v="1"/>
    </i>
    <i r="1">
      <x v="5"/>
      <x/>
    </i>
    <i r="1">
      <x v="6"/>
      <x/>
    </i>
    <i>
      <x v="5"/>
      <x/>
      <x/>
    </i>
    <i r="1">
      <x v="1"/>
      <x/>
    </i>
    <i r="1">
      <x v="2"/>
      <x v="1"/>
    </i>
    <i r="1">
      <x v="3"/>
      <x v="1"/>
    </i>
    <i r="1">
      <x v="4"/>
      <x/>
    </i>
    <i r="1">
      <x v="5"/>
      <x/>
    </i>
    <i r="1">
      <x v="6"/>
      <x/>
    </i>
    <i>
      <x v="6"/>
      <x/>
      <x/>
    </i>
    <i r="1">
      <x v="1"/>
      <x/>
    </i>
    <i r="1">
      <x v="2"/>
      <x v="1"/>
    </i>
    <i r="1">
      <x v="3"/>
      <x v="1"/>
    </i>
    <i r="1">
      <x v="4"/>
      <x/>
    </i>
    <i r="1">
      <x v="5"/>
      <x/>
    </i>
    <i r="1">
      <x v="6"/>
      <x/>
    </i>
    <i>
      <x v="7"/>
      <x/>
      <x/>
    </i>
    <i r="1">
      <x v="1"/>
      <x/>
    </i>
    <i r="1">
      <x v="2"/>
      <x v="1"/>
    </i>
    <i r="1">
      <x v="3"/>
      <x v="1"/>
    </i>
    <i r="1">
      <x v="4"/>
      <x/>
    </i>
    <i r="1">
      <x v="5"/>
      <x/>
    </i>
    <i r="1">
      <x v="6"/>
      <x/>
    </i>
    <i>
      <x v="8"/>
      <x/>
      <x/>
    </i>
    <i r="1">
      <x v="1"/>
      <x/>
    </i>
    <i r="1">
      <x v="2"/>
      <x v="1"/>
    </i>
    <i r="1">
      <x v="3"/>
      <x v="1"/>
    </i>
    <i r="1">
      <x v="4"/>
      <x/>
    </i>
    <i r="1">
      <x v="5"/>
      <x/>
    </i>
    <i r="1">
      <x v="6"/>
      <x/>
    </i>
    <i>
      <x v="9"/>
      <x/>
      <x/>
    </i>
    <i r="1">
      <x v="1"/>
      <x/>
    </i>
    <i r="1">
      <x v="2"/>
      <x v="1"/>
    </i>
    <i r="1">
      <x v="3"/>
      <x v="1"/>
    </i>
    <i r="1">
      <x v="4"/>
      <x/>
    </i>
    <i r="1">
      <x v="5"/>
      <x/>
    </i>
    <i r="1">
      <x v="6"/>
      <x/>
    </i>
    <i>
      <x v="10"/>
      <x/>
      <x/>
    </i>
    <i r="1">
      <x v="1"/>
      <x/>
    </i>
    <i r="1">
      <x v="2"/>
      <x v="1"/>
    </i>
    <i r="1">
      <x v="3"/>
      <x v="1"/>
    </i>
    <i r="1">
      <x v="4"/>
      <x/>
    </i>
    <i r="1">
      <x v="5"/>
      <x/>
    </i>
    <i r="1">
      <x v="6"/>
      <x/>
    </i>
    <i t="grand">
      <x/>
    </i>
  </rowItems>
  <colItems count="1">
    <i/>
  </colItems>
  <dataFields count="1">
    <dataField name="Suma de Column1.monto" fld="3" baseField="0" baseItem="0"/>
  </dataField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4"/>
    <rowHierarchyUsage hierarchyUsage="1"/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royecto 1 Analisis de datos.xlsx!Tabla_COSTOS_DE_VENTA">
        <x15:activeTabTopLevelEntity name="[Tabla_COSTOS_DE_VEN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BA50438-8D6E-4C08-B95B-DC4B03288BA0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.no" tableColumnId="1"/>
      <queryTableField id="2" name="Column1.Gasto" tableColumnId="2"/>
      <queryTableField id="3" name="Column1.monto" tableColumnId="3"/>
      <queryTableField id="4" name="Column1.fecha" tableColumnId="4"/>
      <queryTableField id="6" dataBound="0" tableColumnId="9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16493EB-4FCA-4C32-B377-38D4A24F156D}" autoFormatId="16" applyNumberFormats="0" applyBorderFormats="0" applyFontFormats="0" applyPatternFormats="0" applyAlignmentFormats="0" applyWidthHeightFormats="0">
  <queryTableRefresh nextId="4">
    <queryTableFields count="3">
      <queryTableField id="1" name="ID_COSTO" tableColumnId="1"/>
      <queryTableField id="2" name="DESCRIPCION" tableColumnId="2"/>
      <queryTableField id="3" name="MONT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A6DEE-1FA1-402D-BD0F-5B1AAEF6A9F7}" name="Tabla_COSTOS_DE_VENTA" displayName="Tabla_COSTOS_DE_VENTA" ref="A1:F85" tableType="queryTable">
  <autoFilter ref="A1:F85" xr:uid="{6B0A6DEE-1FA1-402D-BD0F-5B1AAEF6A9F7}"/>
  <tableColumns count="6">
    <tableColumn id="1" xr3:uid="{FC134BA8-371A-4133-A26D-BC67F37A50B1}" uniqueName="1" name="Column1.no" queryTableFieldId="1"/>
    <tableColumn id="2" xr3:uid="{FCFAF9D2-62FF-4DC6-8A85-E5C72145A7CE}" uniqueName="2" name="Column1.Gasto" queryTableFieldId="2" dataDxfId="17"/>
    <tableColumn id="3" xr3:uid="{AADB0182-6AFB-4AF6-8A69-F7E5E4D43148}" uniqueName="3" name="Column1.monto" totalsRowFunction="sum" queryTableFieldId="3" dataDxfId="16" totalsRowDxfId="15"/>
    <tableColumn id="4" xr3:uid="{85E01638-92F5-4F98-8830-64CCE9D2179D}" uniqueName="4" name="Column1.fecha" queryTableFieldId="4" dataDxfId="14"/>
    <tableColumn id="9" xr3:uid="{406A323F-ACBA-4C5F-A41C-A0CBB34E6145}" uniqueName="9" name="Mes" queryTableFieldId="6" dataDxfId="13"/>
    <tableColumn id="5" xr3:uid="{AECCD53C-45E0-47CD-AE6D-2C57525B0C69}" uniqueName="5" name="Costo/GV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950198-B1C6-41A5-B4AF-A3308B8A4E97}" name="Tabla_COSTOS_OPERATIVOS" displayName="Tabla_COSTOS_OPERATIVOS" ref="A1:C17" tableType="queryTable" totalsRowShown="0">
  <autoFilter ref="A1:C17" xr:uid="{49950198-B1C6-41A5-B4AF-A3308B8A4E97}"/>
  <tableColumns count="3">
    <tableColumn id="1" xr3:uid="{1EB73D39-352C-473A-AD55-81E58BA6078B}" uniqueName="1" name="ID_COSTO" queryTableFieldId="1"/>
    <tableColumn id="2" xr3:uid="{EC4172CA-7E23-46AB-A513-0888E7BAC908}" uniqueName="2" name="DESCRIPCION" queryTableFieldId="2" dataDxfId="12"/>
    <tableColumn id="3" xr3:uid="{A947B174-03B9-4D48-9750-D80B51D1E638}" uniqueName="3" name="MONTO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022B35-2C25-42C2-8E12-FB6426963040}" name="Tabla3" displayName="Tabla3" ref="A1:J459" totalsRowShown="0">
  <autoFilter ref="A1:J459" xr:uid="{83022B35-2C25-42C2-8E12-FB6426963040}"/>
  <sortState xmlns:xlrd2="http://schemas.microsoft.com/office/spreadsheetml/2017/richdata2" ref="A2:J459">
    <sortCondition ref="H2:H459"/>
  </sortState>
  <tableColumns count="10">
    <tableColumn id="1" xr3:uid="{666DD64A-8B35-48B1-BA5A-112BE2E7DA3C}" name="no_factura"/>
    <tableColumn id="2" xr3:uid="{25040264-D4D1-4DB9-8D9B-F5E8BF8CCBED}" name="Nombre del cliente"/>
    <tableColumn id="3" xr3:uid="{A065B5D8-8451-4D90-BE1B-A9F42673C407}" name="Dirección"/>
    <tableColumn id="4" xr3:uid="{0058EBDD-717E-4347-93C3-36827571740F}" name="Total con iva" dataDxfId="11" dataCellStyle="Millares"/>
    <tableColumn id="5" xr3:uid="{14F1F9BD-615E-4E8C-B08F-2F6A6C70192E}" name="Tienda"/>
    <tableColumn id="6" xr3:uid="{7AFCE507-CA60-4F74-8192-53C4DDDA3992}" name="Fecha" dataDxfId="10"/>
    <tableColumn id="7" xr3:uid="{9745A6DB-0700-411B-9D52-D429976A4E0F}" name="Total_Sin IVA" dataDxfId="9" dataCellStyle="Millares"/>
    <tableColumn id="8" xr3:uid="{8D653AEC-4987-478E-956C-793A5D6C4D6A}" name="Mes"/>
    <tableColumn id="9" xr3:uid="{D8AEE17E-EADB-44F2-892A-97FCA34D3E40}" name="Trimestre"/>
    <tableColumn id="10" xr3:uid="{D63B0E75-A2F1-4F29-8D97-C9325174940F}" name="Observa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B31C-BC65-4CC6-96A2-C9257A783CC4}">
  <dimension ref="A1:F87"/>
  <sheetViews>
    <sheetView workbookViewId="0">
      <selection activeCell="E1" sqref="E1:E1048576"/>
    </sheetView>
  </sheetViews>
  <sheetFormatPr baseColWidth="10" defaultRowHeight="15" x14ac:dyDescent="0.25"/>
  <cols>
    <col min="1" max="1" width="14" bestFit="1" customWidth="1"/>
    <col min="2" max="2" width="45.7109375" bestFit="1" customWidth="1"/>
    <col min="3" max="3" width="17.5703125" bestFit="1" customWidth="1"/>
    <col min="4" max="4" width="16.5703125" bestFit="1" customWidth="1"/>
    <col min="5" max="5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23</v>
      </c>
    </row>
    <row r="2" spans="1:6" x14ac:dyDescent="0.25">
      <c r="A2">
        <v>1</v>
      </c>
      <c r="B2" t="s">
        <v>4</v>
      </c>
      <c r="C2" s="2">
        <v>1666</v>
      </c>
      <c r="D2" s="4" t="s">
        <v>5</v>
      </c>
      <c r="E2" t="s">
        <v>29</v>
      </c>
      <c r="F2" t="s">
        <v>24</v>
      </c>
    </row>
    <row r="3" spans="1:6" x14ac:dyDescent="0.25">
      <c r="A3">
        <v>2</v>
      </c>
      <c r="B3" t="s">
        <v>6</v>
      </c>
      <c r="C3" s="2">
        <v>2083</v>
      </c>
      <c r="D3" s="4" t="s">
        <v>5</v>
      </c>
      <c r="E3" t="s">
        <v>29</v>
      </c>
      <c r="F3" t="s">
        <v>24</v>
      </c>
    </row>
    <row r="4" spans="1:6" x14ac:dyDescent="0.25">
      <c r="A4">
        <v>3</v>
      </c>
      <c r="B4" t="s">
        <v>7</v>
      </c>
      <c r="C4" s="2">
        <v>1916</v>
      </c>
      <c r="D4" s="4" t="s">
        <v>5</v>
      </c>
      <c r="E4" t="s">
        <v>29</v>
      </c>
      <c r="F4" t="s">
        <v>24</v>
      </c>
    </row>
    <row r="5" spans="1:6" x14ac:dyDescent="0.25">
      <c r="A5">
        <v>4</v>
      </c>
      <c r="B5" t="s">
        <v>8</v>
      </c>
      <c r="C5" s="2">
        <v>1250</v>
      </c>
      <c r="D5" s="4" t="s">
        <v>5</v>
      </c>
      <c r="E5" t="s">
        <v>29</v>
      </c>
      <c r="F5" t="s">
        <v>25</v>
      </c>
    </row>
    <row r="6" spans="1:6" x14ac:dyDescent="0.25">
      <c r="A6">
        <v>5</v>
      </c>
      <c r="B6" t="s">
        <v>9</v>
      </c>
      <c r="C6" s="2">
        <v>1333</v>
      </c>
      <c r="D6" s="4" t="s">
        <v>5</v>
      </c>
      <c r="E6" t="s">
        <v>29</v>
      </c>
      <c r="F6" t="s">
        <v>24</v>
      </c>
    </row>
    <row r="7" spans="1:6" x14ac:dyDescent="0.25">
      <c r="A7">
        <v>6</v>
      </c>
      <c r="B7" t="s">
        <v>10</v>
      </c>
      <c r="C7" s="2">
        <v>1583</v>
      </c>
      <c r="D7" s="4" t="s">
        <v>5</v>
      </c>
      <c r="E7" t="s">
        <v>29</v>
      </c>
      <c r="F7" t="s">
        <v>24</v>
      </c>
    </row>
    <row r="8" spans="1:6" x14ac:dyDescent="0.25">
      <c r="A8">
        <v>7</v>
      </c>
      <c r="B8" t="s">
        <v>11</v>
      </c>
      <c r="C8" s="2">
        <v>1250</v>
      </c>
      <c r="D8" s="4" t="s">
        <v>5</v>
      </c>
      <c r="E8" t="s">
        <v>29</v>
      </c>
      <c r="F8" t="s">
        <v>25</v>
      </c>
    </row>
    <row r="9" spans="1:6" x14ac:dyDescent="0.25">
      <c r="A9">
        <v>8</v>
      </c>
      <c r="B9" t="s">
        <v>4</v>
      </c>
      <c r="C9" s="2">
        <v>1666</v>
      </c>
      <c r="D9" s="4" t="s">
        <v>12</v>
      </c>
      <c r="E9" t="s">
        <v>29</v>
      </c>
      <c r="F9" t="s">
        <v>24</v>
      </c>
    </row>
    <row r="10" spans="1:6" x14ac:dyDescent="0.25">
      <c r="A10">
        <v>9</v>
      </c>
      <c r="B10" t="s">
        <v>6</v>
      </c>
      <c r="C10" s="2">
        <v>2083</v>
      </c>
      <c r="D10" s="4" t="s">
        <v>12</v>
      </c>
      <c r="E10" t="s">
        <v>29</v>
      </c>
      <c r="F10" t="s">
        <v>24</v>
      </c>
    </row>
    <row r="11" spans="1:6" x14ac:dyDescent="0.25">
      <c r="A11">
        <v>10</v>
      </c>
      <c r="B11" t="s">
        <v>7</v>
      </c>
      <c r="C11" s="2">
        <v>1916</v>
      </c>
      <c r="D11" s="4" t="s">
        <v>12</v>
      </c>
      <c r="E11" t="s">
        <v>29</v>
      </c>
      <c r="F11" t="s">
        <v>24</v>
      </c>
    </row>
    <row r="12" spans="1:6" x14ac:dyDescent="0.25">
      <c r="A12">
        <v>11</v>
      </c>
      <c r="B12" t="s">
        <v>8</v>
      </c>
      <c r="C12" s="2">
        <v>1250</v>
      </c>
      <c r="D12" s="4" t="s">
        <v>12</v>
      </c>
      <c r="E12" t="s">
        <v>29</v>
      </c>
      <c r="F12" t="s">
        <v>25</v>
      </c>
    </row>
    <row r="13" spans="1:6" x14ac:dyDescent="0.25">
      <c r="A13">
        <v>12</v>
      </c>
      <c r="B13" t="s">
        <v>9</v>
      </c>
      <c r="C13" s="2">
        <v>1333</v>
      </c>
      <c r="D13" s="4" t="s">
        <v>12</v>
      </c>
      <c r="E13" t="s">
        <v>29</v>
      </c>
      <c r="F13" t="s">
        <v>24</v>
      </c>
    </row>
    <row r="14" spans="1:6" x14ac:dyDescent="0.25">
      <c r="A14">
        <v>13</v>
      </c>
      <c r="B14" t="s">
        <v>10</v>
      </c>
      <c r="C14" s="2">
        <v>1583</v>
      </c>
      <c r="D14" s="4" t="s">
        <v>12</v>
      </c>
      <c r="E14" t="s">
        <v>29</v>
      </c>
      <c r="F14" t="s">
        <v>24</v>
      </c>
    </row>
    <row r="15" spans="1:6" x14ac:dyDescent="0.25">
      <c r="A15">
        <v>14</v>
      </c>
      <c r="B15" t="s">
        <v>11</v>
      </c>
      <c r="C15" s="2">
        <v>1250</v>
      </c>
      <c r="D15" s="4" t="s">
        <v>12</v>
      </c>
      <c r="E15" t="s">
        <v>29</v>
      </c>
      <c r="F15" t="s">
        <v>25</v>
      </c>
    </row>
    <row r="16" spans="1:6" x14ac:dyDescent="0.25">
      <c r="A16">
        <v>15</v>
      </c>
      <c r="B16" t="s">
        <v>4</v>
      </c>
      <c r="C16" s="2">
        <v>1666</v>
      </c>
      <c r="D16" s="4" t="s">
        <v>13</v>
      </c>
      <c r="E16" t="s">
        <v>30</v>
      </c>
      <c r="F16" t="s">
        <v>24</v>
      </c>
    </row>
    <row r="17" spans="1:6" x14ac:dyDescent="0.25">
      <c r="A17">
        <v>16</v>
      </c>
      <c r="B17" t="s">
        <v>6</v>
      </c>
      <c r="C17" s="2">
        <v>2083</v>
      </c>
      <c r="D17" s="4" t="s">
        <v>13</v>
      </c>
      <c r="E17" t="s">
        <v>30</v>
      </c>
      <c r="F17" t="s">
        <v>24</v>
      </c>
    </row>
    <row r="18" spans="1:6" x14ac:dyDescent="0.25">
      <c r="A18">
        <v>17</v>
      </c>
      <c r="B18" t="s">
        <v>7</v>
      </c>
      <c r="C18" s="2">
        <v>1916</v>
      </c>
      <c r="D18" s="4" t="s">
        <v>13</v>
      </c>
      <c r="E18" t="s">
        <v>30</v>
      </c>
      <c r="F18" t="s">
        <v>24</v>
      </c>
    </row>
    <row r="19" spans="1:6" x14ac:dyDescent="0.25">
      <c r="A19">
        <v>18</v>
      </c>
      <c r="B19" t="s">
        <v>8</v>
      </c>
      <c r="C19" s="2">
        <v>1250</v>
      </c>
      <c r="D19" s="4" t="s">
        <v>13</v>
      </c>
      <c r="E19" t="s">
        <v>30</v>
      </c>
      <c r="F19" t="s">
        <v>25</v>
      </c>
    </row>
    <row r="20" spans="1:6" x14ac:dyDescent="0.25">
      <c r="A20">
        <v>19</v>
      </c>
      <c r="B20" t="s">
        <v>9</v>
      </c>
      <c r="C20" s="2">
        <v>1333</v>
      </c>
      <c r="D20" s="4" t="s">
        <v>13</v>
      </c>
      <c r="E20" t="s">
        <v>30</v>
      </c>
      <c r="F20" t="s">
        <v>24</v>
      </c>
    </row>
    <row r="21" spans="1:6" x14ac:dyDescent="0.25">
      <c r="A21">
        <v>20</v>
      </c>
      <c r="B21" t="s">
        <v>10</v>
      </c>
      <c r="C21" s="2">
        <v>1583</v>
      </c>
      <c r="D21" s="4" t="s">
        <v>13</v>
      </c>
      <c r="E21" t="s">
        <v>30</v>
      </c>
      <c r="F21" t="s">
        <v>24</v>
      </c>
    </row>
    <row r="22" spans="1:6" x14ac:dyDescent="0.25">
      <c r="A22">
        <v>21</v>
      </c>
      <c r="B22" t="s">
        <v>11</v>
      </c>
      <c r="C22" s="2">
        <v>1250</v>
      </c>
      <c r="D22" s="4" t="s">
        <v>13</v>
      </c>
      <c r="E22" t="s">
        <v>30</v>
      </c>
      <c r="F22" t="s">
        <v>25</v>
      </c>
    </row>
    <row r="23" spans="1:6" x14ac:dyDescent="0.25">
      <c r="A23">
        <v>22</v>
      </c>
      <c r="B23" t="s">
        <v>4</v>
      </c>
      <c r="C23" s="2">
        <v>1666</v>
      </c>
      <c r="D23" s="4" t="s">
        <v>14</v>
      </c>
      <c r="E23" t="s">
        <v>31</v>
      </c>
      <c r="F23" t="s">
        <v>24</v>
      </c>
    </row>
    <row r="24" spans="1:6" x14ac:dyDescent="0.25">
      <c r="A24">
        <v>23</v>
      </c>
      <c r="B24" t="s">
        <v>6</v>
      </c>
      <c r="C24" s="2">
        <v>2083</v>
      </c>
      <c r="D24" s="4" t="s">
        <v>14</v>
      </c>
      <c r="E24" t="s">
        <v>31</v>
      </c>
      <c r="F24" t="s">
        <v>24</v>
      </c>
    </row>
    <row r="25" spans="1:6" x14ac:dyDescent="0.25">
      <c r="A25">
        <v>24</v>
      </c>
      <c r="B25" t="s">
        <v>7</v>
      </c>
      <c r="C25" s="2">
        <v>1916</v>
      </c>
      <c r="D25" s="4" t="s">
        <v>14</v>
      </c>
      <c r="E25" t="s">
        <v>31</v>
      </c>
      <c r="F25" t="s">
        <v>24</v>
      </c>
    </row>
    <row r="26" spans="1:6" x14ac:dyDescent="0.25">
      <c r="A26">
        <v>25</v>
      </c>
      <c r="B26" t="s">
        <v>8</v>
      </c>
      <c r="C26" s="2">
        <v>1250</v>
      </c>
      <c r="D26" s="4" t="s">
        <v>14</v>
      </c>
      <c r="E26" t="s">
        <v>31</v>
      </c>
      <c r="F26" t="s">
        <v>25</v>
      </c>
    </row>
    <row r="27" spans="1:6" x14ac:dyDescent="0.25">
      <c r="A27">
        <v>26</v>
      </c>
      <c r="B27" t="s">
        <v>9</v>
      </c>
      <c r="C27" s="2">
        <v>1333</v>
      </c>
      <c r="D27" s="4" t="s">
        <v>14</v>
      </c>
      <c r="E27" t="s">
        <v>31</v>
      </c>
      <c r="F27" t="s">
        <v>24</v>
      </c>
    </row>
    <row r="28" spans="1:6" x14ac:dyDescent="0.25">
      <c r="A28">
        <v>27</v>
      </c>
      <c r="B28" t="s">
        <v>10</v>
      </c>
      <c r="C28" s="2">
        <v>1583</v>
      </c>
      <c r="D28" s="4" t="s">
        <v>14</v>
      </c>
      <c r="E28" t="s">
        <v>31</v>
      </c>
      <c r="F28" t="s">
        <v>24</v>
      </c>
    </row>
    <row r="29" spans="1:6" x14ac:dyDescent="0.25">
      <c r="A29">
        <v>28</v>
      </c>
      <c r="B29" t="s">
        <v>11</v>
      </c>
      <c r="C29" s="2">
        <v>1250</v>
      </c>
      <c r="D29" s="4" t="s">
        <v>14</v>
      </c>
      <c r="E29" t="s">
        <v>31</v>
      </c>
      <c r="F29" t="s">
        <v>25</v>
      </c>
    </row>
    <row r="30" spans="1:6" x14ac:dyDescent="0.25">
      <c r="A30">
        <v>29</v>
      </c>
      <c r="B30" t="s">
        <v>4</v>
      </c>
      <c r="C30" s="2">
        <v>1666</v>
      </c>
      <c r="D30" s="4" t="s">
        <v>15</v>
      </c>
      <c r="E30" t="s">
        <v>32</v>
      </c>
      <c r="F30" t="s">
        <v>24</v>
      </c>
    </row>
    <row r="31" spans="1:6" x14ac:dyDescent="0.25">
      <c r="A31">
        <v>30</v>
      </c>
      <c r="B31" t="s">
        <v>6</v>
      </c>
      <c r="C31" s="2">
        <v>2083</v>
      </c>
      <c r="D31" s="4" t="s">
        <v>15</v>
      </c>
      <c r="E31" t="s">
        <v>32</v>
      </c>
      <c r="F31" t="s">
        <v>24</v>
      </c>
    </row>
    <row r="32" spans="1:6" x14ac:dyDescent="0.25">
      <c r="A32">
        <v>31</v>
      </c>
      <c r="B32" t="s">
        <v>7</v>
      </c>
      <c r="C32" s="2">
        <v>1916</v>
      </c>
      <c r="D32" s="4" t="s">
        <v>15</v>
      </c>
      <c r="E32" t="s">
        <v>32</v>
      </c>
      <c r="F32" t="s">
        <v>24</v>
      </c>
    </row>
    <row r="33" spans="1:6" x14ac:dyDescent="0.25">
      <c r="A33">
        <v>32</v>
      </c>
      <c r="B33" t="s">
        <v>8</v>
      </c>
      <c r="C33" s="2">
        <v>1250</v>
      </c>
      <c r="D33" s="4" t="s">
        <v>15</v>
      </c>
      <c r="E33" t="s">
        <v>32</v>
      </c>
      <c r="F33" t="s">
        <v>25</v>
      </c>
    </row>
    <row r="34" spans="1:6" x14ac:dyDescent="0.25">
      <c r="A34">
        <v>33</v>
      </c>
      <c r="B34" t="s">
        <v>9</v>
      </c>
      <c r="C34" s="2">
        <v>1333</v>
      </c>
      <c r="D34" s="4" t="s">
        <v>15</v>
      </c>
      <c r="E34" t="s">
        <v>32</v>
      </c>
      <c r="F34" t="s">
        <v>24</v>
      </c>
    </row>
    <row r="35" spans="1:6" x14ac:dyDescent="0.25">
      <c r="A35">
        <v>34</v>
      </c>
      <c r="B35" t="s">
        <v>10</v>
      </c>
      <c r="C35" s="2">
        <v>1583</v>
      </c>
      <c r="D35" s="4" t="s">
        <v>15</v>
      </c>
      <c r="E35" t="s">
        <v>32</v>
      </c>
      <c r="F35" t="s">
        <v>24</v>
      </c>
    </row>
    <row r="36" spans="1:6" x14ac:dyDescent="0.25">
      <c r="A36">
        <v>35</v>
      </c>
      <c r="B36" t="s">
        <v>11</v>
      </c>
      <c r="C36" s="2">
        <v>1250</v>
      </c>
      <c r="D36" s="4" t="s">
        <v>15</v>
      </c>
      <c r="E36" t="s">
        <v>32</v>
      </c>
      <c r="F36" t="s">
        <v>25</v>
      </c>
    </row>
    <row r="37" spans="1:6" x14ac:dyDescent="0.25">
      <c r="A37">
        <v>36</v>
      </c>
      <c r="B37" t="s">
        <v>4</v>
      </c>
      <c r="C37" s="2">
        <v>1666</v>
      </c>
      <c r="D37" s="4" t="s">
        <v>16</v>
      </c>
      <c r="E37" t="s">
        <v>33</v>
      </c>
      <c r="F37" t="s">
        <v>24</v>
      </c>
    </row>
    <row r="38" spans="1:6" x14ac:dyDescent="0.25">
      <c r="A38">
        <v>37</v>
      </c>
      <c r="B38" t="s">
        <v>6</v>
      </c>
      <c r="C38" s="2">
        <v>2083</v>
      </c>
      <c r="D38" s="4" t="s">
        <v>16</v>
      </c>
      <c r="E38" t="s">
        <v>33</v>
      </c>
      <c r="F38" t="s">
        <v>24</v>
      </c>
    </row>
    <row r="39" spans="1:6" x14ac:dyDescent="0.25">
      <c r="A39">
        <v>38</v>
      </c>
      <c r="B39" t="s">
        <v>7</v>
      </c>
      <c r="C39" s="2">
        <v>1916</v>
      </c>
      <c r="D39" s="4" t="s">
        <v>16</v>
      </c>
      <c r="E39" t="s">
        <v>33</v>
      </c>
      <c r="F39" t="s">
        <v>24</v>
      </c>
    </row>
    <row r="40" spans="1:6" x14ac:dyDescent="0.25">
      <c r="A40">
        <v>39</v>
      </c>
      <c r="B40" t="s">
        <v>8</v>
      </c>
      <c r="C40" s="2">
        <v>1250</v>
      </c>
      <c r="D40" s="4" t="s">
        <v>16</v>
      </c>
      <c r="E40" t="s">
        <v>33</v>
      </c>
      <c r="F40" t="s">
        <v>25</v>
      </c>
    </row>
    <row r="41" spans="1:6" x14ac:dyDescent="0.25">
      <c r="A41">
        <v>40</v>
      </c>
      <c r="B41" t="s">
        <v>9</v>
      </c>
      <c r="C41" s="2">
        <v>1333</v>
      </c>
      <c r="D41" s="4" t="s">
        <v>16</v>
      </c>
      <c r="E41" t="s">
        <v>33</v>
      </c>
      <c r="F41" t="s">
        <v>24</v>
      </c>
    </row>
    <row r="42" spans="1:6" x14ac:dyDescent="0.25">
      <c r="A42">
        <v>41</v>
      </c>
      <c r="B42" t="s">
        <v>10</v>
      </c>
      <c r="C42" s="2">
        <v>1583</v>
      </c>
      <c r="D42" s="4" t="s">
        <v>16</v>
      </c>
      <c r="E42" t="s">
        <v>33</v>
      </c>
      <c r="F42" t="s">
        <v>24</v>
      </c>
    </row>
    <row r="43" spans="1:6" x14ac:dyDescent="0.25">
      <c r="A43">
        <v>42</v>
      </c>
      <c r="B43" t="s">
        <v>11</v>
      </c>
      <c r="C43" s="2">
        <v>1250</v>
      </c>
      <c r="D43" s="4" t="s">
        <v>16</v>
      </c>
      <c r="E43" t="s">
        <v>33</v>
      </c>
      <c r="F43" t="s">
        <v>25</v>
      </c>
    </row>
    <row r="44" spans="1:6" x14ac:dyDescent="0.25">
      <c r="A44">
        <v>43</v>
      </c>
      <c r="B44" t="s">
        <v>4</v>
      </c>
      <c r="C44" s="2">
        <v>1666</v>
      </c>
      <c r="D44" s="4" t="s">
        <v>17</v>
      </c>
      <c r="E44" t="s">
        <v>34</v>
      </c>
      <c r="F44" t="s">
        <v>24</v>
      </c>
    </row>
    <row r="45" spans="1:6" x14ac:dyDescent="0.25">
      <c r="A45">
        <v>44</v>
      </c>
      <c r="B45" t="s">
        <v>6</v>
      </c>
      <c r="C45" s="2">
        <v>2083</v>
      </c>
      <c r="D45" s="4" t="s">
        <v>17</v>
      </c>
      <c r="E45" t="s">
        <v>34</v>
      </c>
      <c r="F45" t="s">
        <v>24</v>
      </c>
    </row>
    <row r="46" spans="1:6" x14ac:dyDescent="0.25">
      <c r="A46">
        <v>45</v>
      </c>
      <c r="B46" t="s">
        <v>7</v>
      </c>
      <c r="C46" s="2">
        <v>1916</v>
      </c>
      <c r="D46" s="4" t="s">
        <v>17</v>
      </c>
      <c r="E46" t="s">
        <v>34</v>
      </c>
      <c r="F46" t="s">
        <v>24</v>
      </c>
    </row>
    <row r="47" spans="1:6" x14ac:dyDescent="0.25">
      <c r="A47">
        <v>46</v>
      </c>
      <c r="B47" t="s">
        <v>8</v>
      </c>
      <c r="C47" s="2">
        <v>1250</v>
      </c>
      <c r="D47" s="4" t="s">
        <v>17</v>
      </c>
      <c r="E47" t="s">
        <v>34</v>
      </c>
      <c r="F47" t="s">
        <v>24</v>
      </c>
    </row>
    <row r="48" spans="1:6" x14ac:dyDescent="0.25">
      <c r="A48">
        <v>47</v>
      </c>
      <c r="B48" t="s">
        <v>9</v>
      </c>
      <c r="C48" s="2">
        <v>1333</v>
      </c>
      <c r="D48" s="4" t="s">
        <v>17</v>
      </c>
      <c r="E48" t="s">
        <v>34</v>
      </c>
      <c r="F48" t="s">
        <v>25</v>
      </c>
    </row>
    <row r="49" spans="1:6" x14ac:dyDescent="0.25">
      <c r="A49">
        <v>48</v>
      </c>
      <c r="B49" t="s">
        <v>10</v>
      </c>
      <c r="C49" s="2">
        <v>1583</v>
      </c>
      <c r="D49" s="4" t="s">
        <v>17</v>
      </c>
      <c r="E49" t="s">
        <v>34</v>
      </c>
      <c r="F49" t="s">
        <v>24</v>
      </c>
    </row>
    <row r="50" spans="1:6" x14ac:dyDescent="0.25">
      <c r="A50">
        <v>49</v>
      </c>
      <c r="B50" t="s">
        <v>11</v>
      </c>
      <c r="C50" s="2">
        <v>1250</v>
      </c>
      <c r="D50" s="4" t="s">
        <v>17</v>
      </c>
      <c r="E50" t="s">
        <v>34</v>
      </c>
      <c r="F50" t="s">
        <v>25</v>
      </c>
    </row>
    <row r="51" spans="1:6" x14ac:dyDescent="0.25">
      <c r="A51">
        <v>50</v>
      </c>
      <c r="B51" t="s">
        <v>4</v>
      </c>
      <c r="C51" s="2">
        <v>1666</v>
      </c>
      <c r="D51" s="4" t="s">
        <v>18</v>
      </c>
      <c r="E51" t="s">
        <v>35</v>
      </c>
      <c r="F51" t="s">
        <v>24</v>
      </c>
    </row>
    <row r="52" spans="1:6" x14ac:dyDescent="0.25">
      <c r="A52">
        <v>51</v>
      </c>
      <c r="B52" t="s">
        <v>6</v>
      </c>
      <c r="C52" s="2">
        <v>2083</v>
      </c>
      <c r="D52" s="4" t="s">
        <v>18</v>
      </c>
      <c r="E52" t="s">
        <v>35</v>
      </c>
      <c r="F52" t="s">
        <v>24</v>
      </c>
    </row>
    <row r="53" spans="1:6" x14ac:dyDescent="0.25">
      <c r="A53">
        <v>52</v>
      </c>
      <c r="B53" t="s">
        <v>7</v>
      </c>
      <c r="C53" s="2">
        <v>1916</v>
      </c>
      <c r="D53" s="4" t="s">
        <v>18</v>
      </c>
      <c r="E53" t="s">
        <v>35</v>
      </c>
      <c r="F53" t="s">
        <v>24</v>
      </c>
    </row>
    <row r="54" spans="1:6" x14ac:dyDescent="0.25">
      <c r="A54">
        <v>53</v>
      </c>
      <c r="B54" t="s">
        <v>8</v>
      </c>
      <c r="C54" s="2">
        <v>1250</v>
      </c>
      <c r="D54" s="4" t="s">
        <v>18</v>
      </c>
      <c r="E54" t="s">
        <v>35</v>
      </c>
      <c r="F54" t="s">
        <v>25</v>
      </c>
    </row>
    <row r="55" spans="1:6" x14ac:dyDescent="0.25">
      <c r="A55">
        <v>54</v>
      </c>
      <c r="B55" t="s">
        <v>9</v>
      </c>
      <c r="C55" s="2">
        <v>1333</v>
      </c>
      <c r="D55" s="4" t="s">
        <v>18</v>
      </c>
      <c r="E55" t="s">
        <v>35</v>
      </c>
      <c r="F55" t="s">
        <v>24</v>
      </c>
    </row>
    <row r="56" spans="1:6" x14ac:dyDescent="0.25">
      <c r="A56">
        <v>55</v>
      </c>
      <c r="B56" t="s">
        <v>10</v>
      </c>
      <c r="C56" s="2">
        <v>1583</v>
      </c>
      <c r="D56" s="4" t="s">
        <v>18</v>
      </c>
      <c r="E56" t="s">
        <v>35</v>
      </c>
      <c r="F56" t="s">
        <v>24</v>
      </c>
    </row>
    <row r="57" spans="1:6" x14ac:dyDescent="0.25">
      <c r="A57">
        <v>56</v>
      </c>
      <c r="B57" t="s">
        <v>11</v>
      </c>
      <c r="C57" s="2">
        <v>1250</v>
      </c>
      <c r="D57" s="4" t="s">
        <v>18</v>
      </c>
      <c r="E57" t="s">
        <v>35</v>
      </c>
      <c r="F57" t="s">
        <v>25</v>
      </c>
    </row>
    <row r="58" spans="1:6" x14ac:dyDescent="0.25">
      <c r="A58">
        <v>57</v>
      </c>
      <c r="B58" t="s">
        <v>4</v>
      </c>
      <c r="C58" s="2">
        <v>1666</v>
      </c>
      <c r="D58" s="4" t="s">
        <v>19</v>
      </c>
      <c r="E58" t="s">
        <v>36</v>
      </c>
      <c r="F58" t="s">
        <v>24</v>
      </c>
    </row>
    <row r="59" spans="1:6" x14ac:dyDescent="0.25">
      <c r="A59">
        <v>58</v>
      </c>
      <c r="B59" t="s">
        <v>6</v>
      </c>
      <c r="C59" s="2">
        <v>2083</v>
      </c>
      <c r="D59" s="4" t="s">
        <v>19</v>
      </c>
      <c r="E59" t="s">
        <v>36</v>
      </c>
      <c r="F59" t="s">
        <v>24</v>
      </c>
    </row>
    <row r="60" spans="1:6" x14ac:dyDescent="0.25">
      <c r="A60">
        <v>59</v>
      </c>
      <c r="B60" t="s">
        <v>7</v>
      </c>
      <c r="C60" s="2">
        <v>1916</v>
      </c>
      <c r="D60" s="4" t="s">
        <v>19</v>
      </c>
      <c r="E60" t="s">
        <v>36</v>
      </c>
      <c r="F60" t="s">
        <v>24</v>
      </c>
    </row>
    <row r="61" spans="1:6" x14ac:dyDescent="0.25">
      <c r="A61">
        <v>60</v>
      </c>
      <c r="B61" t="s">
        <v>8</v>
      </c>
      <c r="C61" s="2">
        <v>1250</v>
      </c>
      <c r="D61" s="4" t="s">
        <v>19</v>
      </c>
      <c r="E61" t="s">
        <v>36</v>
      </c>
      <c r="F61" t="s">
        <v>25</v>
      </c>
    </row>
    <row r="62" spans="1:6" x14ac:dyDescent="0.25">
      <c r="A62">
        <v>61</v>
      </c>
      <c r="B62" t="s">
        <v>9</v>
      </c>
      <c r="C62" s="2">
        <v>1333</v>
      </c>
      <c r="D62" s="4" t="s">
        <v>19</v>
      </c>
      <c r="E62" t="s">
        <v>36</v>
      </c>
      <c r="F62" t="s">
        <v>24</v>
      </c>
    </row>
    <row r="63" spans="1:6" x14ac:dyDescent="0.25">
      <c r="A63">
        <v>62</v>
      </c>
      <c r="B63" t="s">
        <v>10</v>
      </c>
      <c r="C63" s="2">
        <v>1583</v>
      </c>
      <c r="D63" s="4" t="s">
        <v>19</v>
      </c>
      <c r="E63" t="s">
        <v>36</v>
      </c>
      <c r="F63" t="s">
        <v>24</v>
      </c>
    </row>
    <row r="64" spans="1:6" x14ac:dyDescent="0.25">
      <c r="A64">
        <v>63</v>
      </c>
      <c r="B64" t="s">
        <v>11</v>
      </c>
      <c r="C64" s="2">
        <v>1250</v>
      </c>
      <c r="D64" s="4" t="s">
        <v>19</v>
      </c>
      <c r="E64" t="s">
        <v>36</v>
      </c>
      <c r="F64" t="s">
        <v>25</v>
      </c>
    </row>
    <row r="65" spans="1:6" x14ac:dyDescent="0.25">
      <c r="A65">
        <v>64</v>
      </c>
      <c r="B65" t="s">
        <v>4</v>
      </c>
      <c r="C65" s="2">
        <v>1666</v>
      </c>
      <c r="D65" s="4" t="s">
        <v>20</v>
      </c>
      <c r="E65" t="s">
        <v>37</v>
      </c>
      <c r="F65" t="s">
        <v>24</v>
      </c>
    </row>
    <row r="66" spans="1:6" x14ac:dyDescent="0.25">
      <c r="A66">
        <v>65</v>
      </c>
      <c r="B66" t="s">
        <v>6</v>
      </c>
      <c r="C66" s="2">
        <v>2083</v>
      </c>
      <c r="D66" s="4" t="s">
        <v>20</v>
      </c>
      <c r="E66" t="s">
        <v>37</v>
      </c>
      <c r="F66" t="s">
        <v>24</v>
      </c>
    </row>
    <row r="67" spans="1:6" x14ac:dyDescent="0.25">
      <c r="A67">
        <v>66</v>
      </c>
      <c r="B67" t="s">
        <v>7</v>
      </c>
      <c r="C67" s="2">
        <v>1916</v>
      </c>
      <c r="D67" s="4" t="s">
        <v>20</v>
      </c>
      <c r="E67" t="s">
        <v>37</v>
      </c>
      <c r="F67" t="s">
        <v>24</v>
      </c>
    </row>
    <row r="68" spans="1:6" x14ac:dyDescent="0.25">
      <c r="A68">
        <v>67</v>
      </c>
      <c r="B68" t="s">
        <v>8</v>
      </c>
      <c r="C68" s="2">
        <v>1250</v>
      </c>
      <c r="D68" s="4" t="s">
        <v>20</v>
      </c>
      <c r="E68" t="s">
        <v>37</v>
      </c>
      <c r="F68" t="s">
        <v>25</v>
      </c>
    </row>
    <row r="69" spans="1:6" x14ac:dyDescent="0.25">
      <c r="A69">
        <v>68</v>
      </c>
      <c r="B69" t="s">
        <v>9</v>
      </c>
      <c r="C69" s="2">
        <v>1333</v>
      </c>
      <c r="D69" s="4" t="s">
        <v>20</v>
      </c>
      <c r="E69" t="s">
        <v>37</v>
      </c>
      <c r="F69" t="s">
        <v>24</v>
      </c>
    </row>
    <row r="70" spans="1:6" x14ac:dyDescent="0.25">
      <c r="A70">
        <v>69</v>
      </c>
      <c r="B70" t="s">
        <v>10</v>
      </c>
      <c r="C70" s="2">
        <v>1583</v>
      </c>
      <c r="D70" s="4" t="s">
        <v>20</v>
      </c>
      <c r="E70" t="s">
        <v>37</v>
      </c>
      <c r="F70" t="s">
        <v>24</v>
      </c>
    </row>
    <row r="71" spans="1:6" x14ac:dyDescent="0.25">
      <c r="A71">
        <v>70</v>
      </c>
      <c r="B71" t="s">
        <v>11</v>
      </c>
      <c r="C71" s="2">
        <v>1250</v>
      </c>
      <c r="D71" s="4" t="s">
        <v>20</v>
      </c>
      <c r="E71" t="s">
        <v>37</v>
      </c>
      <c r="F71" t="s">
        <v>25</v>
      </c>
    </row>
    <row r="72" spans="1:6" x14ac:dyDescent="0.25">
      <c r="A72">
        <v>71</v>
      </c>
      <c r="B72" t="s">
        <v>4</v>
      </c>
      <c r="C72" s="2">
        <v>1666</v>
      </c>
      <c r="D72" s="4" t="s">
        <v>21</v>
      </c>
      <c r="E72" t="s">
        <v>38</v>
      </c>
      <c r="F72" t="s">
        <v>24</v>
      </c>
    </row>
    <row r="73" spans="1:6" x14ac:dyDescent="0.25">
      <c r="A73">
        <v>72</v>
      </c>
      <c r="B73" t="s">
        <v>6</v>
      </c>
      <c r="C73" s="2">
        <v>2083</v>
      </c>
      <c r="D73" s="4" t="s">
        <v>21</v>
      </c>
      <c r="E73" t="s">
        <v>38</v>
      </c>
      <c r="F73" t="s">
        <v>24</v>
      </c>
    </row>
    <row r="74" spans="1:6" x14ac:dyDescent="0.25">
      <c r="A74">
        <v>73</v>
      </c>
      <c r="B74" t="s">
        <v>7</v>
      </c>
      <c r="C74" s="2">
        <v>1916</v>
      </c>
      <c r="D74" s="4" t="s">
        <v>21</v>
      </c>
      <c r="E74" t="s">
        <v>38</v>
      </c>
      <c r="F74" t="s">
        <v>24</v>
      </c>
    </row>
    <row r="75" spans="1:6" x14ac:dyDescent="0.25">
      <c r="A75">
        <v>74</v>
      </c>
      <c r="B75" t="s">
        <v>8</v>
      </c>
      <c r="C75" s="2">
        <v>1250</v>
      </c>
      <c r="D75" s="4" t="s">
        <v>21</v>
      </c>
      <c r="E75" t="s">
        <v>38</v>
      </c>
      <c r="F75" t="s">
        <v>25</v>
      </c>
    </row>
    <row r="76" spans="1:6" x14ac:dyDescent="0.25">
      <c r="A76">
        <v>75</v>
      </c>
      <c r="B76" t="s">
        <v>9</v>
      </c>
      <c r="C76" s="2">
        <v>1333</v>
      </c>
      <c r="D76" s="4" t="s">
        <v>21</v>
      </c>
      <c r="E76" t="s">
        <v>38</v>
      </c>
      <c r="F76" t="s">
        <v>24</v>
      </c>
    </row>
    <row r="77" spans="1:6" x14ac:dyDescent="0.25">
      <c r="A77">
        <v>76</v>
      </c>
      <c r="B77" t="s">
        <v>10</v>
      </c>
      <c r="C77" s="2">
        <v>1583</v>
      </c>
      <c r="D77" s="4" t="s">
        <v>21</v>
      </c>
      <c r="E77" t="s">
        <v>38</v>
      </c>
      <c r="F77" t="s">
        <v>24</v>
      </c>
    </row>
    <row r="78" spans="1:6" x14ac:dyDescent="0.25">
      <c r="A78">
        <v>77</v>
      </c>
      <c r="B78" t="s">
        <v>11</v>
      </c>
      <c r="C78" s="2">
        <v>1250</v>
      </c>
      <c r="D78" s="4" t="s">
        <v>21</v>
      </c>
      <c r="E78" t="s">
        <v>38</v>
      </c>
      <c r="F78" t="s">
        <v>25</v>
      </c>
    </row>
    <row r="79" spans="1:6" x14ac:dyDescent="0.25">
      <c r="A79">
        <v>78</v>
      </c>
      <c r="B79" t="s">
        <v>4</v>
      </c>
      <c r="C79" s="2">
        <v>1666</v>
      </c>
      <c r="D79" s="4" t="s">
        <v>22</v>
      </c>
      <c r="E79" t="s">
        <v>39</v>
      </c>
      <c r="F79" t="s">
        <v>24</v>
      </c>
    </row>
    <row r="80" spans="1:6" x14ac:dyDescent="0.25">
      <c r="A80">
        <v>79</v>
      </c>
      <c r="B80" t="s">
        <v>6</v>
      </c>
      <c r="C80" s="2">
        <v>2083</v>
      </c>
      <c r="D80" s="4" t="s">
        <v>22</v>
      </c>
      <c r="E80" t="s">
        <v>39</v>
      </c>
      <c r="F80" t="s">
        <v>24</v>
      </c>
    </row>
    <row r="81" spans="1:6" x14ac:dyDescent="0.25">
      <c r="A81">
        <v>80</v>
      </c>
      <c r="B81" t="s">
        <v>7</v>
      </c>
      <c r="C81" s="2">
        <v>1916</v>
      </c>
      <c r="D81" s="4" t="s">
        <v>22</v>
      </c>
      <c r="E81" t="s">
        <v>39</v>
      </c>
      <c r="F81" t="s">
        <v>24</v>
      </c>
    </row>
    <row r="82" spans="1:6" x14ac:dyDescent="0.25">
      <c r="A82">
        <v>81</v>
      </c>
      <c r="B82" t="s">
        <v>8</v>
      </c>
      <c r="C82" s="2">
        <v>1250</v>
      </c>
      <c r="D82" s="4" t="s">
        <v>22</v>
      </c>
      <c r="E82" t="s">
        <v>39</v>
      </c>
      <c r="F82" t="s">
        <v>25</v>
      </c>
    </row>
    <row r="83" spans="1:6" x14ac:dyDescent="0.25">
      <c r="A83">
        <v>82</v>
      </c>
      <c r="B83" t="s">
        <v>9</v>
      </c>
      <c r="C83" s="2">
        <v>1333</v>
      </c>
      <c r="D83" s="4" t="s">
        <v>22</v>
      </c>
      <c r="E83" t="s">
        <v>39</v>
      </c>
      <c r="F83" t="s">
        <v>24</v>
      </c>
    </row>
    <row r="84" spans="1:6" x14ac:dyDescent="0.25">
      <c r="A84">
        <v>83</v>
      </c>
      <c r="B84" t="s">
        <v>10</v>
      </c>
      <c r="C84" s="2">
        <v>1583</v>
      </c>
      <c r="D84" s="4" t="s">
        <v>22</v>
      </c>
      <c r="E84" t="s">
        <v>39</v>
      </c>
      <c r="F84" t="s">
        <v>24</v>
      </c>
    </row>
    <row r="85" spans="1:6" x14ac:dyDescent="0.25">
      <c r="A85">
        <v>84</v>
      </c>
      <c r="B85" t="s">
        <v>11</v>
      </c>
      <c r="C85" s="2">
        <v>1250</v>
      </c>
      <c r="D85" s="4" t="s">
        <v>22</v>
      </c>
      <c r="E85" t="s">
        <v>39</v>
      </c>
      <c r="F85" t="s">
        <v>25</v>
      </c>
    </row>
    <row r="87" spans="1:6" x14ac:dyDescent="0.25">
      <c r="C87" s="2">
        <f>SUM(C2:C86)</f>
        <v>132972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A2FE-228A-440D-9F5C-1AAD2BFB07A2}">
  <dimension ref="A1:C19"/>
  <sheetViews>
    <sheetView workbookViewId="0">
      <selection activeCell="C19" sqref="C19"/>
    </sheetView>
  </sheetViews>
  <sheetFormatPr baseColWidth="10" defaultRowHeight="15" x14ac:dyDescent="0.25"/>
  <cols>
    <col min="1" max="1" width="12.140625" bestFit="1" customWidth="1"/>
    <col min="2" max="2" width="81.140625" bestFit="1" customWidth="1"/>
    <col min="3" max="3" width="10.42578125" bestFit="1" customWidth="1"/>
  </cols>
  <sheetData>
    <row r="1" spans="1:3" x14ac:dyDescent="0.25">
      <c r="A1" t="s">
        <v>53</v>
      </c>
      <c r="B1" t="s">
        <v>54</v>
      </c>
      <c r="C1" t="s">
        <v>55</v>
      </c>
    </row>
    <row r="2" spans="1:3" x14ac:dyDescent="0.25">
      <c r="A2">
        <v>1</v>
      </c>
      <c r="B2" t="s">
        <v>56</v>
      </c>
      <c r="C2">
        <v>85000</v>
      </c>
    </row>
    <row r="3" spans="1:3" x14ac:dyDescent="0.25">
      <c r="A3">
        <v>2</v>
      </c>
      <c r="B3" t="s">
        <v>57</v>
      </c>
      <c r="C3">
        <v>65000</v>
      </c>
    </row>
    <row r="4" spans="1:3" x14ac:dyDescent="0.25">
      <c r="A4">
        <v>3</v>
      </c>
      <c r="B4" t="s">
        <v>58</v>
      </c>
      <c r="C4">
        <v>10000</v>
      </c>
    </row>
    <row r="5" spans="1:3" x14ac:dyDescent="0.25">
      <c r="A5">
        <v>4</v>
      </c>
      <c r="B5" t="s">
        <v>59</v>
      </c>
      <c r="C5">
        <v>50000</v>
      </c>
    </row>
    <row r="6" spans="1:3" x14ac:dyDescent="0.25">
      <c r="A6">
        <v>5</v>
      </c>
      <c r="B6" t="s">
        <v>60</v>
      </c>
      <c r="C6">
        <v>40000</v>
      </c>
    </row>
    <row r="7" spans="1:3" x14ac:dyDescent="0.25">
      <c r="A7">
        <v>6</v>
      </c>
      <c r="B7" t="s">
        <v>61</v>
      </c>
      <c r="C7">
        <v>120000</v>
      </c>
    </row>
    <row r="8" spans="1:3" x14ac:dyDescent="0.25">
      <c r="A8">
        <v>8</v>
      </c>
      <c r="B8" t="s">
        <v>62</v>
      </c>
      <c r="C8">
        <v>50000</v>
      </c>
    </row>
    <row r="9" spans="1:3" x14ac:dyDescent="0.25">
      <c r="A9">
        <v>10</v>
      </c>
      <c r="B9" t="s">
        <v>63</v>
      </c>
      <c r="C9">
        <v>25000</v>
      </c>
    </row>
    <row r="10" spans="1:3" x14ac:dyDescent="0.25">
      <c r="A10">
        <v>11</v>
      </c>
      <c r="B10" t="s">
        <v>64</v>
      </c>
      <c r="C10">
        <v>15000</v>
      </c>
    </row>
    <row r="11" spans="1:3" x14ac:dyDescent="0.25">
      <c r="A11">
        <v>12</v>
      </c>
      <c r="B11" t="s">
        <v>65</v>
      </c>
      <c r="C11">
        <v>110000</v>
      </c>
    </row>
    <row r="12" spans="1:3" x14ac:dyDescent="0.25">
      <c r="A12">
        <v>13</v>
      </c>
      <c r="B12" t="s">
        <v>66</v>
      </c>
      <c r="C12">
        <v>25000</v>
      </c>
    </row>
    <row r="13" spans="1:3" x14ac:dyDescent="0.25">
      <c r="A13">
        <v>14</v>
      </c>
      <c r="B13" t="s">
        <v>67</v>
      </c>
      <c r="C13">
        <v>35000</v>
      </c>
    </row>
    <row r="14" spans="1:3" x14ac:dyDescent="0.25">
      <c r="A14">
        <v>15</v>
      </c>
      <c r="B14" t="s">
        <v>68</v>
      </c>
      <c r="C14">
        <v>75000</v>
      </c>
    </row>
    <row r="15" spans="1:3" x14ac:dyDescent="0.25">
      <c r="A15">
        <v>16</v>
      </c>
      <c r="B15" t="s">
        <v>69</v>
      </c>
      <c r="C15">
        <v>14000</v>
      </c>
    </row>
    <row r="16" spans="1:3" x14ac:dyDescent="0.25">
      <c r="A16">
        <v>17</v>
      </c>
      <c r="B16" t="s">
        <v>70</v>
      </c>
      <c r="C16">
        <v>5000</v>
      </c>
    </row>
    <row r="17" spans="1:3" x14ac:dyDescent="0.25">
      <c r="A17">
        <v>18</v>
      </c>
      <c r="B17" t="s">
        <v>71</v>
      </c>
      <c r="C17">
        <v>10000</v>
      </c>
    </row>
    <row r="19" spans="1:3" x14ac:dyDescent="0.25">
      <c r="C19">
        <f>SUM(C2:C18)</f>
        <v>734000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8864-90BB-4263-B8A2-60404BACFA36}">
  <dimension ref="A1:J461"/>
  <sheetViews>
    <sheetView workbookViewId="0">
      <selection activeCell="H4" sqref="H4"/>
    </sheetView>
  </sheetViews>
  <sheetFormatPr baseColWidth="10" defaultRowHeight="15" x14ac:dyDescent="0.25"/>
  <cols>
    <col min="1" max="1" width="12.5703125" customWidth="1"/>
    <col min="2" max="2" width="20.28515625" customWidth="1"/>
    <col min="3" max="3" width="16.85546875" bestFit="1" customWidth="1"/>
    <col min="4" max="4" width="14.140625" customWidth="1"/>
    <col min="5" max="5" width="9.140625" customWidth="1"/>
    <col min="6" max="6" width="10.7109375" bestFit="1" customWidth="1"/>
    <col min="7" max="7" width="14.85546875" customWidth="1"/>
    <col min="8" max="8" width="16.42578125" customWidth="1"/>
    <col min="9" max="9" width="11.7109375" customWidth="1"/>
    <col min="10" max="10" width="14.140625" customWidth="1"/>
  </cols>
  <sheetData>
    <row r="1" spans="1:10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28</v>
      </c>
      <c r="I1" t="s">
        <v>42</v>
      </c>
      <c r="J1" t="s">
        <v>79</v>
      </c>
    </row>
    <row r="2" spans="1:10" x14ac:dyDescent="0.25">
      <c r="A2" s="9" t="s">
        <v>80</v>
      </c>
      <c r="B2" s="9" t="s">
        <v>81</v>
      </c>
      <c r="C2" s="9" t="s">
        <v>82</v>
      </c>
      <c r="D2" s="10">
        <v>426</v>
      </c>
      <c r="E2" s="9" t="s">
        <v>83</v>
      </c>
      <c r="F2" s="14">
        <v>43951</v>
      </c>
      <c r="G2" s="10">
        <f t="shared" ref="G2:G65" si="0">+D2/1.12</f>
        <v>380.35714285714283</v>
      </c>
      <c r="H2" s="9" t="str">
        <f t="shared" ref="H2:H65" si="1">TEXT(F2,"MMMM")</f>
        <v>abril</v>
      </c>
      <c r="I2" t="s">
        <v>45</v>
      </c>
      <c r="J2" s="9" t="s">
        <v>84</v>
      </c>
    </row>
    <row r="3" spans="1:10" x14ac:dyDescent="0.25">
      <c r="A3" s="9" t="s">
        <v>85</v>
      </c>
      <c r="B3" s="9" t="s">
        <v>81</v>
      </c>
      <c r="C3" s="9" t="s">
        <v>82</v>
      </c>
      <c r="D3" s="10">
        <v>14139</v>
      </c>
      <c r="E3" s="9" t="s">
        <v>83</v>
      </c>
      <c r="F3" s="14">
        <v>43951</v>
      </c>
      <c r="G3" s="10">
        <f t="shared" si="0"/>
        <v>12624.107142857141</v>
      </c>
      <c r="H3" s="9" t="str">
        <f t="shared" si="1"/>
        <v>abril</v>
      </c>
      <c r="I3" t="s">
        <v>45</v>
      </c>
      <c r="J3" s="9" t="s">
        <v>84</v>
      </c>
    </row>
    <row r="4" spans="1:10" x14ac:dyDescent="0.25">
      <c r="A4" t="s">
        <v>86</v>
      </c>
      <c r="B4" t="s">
        <v>87</v>
      </c>
      <c r="C4" t="s">
        <v>88</v>
      </c>
      <c r="D4" s="5">
        <v>10002</v>
      </c>
      <c r="E4" t="s">
        <v>89</v>
      </c>
      <c r="F4" s="4">
        <v>43945</v>
      </c>
      <c r="G4" s="5">
        <f t="shared" si="0"/>
        <v>8930.3571428571413</v>
      </c>
      <c r="H4" t="str">
        <f t="shared" si="1"/>
        <v>abril</v>
      </c>
      <c r="I4" t="s">
        <v>45</v>
      </c>
    </row>
    <row r="5" spans="1:10" x14ac:dyDescent="0.25">
      <c r="A5" t="s">
        <v>90</v>
      </c>
      <c r="B5" t="s">
        <v>91</v>
      </c>
      <c r="C5" t="s">
        <v>92</v>
      </c>
      <c r="D5" s="5">
        <v>7510</v>
      </c>
      <c r="E5" t="s">
        <v>93</v>
      </c>
      <c r="F5" s="4">
        <v>43934</v>
      </c>
      <c r="G5" s="5">
        <f t="shared" si="0"/>
        <v>6705.3571428571422</v>
      </c>
      <c r="H5" t="str">
        <f t="shared" si="1"/>
        <v>abril</v>
      </c>
      <c r="I5" t="s">
        <v>45</v>
      </c>
    </row>
    <row r="6" spans="1:10" x14ac:dyDescent="0.25">
      <c r="A6" t="s">
        <v>94</v>
      </c>
      <c r="B6" t="s">
        <v>95</v>
      </c>
      <c r="C6" t="s">
        <v>96</v>
      </c>
      <c r="D6" s="5">
        <v>1368</v>
      </c>
      <c r="E6" t="s">
        <v>83</v>
      </c>
      <c r="F6" s="4">
        <v>43931</v>
      </c>
      <c r="G6" s="5">
        <f t="shared" si="0"/>
        <v>1221.4285714285713</v>
      </c>
      <c r="H6" t="str">
        <f t="shared" si="1"/>
        <v>abril</v>
      </c>
      <c r="I6" t="s">
        <v>45</v>
      </c>
    </row>
    <row r="7" spans="1:10" x14ac:dyDescent="0.25">
      <c r="A7" t="s">
        <v>97</v>
      </c>
      <c r="B7" t="s">
        <v>98</v>
      </c>
      <c r="C7" t="s">
        <v>99</v>
      </c>
      <c r="D7" s="5">
        <v>1836</v>
      </c>
      <c r="E7" t="s">
        <v>93</v>
      </c>
      <c r="F7" s="4">
        <v>43942</v>
      </c>
      <c r="G7" s="5">
        <f t="shared" si="0"/>
        <v>1639.2857142857142</v>
      </c>
      <c r="H7" t="str">
        <f t="shared" si="1"/>
        <v>abril</v>
      </c>
      <c r="I7" t="s">
        <v>45</v>
      </c>
    </row>
    <row r="8" spans="1:10" x14ac:dyDescent="0.25">
      <c r="A8" t="s">
        <v>100</v>
      </c>
      <c r="B8" t="s">
        <v>101</v>
      </c>
      <c r="C8" t="s">
        <v>102</v>
      </c>
      <c r="D8" s="5">
        <v>846</v>
      </c>
      <c r="E8" t="s">
        <v>83</v>
      </c>
      <c r="F8" s="4">
        <v>43944</v>
      </c>
      <c r="G8" s="5">
        <f t="shared" si="0"/>
        <v>755.35714285714278</v>
      </c>
      <c r="H8" t="str">
        <f t="shared" si="1"/>
        <v>abril</v>
      </c>
      <c r="I8" t="s">
        <v>45</v>
      </c>
    </row>
    <row r="9" spans="1:10" x14ac:dyDescent="0.25">
      <c r="A9" t="s">
        <v>103</v>
      </c>
      <c r="B9" t="s">
        <v>104</v>
      </c>
      <c r="C9" t="s">
        <v>105</v>
      </c>
      <c r="D9" s="5">
        <v>1541</v>
      </c>
      <c r="E9" t="s">
        <v>83</v>
      </c>
      <c r="F9" s="4">
        <v>43924</v>
      </c>
      <c r="G9" s="5">
        <f t="shared" si="0"/>
        <v>1375.8928571428571</v>
      </c>
      <c r="H9" t="str">
        <f t="shared" si="1"/>
        <v>abril</v>
      </c>
      <c r="I9" t="s">
        <v>45</v>
      </c>
    </row>
    <row r="10" spans="1:10" x14ac:dyDescent="0.25">
      <c r="A10" t="s">
        <v>106</v>
      </c>
      <c r="B10" t="s">
        <v>107</v>
      </c>
      <c r="C10" t="s">
        <v>108</v>
      </c>
      <c r="D10" s="5">
        <v>1286</v>
      </c>
      <c r="E10" t="s">
        <v>89</v>
      </c>
      <c r="F10" s="4">
        <v>43930</v>
      </c>
      <c r="G10" s="5">
        <f t="shared" si="0"/>
        <v>1148.2142857142856</v>
      </c>
      <c r="H10" t="str">
        <f t="shared" si="1"/>
        <v>abril</v>
      </c>
      <c r="I10" t="s">
        <v>45</v>
      </c>
    </row>
    <row r="11" spans="1:10" x14ac:dyDescent="0.25">
      <c r="A11" t="s">
        <v>109</v>
      </c>
      <c r="B11" t="s">
        <v>110</v>
      </c>
      <c r="C11" t="s">
        <v>111</v>
      </c>
      <c r="D11" s="5">
        <v>672</v>
      </c>
      <c r="E11" t="s">
        <v>89</v>
      </c>
      <c r="F11" s="4">
        <v>43942</v>
      </c>
      <c r="G11" s="5">
        <f t="shared" si="0"/>
        <v>599.99999999999989</v>
      </c>
      <c r="H11" t="str">
        <f t="shared" si="1"/>
        <v>abril</v>
      </c>
      <c r="I11" t="s">
        <v>45</v>
      </c>
    </row>
    <row r="12" spans="1:10" x14ac:dyDescent="0.25">
      <c r="A12" t="s">
        <v>112</v>
      </c>
      <c r="B12" t="s">
        <v>113</v>
      </c>
      <c r="C12" t="s">
        <v>114</v>
      </c>
      <c r="D12" s="5">
        <v>215</v>
      </c>
      <c r="E12" t="s">
        <v>83</v>
      </c>
      <c r="F12" s="4">
        <v>43946</v>
      </c>
      <c r="G12" s="5">
        <f t="shared" si="0"/>
        <v>191.96428571428569</v>
      </c>
      <c r="H12" t="str">
        <f t="shared" si="1"/>
        <v>abril</v>
      </c>
      <c r="I12" t="s">
        <v>45</v>
      </c>
    </row>
    <row r="13" spans="1:10" x14ac:dyDescent="0.25">
      <c r="A13" t="s">
        <v>115</v>
      </c>
      <c r="B13" t="s">
        <v>116</v>
      </c>
      <c r="C13" t="s">
        <v>99</v>
      </c>
      <c r="D13" s="5">
        <v>1639</v>
      </c>
      <c r="E13" t="s">
        <v>89</v>
      </c>
      <c r="F13" s="4">
        <v>43939</v>
      </c>
      <c r="G13" s="5">
        <f t="shared" si="0"/>
        <v>1463.3928571428571</v>
      </c>
      <c r="H13" t="str">
        <f t="shared" si="1"/>
        <v>abril</v>
      </c>
      <c r="I13" t="s">
        <v>45</v>
      </c>
    </row>
    <row r="14" spans="1:10" x14ac:dyDescent="0.25">
      <c r="A14" t="s">
        <v>117</v>
      </c>
      <c r="B14" t="s">
        <v>118</v>
      </c>
      <c r="C14" t="s">
        <v>119</v>
      </c>
      <c r="D14" s="5">
        <v>732</v>
      </c>
      <c r="E14" t="s">
        <v>93</v>
      </c>
      <c r="F14" s="4">
        <v>43941</v>
      </c>
      <c r="G14" s="5">
        <f t="shared" si="0"/>
        <v>653.57142857142856</v>
      </c>
      <c r="H14" t="str">
        <f t="shared" si="1"/>
        <v>abril</v>
      </c>
      <c r="I14" t="s">
        <v>45</v>
      </c>
    </row>
    <row r="15" spans="1:10" x14ac:dyDescent="0.25">
      <c r="A15" t="s">
        <v>120</v>
      </c>
      <c r="B15" t="s">
        <v>121</v>
      </c>
      <c r="C15" t="s">
        <v>122</v>
      </c>
      <c r="D15" s="5">
        <v>591</v>
      </c>
      <c r="E15" t="s">
        <v>93</v>
      </c>
      <c r="F15" s="4">
        <v>43928</v>
      </c>
      <c r="G15" s="5">
        <f t="shared" si="0"/>
        <v>527.67857142857133</v>
      </c>
      <c r="H15" t="str">
        <f t="shared" si="1"/>
        <v>abril</v>
      </c>
      <c r="I15" t="s">
        <v>45</v>
      </c>
    </row>
    <row r="16" spans="1:10" x14ac:dyDescent="0.25">
      <c r="A16" t="s">
        <v>123</v>
      </c>
      <c r="B16" t="s">
        <v>124</v>
      </c>
      <c r="C16" t="s">
        <v>125</v>
      </c>
      <c r="D16" s="5">
        <v>1103</v>
      </c>
      <c r="E16" t="s">
        <v>89</v>
      </c>
      <c r="F16" s="4">
        <v>43933</v>
      </c>
      <c r="G16" s="5">
        <f t="shared" si="0"/>
        <v>984.82142857142844</v>
      </c>
      <c r="H16" t="str">
        <f t="shared" si="1"/>
        <v>abril</v>
      </c>
      <c r="I16" t="s">
        <v>45</v>
      </c>
    </row>
    <row r="17" spans="1:9" x14ac:dyDescent="0.25">
      <c r="A17" t="s">
        <v>126</v>
      </c>
      <c r="B17" t="s">
        <v>127</v>
      </c>
      <c r="C17" t="s">
        <v>128</v>
      </c>
      <c r="D17" s="5">
        <v>10000</v>
      </c>
      <c r="E17" t="s">
        <v>89</v>
      </c>
      <c r="F17" s="4">
        <v>43950</v>
      </c>
      <c r="G17" s="5">
        <f t="shared" si="0"/>
        <v>8928.5714285714275</v>
      </c>
      <c r="H17" t="str">
        <f t="shared" si="1"/>
        <v>abril</v>
      </c>
      <c r="I17" t="s">
        <v>45</v>
      </c>
    </row>
    <row r="18" spans="1:9" x14ac:dyDescent="0.25">
      <c r="A18" t="s">
        <v>129</v>
      </c>
      <c r="B18" t="s">
        <v>81</v>
      </c>
      <c r="C18" t="s">
        <v>130</v>
      </c>
      <c r="D18" s="5">
        <v>529</v>
      </c>
      <c r="E18" t="s">
        <v>83</v>
      </c>
      <c r="F18" s="4">
        <v>43949</v>
      </c>
      <c r="G18" s="5">
        <f t="shared" si="0"/>
        <v>472.3214285714285</v>
      </c>
      <c r="H18" t="str">
        <f t="shared" si="1"/>
        <v>abril</v>
      </c>
      <c r="I18" t="s">
        <v>45</v>
      </c>
    </row>
    <row r="19" spans="1:9" x14ac:dyDescent="0.25">
      <c r="A19" t="s">
        <v>131</v>
      </c>
      <c r="B19" t="s">
        <v>132</v>
      </c>
      <c r="C19" t="s">
        <v>133</v>
      </c>
      <c r="D19" s="5">
        <v>524</v>
      </c>
      <c r="E19" t="s">
        <v>83</v>
      </c>
      <c r="F19" s="4">
        <v>43934</v>
      </c>
      <c r="G19" s="5">
        <f t="shared" si="0"/>
        <v>467.85714285714283</v>
      </c>
      <c r="H19" t="str">
        <f t="shared" si="1"/>
        <v>abril</v>
      </c>
      <c r="I19" t="s">
        <v>45</v>
      </c>
    </row>
    <row r="20" spans="1:9" x14ac:dyDescent="0.25">
      <c r="A20" t="s">
        <v>134</v>
      </c>
      <c r="B20" t="s">
        <v>135</v>
      </c>
      <c r="C20" t="s">
        <v>136</v>
      </c>
      <c r="D20" s="5">
        <v>1058</v>
      </c>
      <c r="E20" t="s">
        <v>93</v>
      </c>
      <c r="F20" s="4">
        <v>43939</v>
      </c>
      <c r="G20" s="5">
        <f t="shared" si="0"/>
        <v>944.642857142857</v>
      </c>
      <c r="H20" t="str">
        <f t="shared" si="1"/>
        <v>abril</v>
      </c>
      <c r="I20" t="s">
        <v>45</v>
      </c>
    </row>
    <row r="21" spans="1:9" x14ac:dyDescent="0.25">
      <c r="A21" t="s">
        <v>137</v>
      </c>
      <c r="B21" t="s">
        <v>138</v>
      </c>
      <c r="C21" t="s">
        <v>139</v>
      </c>
      <c r="D21" s="5">
        <v>343</v>
      </c>
      <c r="E21" t="s">
        <v>83</v>
      </c>
      <c r="F21" s="4">
        <v>43943</v>
      </c>
      <c r="G21" s="5">
        <f t="shared" si="0"/>
        <v>306.24999999999994</v>
      </c>
      <c r="H21" t="str">
        <f t="shared" si="1"/>
        <v>abril</v>
      </c>
      <c r="I21" t="s">
        <v>45</v>
      </c>
    </row>
    <row r="22" spans="1:9" x14ac:dyDescent="0.25">
      <c r="A22" t="s">
        <v>140</v>
      </c>
      <c r="B22" t="s">
        <v>141</v>
      </c>
      <c r="C22" t="s">
        <v>142</v>
      </c>
      <c r="D22" s="5">
        <v>474</v>
      </c>
      <c r="E22" t="s">
        <v>83</v>
      </c>
      <c r="F22" s="4">
        <v>43936</v>
      </c>
      <c r="G22" s="5">
        <f t="shared" si="0"/>
        <v>423.21428571428567</v>
      </c>
      <c r="H22" t="str">
        <f t="shared" si="1"/>
        <v>abril</v>
      </c>
      <c r="I22" t="s">
        <v>45</v>
      </c>
    </row>
    <row r="23" spans="1:9" x14ac:dyDescent="0.25">
      <c r="A23" t="s">
        <v>143</v>
      </c>
      <c r="B23" t="s">
        <v>144</v>
      </c>
      <c r="C23" t="s">
        <v>125</v>
      </c>
      <c r="D23" s="5">
        <v>1258</v>
      </c>
      <c r="E23" t="s">
        <v>93</v>
      </c>
      <c r="F23" s="4">
        <v>43945</v>
      </c>
      <c r="G23" s="5">
        <f t="shared" si="0"/>
        <v>1123.2142857142856</v>
      </c>
      <c r="H23" t="str">
        <f t="shared" si="1"/>
        <v>abril</v>
      </c>
      <c r="I23" t="s">
        <v>45</v>
      </c>
    </row>
    <row r="24" spans="1:9" x14ac:dyDescent="0.25">
      <c r="A24" t="s">
        <v>145</v>
      </c>
      <c r="B24" t="s">
        <v>146</v>
      </c>
      <c r="C24" t="s">
        <v>147</v>
      </c>
      <c r="D24" s="5">
        <v>40</v>
      </c>
      <c r="E24" t="s">
        <v>89</v>
      </c>
      <c r="F24" s="4">
        <v>43939</v>
      </c>
      <c r="G24" s="5">
        <f t="shared" si="0"/>
        <v>35.714285714285708</v>
      </c>
      <c r="H24" t="str">
        <f t="shared" si="1"/>
        <v>abril</v>
      </c>
      <c r="I24" t="s">
        <v>45</v>
      </c>
    </row>
    <row r="25" spans="1:9" x14ac:dyDescent="0.25">
      <c r="A25" t="s">
        <v>148</v>
      </c>
      <c r="B25" t="s">
        <v>95</v>
      </c>
      <c r="C25" t="s">
        <v>96</v>
      </c>
      <c r="D25" s="5">
        <v>1908</v>
      </c>
      <c r="E25" t="s">
        <v>93</v>
      </c>
      <c r="F25" s="4">
        <v>43944</v>
      </c>
      <c r="G25" s="5">
        <f t="shared" si="0"/>
        <v>1703.5714285714284</v>
      </c>
      <c r="H25" t="str">
        <f t="shared" si="1"/>
        <v>abril</v>
      </c>
      <c r="I25" t="s">
        <v>45</v>
      </c>
    </row>
    <row r="26" spans="1:9" x14ac:dyDescent="0.25">
      <c r="A26" t="s">
        <v>149</v>
      </c>
      <c r="B26" t="s">
        <v>127</v>
      </c>
      <c r="C26" t="s">
        <v>128</v>
      </c>
      <c r="D26" s="5">
        <v>490</v>
      </c>
      <c r="E26" t="s">
        <v>93</v>
      </c>
      <c r="F26" s="4">
        <v>43948</v>
      </c>
      <c r="G26" s="5">
        <f t="shared" si="0"/>
        <v>437.49999999999994</v>
      </c>
      <c r="H26" t="str">
        <f t="shared" si="1"/>
        <v>abril</v>
      </c>
      <c r="I26" t="s">
        <v>45</v>
      </c>
    </row>
    <row r="27" spans="1:9" x14ac:dyDescent="0.25">
      <c r="A27" t="s">
        <v>150</v>
      </c>
      <c r="B27" t="s">
        <v>132</v>
      </c>
      <c r="C27" t="s">
        <v>133</v>
      </c>
      <c r="D27" s="5">
        <v>316</v>
      </c>
      <c r="E27" t="s">
        <v>83</v>
      </c>
      <c r="F27" s="4">
        <v>43930</v>
      </c>
      <c r="G27" s="5">
        <f t="shared" si="0"/>
        <v>282.14285714285711</v>
      </c>
      <c r="H27" t="str">
        <f t="shared" si="1"/>
        <v>abril</v>
      </c>
      <c r="I27" t="s">
        <v>45</v>
      </c>
    </row>
    <row r="28" spans="1:9" x14ac:dyDescent="0.25">
      <c r="A28" t="s">
        <v>151</v>
      </c>
      <c r="B28" t="s">
        <v>152</v>
      </c>
      <c r="C28" t="s">
        <v>153</v>
      </c>
      <c r="D28" s="5">
        <v>242</v>
      </c>
      <c r="E28" t="s">
        <v>89</v>
      </c>
      <c r="F28" s="4">
        <v>43941</v>
      </c>
      <c r="G28" s="5">
        <f t="shared" si="0"/>
        <v>216.07142857142856</v>
      </c>
      <c r="H28" t="str">
        <f t="shared" si="1"/>
        <v>abril</v>
      </c>
      <c r="I28" t="s">
        <v>45</v>
      </c>
    </row>
    <row r="29" spans="1:9" x14ac:dyDescent="0.25">
      <c r="A29" t="s">
        <v>154</v>
      </c>
      <c r="B29" t="s">
        <v>155</v>
      </c>
      <c r="C29" t="s">
        <v>139</v>
      </c>
      <c r="D29" s="5">
        <v>287</v>
      </c>
      <c r="E29" t="s">
        <v>83</v>
      </c>
      <c r="F29" s="4">
        <v>43941</v>
      </c>
      <c r="G29" s="5">
        <f t="shared" si="0"/>
        <v>256.25</v>
      </c>
      <c r="H29" t="str">
        <f t="shared" si="1"/>
        <v>abril</v>
      </c>
      <c r="I29" t="s">
        <v>45</v>
      </c>
    </row>
    <row r="30" spans="1:9" x14ac:dyDescent="0.25">
      <c r="A30" t="s">
        <v>156</v>
      </c>
      <c r="B30" t="s">
        <v>157</v>
      </c>
      <c r="C30" t="s">
        <v>158</v>
      </c>
      <c r="D30" s="5">
        <v>69</v>
      </c>
      <c r="E30" t="s">
        <v>93</v>
      </c>
      <c r="F30" s="4">
        <v>43947</v>
      </c>
      <c r="G30" s="5">
        <f t="shared" si="0"/>
        <v>61.607142857142854</v>
      </c>
      <c r="H30" t="str">
        <f t="shared" si="1"/>
        <v>abril</v>
      </c>
      <c r="I30" t="s">
        <v>45</v>
      </c>
    </row>
    <row r="31" spans="1:9" x14ac:dyDescent="0.25">
      <c r="A31" t="s">
        <v>159</v>
      </c>
      <c r="B31" t="s">
        <v>160</v>
      </c>
      <c r="C31" t="s">
        <v>161</v>
      </c>
      <c r="D31" s="5">
        <v>884</v>
      </c>
      <c r="E31" t="s">
        <v>83</v>
      </c>
      <c r="F31" s="4">
        <v>43950</v>
      </c>
      <c r="G31" s="5">
        <f t="shared" si="0"/>
        <v>789.28571428571422</v>
      </c>
      <c r="H31" t="str">
        <f t="shared" si="1"/>
        <v>abril</v>
      </c>
      <c r="I31" t="s">
        <v>45</v>
      </c>
    </row>
    <row r="32" spans="1:9" x14ac:dyDescent="0.25">
      <c r="A32" t="s">
        <v>162</v>
      </c>
      <c r="B32" t="s">
        <v>163</v>
      </c>
      <c r="C32" t="s">
        <v>88</v>
      </c>
      <c r="D32" s="5">
        <v>1326</v>
      </c>
      <c r="E32" t="s">
        <v>93</v>
      </c>
      <c r="F32" s="4">
        <v>43930</v>
      </c>
      <c r="G32" s="5">
        <f t="shared" si="0"/>
        <v>1183.9285714285713</v>
      </c>
      <c r="H32" t="str">
        <f t="shared" si="1"/>
        <v>abril</v>
      </c>
      <c r="I32" t="s">
        <v>45</v>
      </c>
    </row>
    <row r="33" spans="1:9" x14ac:dyDescent="0.25">
      <c r="A33" t="s">
        <v>164</v>
      </c>
      <c r="B33" t="s">
        <v>165</v>
      </c>
      <c r="C33" t="s">
        <v>166</v>
      </c>
      <c r="D33" s="5">
        <v>969</v>
      </c>
      <c r="E33" t="s">
        <v>89</v>
      </c>
      <c r="F33" s="4">
        <v>43931</v>
      </c>
      <c r="G33" s="5">
        <f t="shared" si="0"/>
        <v>865.17857142857133</v>
      </c>
      <c r="H33" t="str">
        <f t="shared" si="1"/>
        <v>abril</v>
      </c>
      <c r="I33" t="s">
        <v>45</v>
      </c>
    </row>
    <row r="34" spans="1:9" x14ac:dyDescent="0.25">
      <c r="A34" t="s">
        <v>167</v>
      </c>
      <c r="B34" t="s">
        <v>168</v>
      </c>
      <c r="C34" t="s">
        <v>169</v>
      </c>
      <c r="D34" s="5">
        <v>664</v>
      </c>
      <c r="E34" t="s">
        <v>93</v>
      </c>
      <c r="F34" s="4">
        <v>43944</v>
      </c>
      <c r="G34" s="5">
        <f t="shared" si="0"/>
        <v>592.85714285714278</v>
      </c>
      <c r="H34" t="str">
        <f t="shared" si="1"/>
        <v>abril</v>
      </c>
      <c r="I34" t="s">
        <v>45</v>
      </c>
    </row>
    <row r="35" spans="1:9" x14ac:dyDescent="0.25">
      <c r="A35" t="s">
        <v>170</v>
      </c>
      <c r="B35" t="s">
        <v>171</v>
      </c>
      <c r="C35" t="s">
        <v>172</v>
      </c>
      <c r="D35" s="5">
        <v>354</v>
      </c>
      <c r="E35" t="s">
        <v>93</v>
      </c>
      <c r="F35" s="4">
        <v>43932</v>
      </c>
      <c r="G35" s="5">
        <f t="shared" si="0"/>
        <v>316.07142857142856</v>
      </c>
      <c r="H35" t="str">
        <f t="shared" si="1"/>
        <v>abril</v>
      </c>
      <c r="I35" t="s">
        <v>45</v>
      </c>
    </row>
    <row r="36" spans="1:9" x14ac:dyDescent="0.25">
      <c r="A36" t="s">
        <v>173</v>
      </c>
      <c r="B36" t="s">
        <v>174</v>
      </c>
      <c r="C36" t="s">
        <v>142</v>
      </c>
      <c r="D36" s="5">
        <v>1697</v>
      </c>
      <c r="E36" t="s">
        <v>83</v>
      </c>
      <c r="F36" s="4">
        <v>43941</v>
      </c>
      <c r="G36" s="5">
        <f t="shared" si="0"/>
        <v>1515.1785714285713</v>
      </c>
      <c r="H36" t="str">
        <f t="shared" si="1"/>
        <v>abril</v>
      </c>
      <c r="I36" t="s">
        <v>45</v>
      </c>
    </row>
    <row r="37" spans="1:9" x14ac:dyDescent="0.25">
      <c r="A37" t="s">
        <v>175</v>
      </c>
      <c r="B37" t="s">
        <v>81</v>
      </c>
      <c r="C37" t="s">
        <v>82</v>
      </c>
      <c r="D37" s="5">
        <v>843</v>
      </c>
      <c r="E37" t="s">
        <v>89</v>
      </c>
      <c r="F37" s="4">
        <v>43950</v>
      </c>
      <c r="G37" s="5">
        <f t="shared" si="0"/>
        <v>752.67857142857133</v>
      </c>
      <c r="H37" t="str">
        <f t="shared" si="1"/>
        <v>abril</v>
      </c>
      <c r="I37" t="s">
        <v>45</v>
      </c>
    </row>
    <row r="38" spans="1:9" x14ac:dyDescent="0.25">
      <c r="A38" t="s">
        <v>176</v>
      </c>
      <c r="B38" t="s">
        <v>177</v>
      </c>
      <c r="C38" t="s">
        <v>108</v>
      </c>
      <c r="D38" s="5">
        <v>995</v>
      </c>
      <c r="E38" t="s">
        <v>89</v>
      </c>
      <c r="F38" s="4">
        <v>43934</v>
      </c>
      <c r="G38" s="5">
        <f t="shared" si="0"/>
        <v>888.39285714285711</v>
      </c>
      <c r="H38" t="str">
        <f t="shared" si="1"/>
        <v>abril</v>
      </c>
      <c r="I38" t="s">
        <v>45</v>
      </c>
    </row>
    <row r="39" spans="1:9" x14ac:dyDescent="0.25">
      <c r="A39" t="s">
        <v>178</v>
      </c>
      <c r="B39" t="s">
        <v>179</v>
      </c>
      <c r="C39" t="s">
        <v>111</v>
      </c>
      <c r="D39" s="5">
        <v>1580</v>
      </c>
      <c r="E39" t="s">
        <v>93</v>
      </c>
      <c r="F39" s="4">
        <v>43945</v>
      </c>
      <c r="G39" s="5">
        <f t="shared" si="0"/>
        <v>1410.7142857142856</v>
      </c>
      <c r="H39" t="str">
        <f t="shared" si="1"/>
        <v>abril</v>
      </c>
      <c r="I39" t="s">
        <v>45</v>
      </c>
    </row>
    <row r="40" spans="1:9" x14ac:dyDescent="0.25">
      <c r="A40" t="s">
        <v>180</v>
      </c>
      <c r="B40" t="s">
        <v>181</v>
      </c>
      <c r="C40" t="s">
        <v>182</v>
      </c>
      <c r="D40" s="5">
        <v>229</v>
      </c>
      <c r="E40" t="s">
        <v>93</v>
      </c>
      <c r="F40" s="4">
        <v>43928</v>
      </c>
      <c r="G40" s="5">
        <f t="shared" si="0"/>
        <v>204.46428571428569</v>
      </c>
      <c r="H40" t="str">
        <f t="shared" si="1"/>
        <v>abril</v>
      </c>
      <c r="I40" t="s">
        <v>45</v>
      </c>
    </row>
    <row r="41" spans="1:9" x14ac:dyDescent="0.25">
      <c r="A41" t="s">
        <v>183</v>
      </c>
      <c r="B41" t="s">
        <v>174</v>
      </c>
      <c r="C41" t="s">
        <v>128</v>
      </c>
      <c r="D41" s="5">
        <v>5623</v>
      </c>
      <c r="E41" t="s">
        <v>93</v>
      </c>
      <c r="F41" s="4">
        <v>43948</v>
      </c>
      <c r="G41" s="5">
        <f t="shared" si="0"/>
        <v>5020.5357142857138</v>
      </c>
      <c r="H41" t="str">
        <f t="shared" si="1"/>
        <v>abril</v>
      </c>
      <c r="I41" t="s">
        <v>45</v>
      </c>
    </row>
    <row r="42" spans="1:9" x14ac:dyDescent="0.25">
      <c r="A42" t="s">
        <v>184</v>
      </c>
      <c r="B42" t="s">
        <v>185</v>
      </c>
      <c r="C42" t="s">
        <v>133</v>
      </c>
      <c r="D42" s="5">
        <v>14936</v>
      </c>
      <c r="E42" t="s">
        <v>83</v>
      </c>
      <c r="F42" s="4">
        <v>43930</v>
      </c>
      <c r="G42" s="5">
        <f t="shared" si="0"/>
        <v>13335.714285714284</v>
      </c>
      <c r="H42" t="str">
        <f t="shared" si="1"/>
        <v>abril</v>
      </c>
      <c r="I42" t="s">
        <v>45</v>
      </c>
    </row>
    <row r="43" spans="1:9" x14ac:dyDescent="0.25">
      <c r="A43" t="s">
        <v>186</v>
      </c>
      <c r="B43" t="s">
        <v>144</v>
      </c>
      <c r="C43" t="s">
        <v>153</v>
      </c>
      <c r="D43" s="5">
        <v>13678</v>
      </c>
      <c r="E43" t="s">
        <v>89</v>
      </c>
      <c r="F43" s="4">
        <v>43941</v>
      </c>
      <c r="G43" s="5">
        <f t="shared" si="0"/>
        <v>12212.499999999998</v>
      </c>
      <c r="H43" t="str">
        <f t="shared" si="1"/>
        <v>abril</v>
      </c>
      <c r="I43" t="s">
        <v>45</v>
      </c>
    </row>
    <row r="44" spans="1:9" x14ac:dyDescent="0.25">
      <c r="A44" t="s">
        <v>187</v>
      </c>
      <c r="B44" t="s">
        <v>188</v>
      </c>
      <c r="C44" t="s">
        <v>139</v>
      </c>
      <c r="D44" s="5">
        <v>8834</v>
      </c>
      <c r="E44" t="s">
        <v>83</v>
      </c>
      <c r="F44" s="4">
        <v>43941</v>
      </c>
      <c r="G44" s="5">
        <f t="shared" si="0"/>
        <v>7887.4999999999991</v>
      </c>
      <c r="H44" t="str">
        <f t="shared" si="1"/>
        <v>abril</v>
      </c>
      <c r="I44" t="s">
        <v>45</v>
      </c>
    </row>
    <row r="45" spans="1:9" x14ac:dyDescent="0.25">
      <c r="A45" t="s">
        <v>189</v>
      </c>
      <c r="B45" t="s">
        <v>135</v>
      </c>
      <c r="C45" t="s">
        <v>158</v>
      </c>
      <c r="D45" s="5">
        <v>10849</v>
      </c>
      <c r="E45" t="s">
        <v>93</v>
      </c>
      <c r="F45" s="4">
        <v>43947</v>
      </c>
      <c r="G45" s="5">
        <f t="shared" si="0"/>
        <v>9686.6071428571413</v>
      </c>
      <c r="H45" t="str">
        <f t="shared" si="1"/>
        <v>abril</v>
      </c>
      <c r="I45" t="s">
        <v>45</v>
      </c>
    </row>
    <row r="46" spans="1:9" x14ac:dyDescent="0.25">
      <c r="A46" t="s">
        <v>190</v>
      </c>
      <c r="B46" t="s">
        <v>116</v>
      </c>
      <c r="C46" t="s">
        <v>161</v>
      </c>
      <c r="D46" s="5">
        <v>13555</v>
      </c>
      <c r="E46" t="s">
        <v>83</v>
      </c>
      <c r="F46" s="4">
        <v>43950</v>
      </c>
      <c r="G46" s="5">
        <f t="shared" si="0"/>
        <v>12102.678571428571</v>
      </c>
      <c r="H46" t="str">
        <f t="shared" si="1"/>
        <v>abril</v>
      </c>
      <c r="I46" t="s">
        <v>45</v>
      </c>
    </row>
    <row r="47" spans="1:9" x14ac:dyDescent="0.25">
      <c r="A47" t="s">
        <v>191</v>
      </c>
      <c r="B47" t="s">
        <v>192</v>
      </c>
      <c r="C47" t="s">
        <v>88</v>
      </c>
      <c r="D47" s="5">
        <v>11466</v>
      </c>
      <c r="E47" t="s">
        <v>93</v>
      </c>
      <c r="F47" s="4">
        <v>43930</v>
      </c>
      <c r="G47" s="5">
        <f t="shared" si="0"/>
        <v>10237.499999999998</v>
      </c>
      <c r="H47" t="str">
        <f t="shared" si="1"/>
        <v>abril</v>
      </c>
      <c r="I47" t="s">
        <v>45</v>
      </c>
    </row>
    <row r="48" spans="1:9" x14ac:dyDescent="0.25">
      <c r="A48" t="s">
        <v>193</v>
      </c>
      <c r="B48" t="s">
        <v>144</v>
      </c>
      <c r="C48" t="s">
        <v>166</v>
      </c>
      <c r="D48" s="5">
        <v>8031</v>
      </c>
      <c r="E48" t="s">
        <v>89</v>
      </c>
      <c r="F48" s="4">
        <v>43931</v>
      </c>
      <c r="G48" s="5">
        <f t="shared" si="0"/>
        <v>7170.5357142857138</v>
      </c>
      <c r="H48" t="str">
        <f t="shared" si="1"/>
        <v>abril</v>
      </c>
      <c r="I48" t="s">
        <v>45</v>
      </c>
    </row>
    <row r="49" spans="1:9" x14ac:dyDescent="0.25">
      <c r="A49" t="s">
        <v>194</v>
      </c>
      <c r="B49" t="s">
        <v>163</v>
      </c>
      <c r="C49" t="s">
        <v>169</v>
      </c>
      <c r="D49" s="5">
        <v>11569</v>
      </c>
      <c r="E49" t="s">
        <v>93</v>
      </c>
      <c r="F49" s="4">
        <v>43944</v>
      </c>
      <c r="G49" s="5">
        <f t="shared" si="0"/>
        <v>10329.464285714284</v>
      </c>
      <c r="H49" t="str">
        <f t="shared" si="1"/>
        <v>abril</v>
      </c>
      <c r="I49" t="s">
        <v>45</v>
      </c>
    </row>
    <row r="50" spans="1:9" x14ac:dyDescent="0.25">
      <c r="A50" t="s">
        <v>195</v>
      </c>
      <c r="B50" t="s">
        <v>91</v>
      </c>
      <c r="C50" t="s">
        <v>172</v>
      </c>
      <c r="D50" s="5">
        <v>8199</v>
      </c>
      <c r="E50" t="s">
        <v>93</v>
      </c>
      <c r="F50" s="4">
        <v>43932</v>
      </c>
      <c r="G50" s="5">
        <f t="shared" si="0"/>
        <v>7320.5357142857138</v>
      </c>
      <c r="H50" t="str">
        <f t="shared" si="1"/>
        <v>abril</v>
      </c>
      <c r="I50" t="s">
        <v>45</v>
      </c>
    </row>
    <row r="51" spans="1:9" x14ac:dyDescent="0.25">
      <c r="A51" t="s">
        <v>196</v>
      </c>
      <c r="B51" t="s">
        <v>197</v>
      </c>
      <c r="C51" t="s">
        <v>142</v>
      </c>
      <c r="D51" s="5">
        <v>14795</v>
      </c>
      <c r="E51" t="s">
        <v>83</v>
      </c>
      <c r="F51" s="4">
        <v>43941</v>
      </c>
      <c r="G51" s="5">
        <f t="shared" si="0"/>
        <v>13209.821428571428</v>
      </c>
      <c r="H51" t="str">
        <f t="shared" si="1"/>
        <v>abril</v>
      </c>
      <c r="I51" t="s">
        <v>45</v>
      </c>
    </row>
    <row r="52" spans="1:9" x14ac:dyDescent="0.25">
      <c r="A52" t="s">
        <v>198</v>
      </c>
      <c r="B52" t="s">
        <v>81</v>
      </c>
      <c r="C52" t="s">
        <v>82</v>
      </c>
      <c r="D52" s="5">
        <v>11779</v>
      </c>
      <c r="E52" t="s">
        <v>89</v>
      </c>
      <c r="F52" s="4">
        <v>43950</v>
      </c>
      <c r="G52" s="5">
        <f t="shared" si="0"/>
        <v>10516.964285714284</v>
      </c>
      <c r="H52" t="str">
        <f t="shared" si="1"/>
        <v>abril</v>
      </c>
      <c r="I52" t="s">
        <v>45</v>
      </c>
    </row>
    <row r="53" spans="1:9" x14ac:dyDescent="0.25">
      <c r="A53" t="s">
        <v>199</v>
      </c>
      <c r="B53" t="s">
        <v>132</v>
      </c>
      <c r="C53" t="s">
        <v>108</v>
      </c>
      <c r="D53" s="5">
        <v>9583</v>
      </c>
      <c r="E53" t="s">
        <v>89</v>
      </c>
      <c r="F53" s="4">
        <v>43934</v>
      </c>
      <c r="G53" s="5">
        <f t="shared" si="0"/>
        <v>8556.25</v>
      </c>
      <c r="H53" t="str">
        <f t="shared" si="1"/>
        <v>abril</v>
      </c>
      <c r="I53" t="s">
        <v>45</v>
      </c>
    </row>
    <row r="54" spans="1:9" x14ac:dyDescent="0.25">
      <c r="A54" t="s">
        <v>200</v>
      </c>
      <c r="B54" t="s">
        <v>201</v>
      </c>
      <c r="C54" t="s">
        <v>111</v>
      </c>
      <c r="D54" s="5">
        <v>7722</v>
      </c>
      <c r="E54" t="s">
        <v>93</v>
      </c>
      <c r="F54" s="4">
        <v>43945</v>
      </c>
      <c r="G54" s="5">
        <f t="shared" si="0"/>
        <v>6894.6428571428569</v>
      </c>
      <c r="H54" t="str">
        <f t="shared" si="1"/>
        <v>abril</v>
      </c>
      <c r="I54" t="s">
        <v>45</v>
      </c>
    </row>
    <row r="55" spans="1:9" x14ac:dyDescent="0.25">
      <c r="A55" t="s">
        <v>202</v>
      </c>
      <c r="B55" t="s">
        <v>152</v>
      </c>
      <c r="C55" t="s">
        <v>182</v>
      </c>
      <c r="D55" s="5">
        <v>14438</v>
      </c>
      <c r="E55" t="s">
        <v>93</v>
      </c>
      <c r="F55" s="4">
        <v>43928</v>
      </c>
      <c r="G55" s="5">
        <f t="shared" si="0"/>
        <v>12891.071428571428</v>
      </c>
      <c r="H55" t="str">
        <f t="shared" si="1"/>
        <v>abril</v>
      </c>
      <c r="I55" t="s">
        <v>45</v>
      </c>
    </row>
    <row r="56" spans="1:9" x14ac:dyDescent="0.25">
      <c r="A56" t="s">
        <v>203</v>
      </c>
      <c r="B56" t="s">
        <v>204</v>
      </c>
      <c r="C56" t="s">
        <v>205</v>
      </c>
      <c r="D56" s="5">
        <v>7892</v>
      </c>
      <c r="E56" t="s">
        <v>89</v>
      </c>
      <c r="F56" s="4">
        <v>44066</v>
      </c>
      <c r="G56" s="5">
        <f t="shared" si="0"/>
        <v>7046.4285714285706</v>
      </c>
      <c r="H56" t="str">
        <f t="shared" si="1"/>
        <v>agosto</v>
      </c>
      <c r="I56" t="s">
        <v>46</v>
      </c>
    </row>
    <row r="57" spans="1:9" x14ac:dyDescent="0.25">
      <c r="A57" t="s">
        <v>206</v>
      </c>
      <c r="B57" t="s">
        <v>207</v>
      </c>
      <c r="C57" t="s">
        <v>208</v>
      </c>
      <c r="D57" s="5">
        <v>901</v>
      </c>
      <c r="E57" t="s">
        <v>93</v>
      </c>
      <c r="F57" s="4">
        <v>44052</v>
      </c>
      <c r="G57" s="5">
        <f t="shared" si="0"/>
        <v>804.46428571428567</v>
      </c>
      <c r="H57" t="str">
        <f t="shared" si="1"/>
        <v>agosto</v>
      </c>
      <c r="I57" t="s">
        <v>46</v>
      </c>
    </row>
    <row r="58" spans="1:9" x14ac:dyDescent="0.25">
      <c r="A58" t="s">
        <v>209</v>
      </c>
      <c r="B58" t="s">
        <v>81</v>
      </c>
      <c r="C58" t="s">
        <v>130</v>
      </c>
      <c r="D58" s="5">
        <v>1670</v>
      </c>
      <c r="E58" t="s">
        <v>89</v>
      </c>
      <c r="F58" s="4">
        <v>44046</v>
      </c>
      <c r="G58" s="5">
        <f t="shared" si="0"/>
        <v>1491.0714285714284</v>
      </c>
      <c r="H58" t="str">
        <f t="shared" si="1"/>
        <v>agosto</v>
      </c>
      <c r="I58" t="s">
        <v>46</v>
      </c>
    </row>
    <row r="59" spans="1:9" x14ac:dyDescent="0.25">
      <c r="A59" t="s">
        <v>210</v>
      </c>
      <c r="B59" t="s">
        <v>211</v>
      </c>
      <c r="C59" t="s">
        <v>208</v>
      </c>
      <c r="D59" s="5">
        <v>570</v>
      </c>
      <c r="E59" t="s">
        <v>89</v>
      </c>
      <c r="F59" s="4">
        <v>44065</v>
      </c>
      <c r="G59" s="5">
        <f t="shared" si="0"/>
        <v>508.92857142857139</v>
      </c>
      <c r="H59" t="str">
        <f t="shared" si="1"/>
        <v>agosto</v>
      </c>
      <c r="I59" t="s">
        <v>46</v>
      </c>
    </row>
    <row r="60" spans="1:9" x14ac:dyDescent="0.25">
      <c r="A60" t="s">
        <v>212</v>
      </c>
      <c r="B60" t="s">
        <v>157</v>
      </c>
      <c r="C60" t="s">
        <v>158</v>
      </c>
      <c r="D60" s="5">
        <v>1303</v>
      </c>
      <c r="E60" t="s">
        <v>83</v>
      </c>
      <c r="F60" s="4">
        <v>44071</v>
      </c>
      <c r="G60" s="5">
        <f t="shared" si="0"/>
        <v>1163.3928571428571</v>
      </c>
      <c r="H60" t="str">
        <f t="shared" si="1"/>
        <v>agosto</v>
      </c>
      <c r="I60" t="s">
        <v>46</v>
      </c>
    </row>
    <row r="61" spans="1:9" x14ac:dyDescent="0.25">
      <c r="A61" t="s">
        <v>213</v>
      </c>
      <c r="B61" t="s">
        <v>188</v>
      </c>
      <c r="C61" t="s">
        <v>169</v>
      </c>
      <c r="D61" s="5">
        <v>1987</v>
      </c>
      <c r="E61" t="s">
        <v>89</v>
      </c>
      <c r="F61" s="4">
        <v>44067</v>
      </c>
      <c r="G61" s="5">
        <f t="shared" si="0"/>
        <v>1774.1071428571427</v>
      </c>
      <c r="H61" t="str">
        <f t="shared" si="1"/>
        <v>agosto</v>
      </c>
      <c r="I61" t="s">
        <v>46</v>
      </c>
    </row>
    <row r="62" spans="1:9" x14ac:dyDescent="0.25">
      <c r="A62" t="s">
        <v>214</v>
      </c>
      <c r="B62" t="s">
        <v>215</v>
      </c>
      <c r="C62" t="s">
        <v>92</v>
      </c>
      <c r="D62" s="5">
        <v>129</v>
      </c>
      <c r="E62" t="s">
        <v>89</v>
      </c>
      <c r="F62" s="4">
        <v>44059</v>
      </c>
      <c r="G62" s="5">
        <f t="shared" si="0"/>
        <v>115.17857142857142</v>
      </c>
      <c r="H62" t="str">
        <f t="shared" si="1"/>
        <v>agosto</v>
      </c>
      <c r="I62" t="s">
        <v>46</v>
      </c>
    </row>
    <row r="63" spans="1:9" x14ac:dyDescent="0.25">
      <c r="A63" t="s">
        <v>216</v>
      </c>
      <c r="B63" t="s">
        <v>217</v>
      </c>
      <c r="C63" t="s">
        <v>92</v>
      </c>
      <c r="D63" s="5">
        <v>1672</v>
      </c>
      <c r="E63" t="s">
        <v>83</v>
      </c>
      <c r="F63" s="4">
        <v>44069</v>
      </c>
      <c r="G63" s="5">
        <f t="shared" si="0"/>
        <v>1492.8571428571427</v>
      </c>
      <c r="H63" t="str">
        <f t="shared" si="1"/>
        <v>agosto</v>
      </c>
      <c r="I63" t="s">
        <v>46</v>
      </c>
    </row>
    <row r="64" spans="1:9" x14ac:dyDescent="0.25">
      <c r="A64" t="s">
        <v>218</v>
      </c>
      <c r="B64" t="s">
        <v>165</v>
      </c>
      <c r="C64" t="s">
        <v>166</v>
      </c>
      <c r="D64" s="5">
        <v>1680</v>
      </c>
      <c r="E64" t="s">
        <v>83</v>
      </c>
      <c r="F64" s="4">
        <v>44064</v>
      </c>
      <c r="G64" s="5">
        <f t="shared" si="0"/>
        <v>1499.9999999999998</v>
      </c>
      <c r="H64" t="str">
        <f t="shared" si="1"/>
        <v>agosto</v>
      </c>
      <c r="I64" t="s">
        <v>46</v>
      </c>
    </row>
    <row r="65" spans="1:9" x14ac:dyDescent="0.25">
      <c r="A65" t="s">
        <v>219</v>
      </c>
      <c r="B65" t="s">
        <v>220</v>
      </c>
      <c r="C65" t="s">
        <v>99</v>
      </c>
      <c r="D65" s="5">
        <v>200</v>
      </c>
      <c r="E65" t="s">
        <v>83</v>
      </c>
      <c r="F65" s="4">
        <v>44054</v>
      </c>
      <c r="G65" s="5">
        <f t="shared" si="0"/>
        <v>178.57142857142856</v>
      </c>
      <c r="H65" t="str">
        <f t="shared" si="1"/>
        <v>agosto</v>
      </c>
      <c r="I65" t="s">
        <v>46</v>
      </c>
    </row>
    <row r="66" spans="1:9" x14ac:dyDescent="0.25">
      <c r="A66" t="s">
        <v>221</v>
      </c>
      <c r="B66" t="s">
        <v>160</v>
      </c>
      <c r="C66" t="s">
        <v>161</v>
      </c>
      <c r="D66" s="5">
        <v>1813</v>
      </c>
      <c r="E66" t="s">
        <v>89</v>
      </c>
      <c r="F66" s="4">
        <v>44060</v>
      </c>
      <c r="G66" s="5">
        <f t="shared" ref="G66:G129" si="2">+D66/1.12</f>
        <v>1618.7499999999998</v>
      </c>
      <c r="H66" t="str">
        <f t="shared" ref="H66:H129" si="3">TEXT(F66,"MMMM")</f>
        <v>agosto</v>
      </c>
      <c r="I66" t="s">
        <v>46</v>
      </c>
    </row>
    <row r="67" spans="1:9" x14ac:dyDescent="0.25">
      <c r="A67" t="s">
        <v>222</v>
      </c>
      <c r="B67" t="s">
        <v>165</v>
      </c>
      <c r="C67" t="s">
        <v>166</v>
      </c>
      <c r="D67" s="5">
        <v>1796</v>
      </c>
      <c r="E67" t="s">
        <v>83</v>
      </c>
      <c r="F67" s="4">
        <v>44061</v>
      </c>
      <c r="G67" s="5">
        <f t="shared" si="2"/>
        <v>1603.5714285714284</v>
      </c>
      <c r="H67" t="str">
        <f t="shared" si="3"/>
        <v>agosto</v>
      </c>
      <c r="I67" t="s">
        <v>46</v>
      </c>
    </row>
    <row r="68" spans="1:9" x14ac:dyDescent="0.25">
      <c r="A68" t="s">
        <v>223</v>
      </c>
      <c r="B68" t="s">
        <v>104</v>
      </c>
      <c r="C68" t="s">
        <v>105</v>
      </c>
      <c r="D68" s="5">
        <v>1534</v>
      </c>
      <c r="E68" t="s">
        <v>83</v>
      </c>
      <c r="F68" s="4">
        <v>44047</v>
      </c>
      <c r="G68" s="5">
        <f t="shared" si="2"/>
        <v>1369.6428571428571</v>
      </c>
      <c r="H68" t="str">
        <f t="shared" si="3"/>
        <v>agosto</v>
      </c>
      <c r="I68" t="s">
        <v>46</v>
      </c>
    </row>
    <row r="69" spans="1:9" x14ac:dyDescent="0.25">
      <c r="A69" t="s">
        <v>224</v>
      </c>
      <c r="B69" t="s">
        <v>225</v>
      </c>
      <c r="C69" t="s">
        <v>114</v>
      </c>
      <c r="D69" s="5">
        <v>697</v>
      </c>
      <c r="E69" t="s">
        <v>89</v>
      </c>
      <c r="F69" s="4">
        <v>44054</v>
      </c>
      <c r="G69" s="5">
        <f t="shared" si="2"/>
        <v>622.32142857142856</v>
      </c>
      <c r="H69" t="str">
        <f t="shared" si="3"/>
        <v>agosto</v>
      </c>
      <c r="I69" t="s">
        <v>46</v>
      </c>
    </row>
    <row r="70" spans="1:9" x14ac:dyDescent="0.25">
      <c r="A70" t="s">
        <v>226</v>
      </c>
      <c r="B70" t="s">
        <v>227</v>
      </c>
      <c r="C70" t="s">
        <v>119</v>
      </c>
      <c r="D70" s="5">
        <v>273</v>
      </c>
      <c r="E70" t="s">
        <v>83</v>
      </c>
      <c r="F70" s="4">
        <v>44060</v>
      </c>
      <c r="G70" s="5">
        <f t="shared" si="2"/>
        <v>243.74999999999997</v>
      </c>
      <c r="H70" t="str">
        <f t="shared" si="3"/>
        <v>agosto</v>
      </c>
      <c r="I70" t="s">
        <v>46</v>
      </c>
    </row>
    <row r="71" spans="1:9" x14ac:dyDescent="0.25">
      <c r="A71" t="s">
        <v>228</v>
      </c>
      <c r="B71" t="s">
        <v>229</v>
      </c>
      <c r="C71" t="s">
        <v>133</v>
      </c>
      <c r="D71" s="5">
        <v>1745</v>
      </c>
      <c r="E71" t="s">
        <v>93</v>
      </c>
      <c r="F71" s="4">
        <v>44065</v>
      </c>
      <c r="G71" s="5">
        <f t="shared" si="2"/>
        <v>1558.0357142857142</v>
      </c>
      <c r="H71" t="str">
        <f t="shared" si="3"/>
        <v>agosto</v>
      </c>
      <c r="I71" t="s">
        <v>46</v>
      </c>
    </row>
    <row r="72" spans="1:9" x14ac:dyDescent="0.25">
      <c r="A72" t="s">
        <v>230</v>
      </c>
      <c r="B72" t="s">
        <v>91</v>
      </c>
      <c r="C72" t="s">
        <v>92</v>
      </c>
      <c r="D72" s="5">
        <v>387</v>
      </c>
      <c r="E72" t="s">
        <v>93</v>
      </c>
      <c r="F72" s="4">
        <v>44060</v>
      </c>
      <c r="G72" s="5">
        <f t="shared" si="2"/>
        <v>345.53571428571428</v>
      </c>
      <c r="H72" t="str">
        <f t="shared" si="3"/>
        <v>agosto</v>
      </c>
      <c r="I72" t="s">
        <v>46</v>
      </c>
    </row>
    <row r="73" spans="1:9" x14ac:dyDescent="0.25">
      <c r="A73" t="s">
        <v>231</v>
      </c>
      <c r="B73" t="s">
        <v>232</v>
      </c>
      <c r="C73" t="s">
        <v>88</v>
      </c>
      <c r="D73" s="5">
        <v>451</v>
      </c>
      <c r="E73" t="s">
        <v>93</v>
      </c>
      <c r="F73" s="4">
        <v>44069</v>
      </c>
      <c r="G73" s="5">
        <f t="shared" si="2"/>
        <v>402.67857142857139</v>
      </c>
      <c r="H73" t="str">
        <f t="shared" si="3"/>
        <v>agosto</v>
      </c>
      <c r="I73" t="s">
        <v>46</v>
      </c>
    </row>
    <row r="74" spans="1:9" x14ac:dyDescent="0.25">
      <c r="A74" t="s">
        <v>233</v>
      </c>
      <c r="B74" t="s">
        <v>138</v>
      </c>
      <c r="C74" t="s">
        <v>139</v>
      </c>
      <c r="D74" s="5">
        <v>396</v>
      </c>
      <c r="E74" t="s">
        <v>89</v>
      </c>
      <c r="F74" s="4">
        <v>44057</v>
      </c>
      <c r="G74" s="5">
        <f t="shared" si="2"/>
        <v>353.57142857142856</v>
      </c>
      <c r="H74" t="str">
        <f t="shared" si="3"/>
        <v>agosto</v>
      </c>
      <c r="I74" t="s">
        <v>46</v>
      </c>
    </row>
    <row r="75" spans="1:9" x14ac:dyDescent="0.25">
      <c r="A75" t="s">
        <v>234</v>
      </c>
      <c r="B75" t="s">
        <v>235</v>
      </c>
      <c r="C75" t="s">
        <v>236</v>
      </c>
      <c r="D75" s="5">
        <v>231</v>
      </c>
      <c r="E75" t="s">
        <v>83</v>
      </c>
      <c r="F75" s="4">
        <v>44049</v>
      </c>
      <c r="G75" s="5">
        <f t="shared" si="2"/>
        <v>206.24999999999997</v>
      </c>
      <c r="H75" t="str">
        <f t="shared" si="3"/>
        <v>agosto</v>
      </c>
      <c r="I75" t="s">
        <v>46</v>
      </c>
    </row>
    <row r="76" spans="1:9" x14ac:dyDescent="0.25">
      <c r="A76" t="s">
        <v>237</v>
      </c>
      <c r="B76" t="s">
        <v>152</v>
      </c>
      <c r="C76" t="s">
        <v>153</v>
      </c>
      <c r="D76" s="5">
        <v>1476</v>
      </c>
      <c r="E76" t="s">
        <v>93</v>
      </c>
      <c r="F76" s="4">
        <v>44050</v>
      </c>
      <c r="G76" s="5">
        <f t="shared" si="2"/>
        <v>1317.8571428571427</v>
      </c>
      <c r="H76" t="str">
        <f t="shared" si="3"/>
        <v>agosto</v>
      </c>
      <c r="I76" t="s">
        <v>46</v>
      </c>
    </row>
    <row r="77" spans="1:9" x14ac:dyDescent="0.25">
      <c r="A77" t="s">
        <v>238</v>
      </c>
      <c r="B77" t="s">
        <v>225</v>
      </c>
      <c r="C77" t="s">
        <v>114</v>
      </c>
      <c r="D77" s="5">
        <v>501</v>
      </c>
      <c r="E77" t="s">
        <v>93</v>
      </c>
      <c r="F77" s="4">
        <v>44050</v>
      </c>
      <c r="G77" s="5">
        <f t="shared" si="2"/>
        <v>447.32142857142856</v>
      </c>
      <c r="H77" t="str">
        <f t="shared" si="3"/>
        <v>agosto</v>
      </c>
      <c r="I77" t="s">
        <v>46</v>
      </c>
    </row>
    <row r="78" spans="1:9" x14ac:dyDescent="0.25">
      <c r="A78" t="s">
        <v>239</v>
      </c>
      <c r="B78" t="s">
        <v>240</v>
      </c>
      <c r="C78" t="s">
        <v>241</v>
      </c>
      <c r="D78" s="5">
        <v>1850</v>
      </c>
      <c r="E78" t="s">
        <v>83</v>
      </c>
      <c r="F78" s="4">
        <v>44063</v>
      </c>
      <c r="G78" s="5">
        <f t="shared" si="2"/>
        <v>1651.7857142857142</v>
      </c>
      <c r="H78" t="str">
        <f t="shared" si="3"/>
        <v>agosto</v>
      </c>
      <c r="I78" t="s">
        <v>46</v>
      </c>
    </row>
    <row r="79" spans="1:9" x14ac:dyDescent="0.25">
      <c r="A79" t="s">
        <v>242</v>
      </c>
      <c r="B79" t="s">
        <v>243</v>
      </c>
      <c r="C79" t="s">
        <v>114</v>
      </c>
      <c r="D79" s="5">
        <v>7204</v>
      </c>
      <c r="E79" t="s">
        <v>89</v>
      </c>
      <c r="F79" s="4">
        <v>44054</v>
      </c>
      <c r="G79" s="5">
        <f t="shared" si="2"/>
        <v>6432.1428571428569</v>
      </c>
      <c r="H79" t="str">
        <f t="shared" si="3"/>
        <v>agosto</v>
      </c>
      <c r="I79" t="s">
        <v>46</v>
      </c>
    </row>
    <row r="80" spans="1:9" x14ac:dyDescent="0.25">
      <c r="A80" t="s">
        <v>244</v>
      </c>
      <c r="B80" t="s">
        <v>245</v>
      </c>
      <c r="C80" t="s">
        <v>119</v>
      </c>
      <c r="D80" s="5">
        <v>12604</v>
      </c>
      <c r="E80" t="s">
        <v>83</v>
      </c>
      <c r="F80" s="4">
        <v>44060</v>
      </c>
      <c r="G80" s="5">
        <f t="shared" si="2"/>
        <v>11253.571428571428</v>
      </c>
      <c r="H80" t="str">
        <f t="shared" si="3"/>
        <v>agosto</v>
      </c>
      <c r="I80" t="s">
        <v>46</v>
      </c>
    </row>
    <row r="81" spans="1:9" x14ac:dyDescent="0.25">
      <c r="A81" t="s">
        <v>246</v>
      </c>
      <c r="B81" t="s">
        <v>141</v>
      </c>
      <c r="C81" t="s">
        <v>133</v>
      </c>
      <c r="D81" s="5">
        <v>9717</v>
      </c>
      <c r="E81" t="s">
        <v>93</v>
      </c>
      <c r="F81" s="4">
        <v>44065</v>
      </c>
      <c r="G81" s="5">
        <f t="shared" si="2"/>
        <v>8675.8928571428569</v>
      </c>
      <c r="H81" t="str">
        <f t="shared" si="3"/>
        <v>agosto</v>
      </c>
      <c r="I81" t="s">
        <v>46</v>
      </c>
    </row>
    <row r="82" spans="1:9" x14ac:dyDescent="0.25">
      <c r="A82" t="s">
        <v>247</v>
      </c>
      <c r="B82" t="s">
        <v>248</v>
      </c>
      <c r="C82" t="s">
        <v>92</v>
      </c>
      <c r="D82" s="5">
        <v>13516</v>
      </c>
      <c r="E82" t="s">
        <v>93</v>
      </c>
      <c r="F82" s="4">
        <v>44060</v>
      </c>
      <c r="G82" s="5">
        <f t="shared" si="2"/>
        <v>12067.857142857141</v>
      </c>
      <c r="H82" t="str">
        <f t="shared" si="3"/>
        <v>agosto</v>
      </c>
      <c r="I82" t="s">
        <v>46</v>
      </c>
    </row>
    <row r="83" spans="1:9" x14ac:dyDescent="0.25">
      <c r="A83" t="s">
        <v>249</v>
      </c>
      <c r="B83" t="s">
        <v>250</v>
      </c>
      <c r="C83" t="s">
        <v>88</v>
      </c>
      <c r="D83" s="5">
        <v>8307</v>
      </c>
      <c r="E83" t="s">
        <v>93</v>
      </c>
      <c r="F83" s="4">
        <v>44069</v>
      </c>
      <c r="G83" s="5">
        <f t="shared" si="2"/>
        <v>7416.9642857142853</v>
      </c>
      <c r="H83" t="str">
        <f t="shared" si="3"/>
        <v>agosto</v>
      </c>
      <c r="I83" t="s">
        <v>46</v>
      </c>
    </row>
    <row r="84" spans="1:9" x14ac:dyDescent="0.25">
      <c r="A84" t="s">
        <v>251</v>
      </c>
      <c r="B84" t="s">
        <v>252</v>
      </c>
      <c r="C84" t="s">
        <v>139</v>
      </c>
      <c r="D84" s="5">
        <v>14709</v>
      </c>
      <c r="E84" t="s">
        <v>89</v>
      </c>
      <c r="F84" s="4">
        <v>44057</v>
      </c>
      <c r="G84" s="5">
        <f t="shared" si="2"/>
        <v>13133.035714285714</v>
      </c>
      <c r="H84" t="str">
        <f t="shared" si="3"/>
        <v>agosto</v>
      </c>
      <c r="I84" t="s">
        <v>46</v>
      </c>
    </row>
    <row r="85" spans="1:9" x14ac:dyDescent="0.25">
      <c r="A85" t="s">
        <v>253</v>
      </c>
      <c r="B85" t="s">
        <v>254</v>
      </c>
      <c r="C85" t="s">
        <v>236</v>
      </c>
      <c r="D85" s="5">
        <v>7907</v>
      </c>
      <c r="E85" t="s">
        <v>83</v>
      </c>
      <c r="F85" s="4">
        <v>44049</v>
      </c>
      <c r="G85" s="5">
        <f t="shared" si="2"/>
        <v>7059.8214285714275</v>
      </c>
      <c r="H85" t="str">
        <f t="shared" si="3"/>
        <v>agosto</v>
      </c>
      <c r="I85" t="s">
        <v>46</v>
      </c>
    </row>
    <row r="86" spans="1:9" x14ac:dyDescent="0.25">
      <c r="A86" t="s">
        <v>255</v>
      </c>
      <c r="B86" t="s">
        <v>256</v>
      </c>
      <c r="C86" t="s">
        <v>153</v>
      </c>
      <c r="D86" s="5">
        <v>8304</v>
      </c>
      <c r="E86" t="s">
        <v>93</v>
      </c>
      <c r="F86" s="4">
        <v>44050</v>
      </c>
      <c r="G86" s="5">
        <f t="shared" si="2"/>
        <v>7414.2857142857138</v>
      </c>
      <c r="H86" t="str">
        <f t="shared" si="3"/>
        <v>agosto</v>
      </c>
      <c r="I86" t="s">
        <v>46</v>
      </c>
    </row>
    <row r="87" spans="1:9" x14ac:dyDescent="0.25">
      <c r="A87" t="s">
        <v>257</v>
      </c>
      <c r="B87" t="s">
        <v>101</v>
      </c>
      <c r="C87" t="s">
        <v>114</v>
      </c>
      <c r="D87" s="5">
        <v>11520</v>
      </c>
      <c r="E87" t="s">
        <v>93</v>
      </c>
      <c r="F87" s="4">
        <v>44050</v>
      </c>
      <c r="G87" s="5">
        <f t="shared" si="2"/>
        <v>10285.714285714284</v>
      </c>
      <c r="H87" t="str">
        <f t="shared" si="3"/>
        <v>agosto</v>
      </c>
      <c r="I87" t="s">
        <v>46</v>
      </c>
    </row>
    <row r="88" spans="1:9" x14ac:dyDescent="0.25">
      <c r="A88" t="s">
        <v>258</v>
      </c>
      <c r="B88" t="s">
        <v>220</v>
      </c>
      <c r="C88" t="s">
        <v>241</v>
      </c>
      <c r="D88" s="5">
        <v>6289</v>
      </c>
      <c r="E88" t="s">
        <v>83</v>
      </c>
      <c r="F88" s="4">
        <v>44063</v>
      </c>
      <c r="G88" s="5">
        <f t="shared" si="2"/>
        <v>5615.1785714285706</v>
      </c>
      <c r="H88" t="str">
        <f t="shared" si="3"/>
        <v>agosto</v>
      </c>
      <c r="I88" t="s">
        <v>46</v>
      </c>
    </row>
    <row r="89" spans="1:9" x14ac:dyDescent="0.25">
      <c r="A89" t="s">
        <v>259</v>
      </c>
      <c r="B89" t="s">
        <v>132</v>
      </c>
      <c r="C89" t="s">
        <v>133</v>
      </c>
      <c r="D89" s="5">
        <v>1972</v>
      </c>
      <c r="E89" t="s">
        <v>93</v>
      </c>
      <c r="F89" s="4">
        <v>44183</v>
      </c>
      <c r="G89" s="5">
        <f t="shared" si="2"/>
        <v>1760.7142857142856</v>
      </c>
      <c r="H89" t="str">
        <f t="shared" si="3"/>
        <v>diciembre</v>
      </c>
      <c r="I89" t="s">
        <v>47</v>
      </c>
    </row>
    <row r="90" spans="1:9" x14ac:dyDescent="0.25">
      <c r="A90" t="s">
        <v>260</v>
      </c>
      <c r="B90" t="s">
        <v>261</v>
      </c>
      <c r="C90" t="s">
        <v>262</v>
      </c>
      <c r="D90" s="5">
        <v>1500</v>
      </c>
      <c r="E90" t="s">
        <v>93</v>
      </c>
      <c r="F90" s="4">
        <v>43842</v>
      </c>
      <c r="G90" s="5">
        <f t="shared" si="2"/>
        <v>1339.2857142857142</v>
      </c>
      <c r="H90" t="str">
        <f t="shared" si="3"/>
        <v>enero</v>
      </c>
      <c r="I90" t="s">
        <v>44</v>
      </c>
    </row>
    <row r="91" spans="1:9" x14ac:dyDescent="0.25">
      <c r="A91" t="s">
        <v>263</v>
      </c>
      <c r="B91" t="s">
        <v>252</v>
      </c>
      <c r="C91" t="s">
        <v>166</v>
      </c>
      <c r="D91" s="5">
        <v>5478</v>
      </c>
      <c r="E91" t="s">
        <v>89</v>
      </c>
      <c r="F91" s="4">
        <v>43836</v>
      </c>
      <c r="G91" s="5">
        <f t="shared" si="2"/>
        <v>4891.0714285714284</v>
      </c>
      <c r="H91" t="str">
        <f t="shared" si="3"/>
        <v>enero</v>
      </c>
      <c r="I91" t="s">
        <v>44</v>
      </c>
    </row>
    <row r="92" spans="1:9" x14ac:dyDescent="0.25">
      <c r="A92" t="s">
        <v>264</v>
      </c>
      <c r="B92" t="s">
        <v>165</v>
      </c>
      <c r="C92" t="s">
        <v>166</v>
      </c>
      <c r="D92" s="5">
        <v>800</v>
      </c>
      <c r="E92" t="s">
        <v>89</v>
      </c>
      <c r="F92" s="4">
        <v>43855</v>
      </c>
      <c r="G92" s="5">
        <f t="shared" si="2"/>
        <v>714.28571428571422</v>
      </c>
      <c r="H92" t="str">
        <f t="shared" si="3"/>
        <v>enero</v>
      </c>
      <c r="I92" t="s">
        <v>44</v>
      </c>
    </row>
    <row r="93" spans="1:9" x14ac:dyDescent="0.25">
      <c r="A93" t="s">
        <v>265</v>
      </c>
      <c r="B93" t="s">
        <v>266</v>
      </c>
      <c r="C93" t="s">
        <v>102</v>
      </c>
      <c r="D93" s="5">
        <v>425</v>
      </c>
      <c r="E93" t="s">
        <v>83</v>
      </c>
      <c r="F93" s="4">
        <v>43856</v>
      </c>
      <c r="G93" s="5">
        <f t="shared" si="2"/>
        <v>379.46428571428567</v>
      </c>
      <c r="H93" t="str">
        <f t="shared" si="3"/>
        <v>enero</v>
      </c>
      <c r="I93" t="s">
        <v>44</v>
      </c>
    </row>
    <row r="94" spans="1:9" x14ac:dyDescent="0.25">
      <c r="A94" t="s">
        <v>267</v>
      </c>
      <c r="B94" t="s">
        <v>250</v>
      </c>
      <c r="C94" t="s">
        <v>105</v>
      </c>
      <c r="D94" s="5">
        <v>521</v>
      </c>
      <c r="E94" t="s">
        <v>83</v>
      </c>
      <c r="F94" s="4">
        <v>43838</v>
      </c>
      <c r="G94" s="5">
        <f t="shared" si="2"/>
        <v>465.17857142857139</v>
      </c>
      <c r="H94" t="str">
        <f t="shared" si="3"/>
        <v>enero</v>
      </c>
      <c r="I94" t="s">
        <v>44</v>
      </c>
    </row>
    <row r="95" spans="1:9" x14ac:dyDescent="0.25">
      <c r="A95" t="s">
        <v>268</v>
      </c>
      <c r="B95" t="s">
        <v>144</v>
      </c>
      <c r="C95" t="s">
        <v>125</v>
      </c>
      <c r="D95" s="5">
        <v>755</v>
      </c>
      <c r="E95" t="s">
        <v>93</v>
      </c>
      <c r="F95" s="4">
        <v>43842</v>
      </c>
      <c r="G95" s="5">
        <f t="shared" si="2"/>
        <v>674.10714285714278</v>
      </c>
      <c r="H95" t="str">
        <f t="shared" si="3"/>
        <v>enero</v>
      </c>
      <c r="I95" t="s">
        <v>44</v>
      </c>
    </row>
    <row r="96" spans="1:9" x14ac:dyDescent="0.25">
      <c r="A96" t="s">
        <v>269</v>
      </c>
      <c r="B96" t="s">
        <v>245</v>
      </c>
      <c r="C96" t="s">
        <v>172</v>
      </c>
      <c r="D96" s="5">
        <v>1220</v>
      </c>
      <c r="E96" t="s">
        <v>83</v>
      </c>
      <c r="F96" s="4">
        <v>43835</v>
      </c>
      <c r="G96" s="5">
        <f t="shared" si="2"/>
        <v>1089.2857142857142</v>
      </c>
      <c r="H96" t="str">
        <f t="shared" si="3"/>
        <v>enero</v>
      </c>
      <c r="I96" t="s">
        <v>44</v>
      </c>
    </row>
    <row r="97" spans="1:9" x14ac:dyDescent="0.25">
      <c r="A97" t="s">
        <v>270</v>
      </c>
      <c r="B97" t="s">
        <v>240</v>
      </c>
      <c r="C97" t="s">
        <v>241</v>
      </c>
      <c r="D97" s="5">
        <v>686</v>
      </c>
      <c r="E97" t="s">
        <v>93</v>
      </c>
      <c r="F97" s="4">
        <v>43859</v>
      </c>
      <c r="G97" s="5">
        <f t="shared" si="2"/>
        <v>612.49999999999989</v>
      </c>
      <c r="H97" t="str">
        <f t="shared" si="3"/>
        <v>enero</v>
      </c>
      <c r="I97" t="s">
        <v>44</v>
      </c>
    </row>
    <row r="98" spans="1:9" x14ac:dyDescent="0.25">
      <c r="A98" t="s">
        <v>271</v>
      </c>
      <c r="B98" t="s">
        <v>254</v>
      </c>
      <c r="C98" t="s">
        <v>272</v>
      </c>
      <c r="D98" s="5">
        <v>923</v>
      </c>
      <c r="E98" t="s">
        <v>93</v>
      </c>
      <c r="F98" s="4">
        <v>43848</v>
      </c>
      <c r="G98" s="5">
        <f t="shared" si="2"/>
        <v>824.10714285714278</v>
      </c>
      <c r="H98" t="str">
        <f t="shared" si="3"/>
        <v>enero</v>
      </c>
      <c r="I98" t="s">
        <v>44</v>
      </c>
    </row>
    <row r="99" spans="1:9" x14ac:dyDescent="0.25">
      <c r="A99" t="s">
        <v>273</v>
      </c>
      <c r="B99" t="s">
        <v>146</v>
      </c>
      <c r="C99" t="s">
        <v>147</v>
      </c>
      <c r="D99" s="5">
        <v>359</v>
      </c>
      <c r="E99" t="s">
        <v>89</v>
      </c>
      <c r="F99" s="4">
        <v>43845</v>
      </c>
      <c r="G99" s="5">
        <f t="shared" si="2"/>
        <v>320.53571428571428</v>
      </c>
      <c r="H99" t="str">
        <f t="shared" si="3"/>
        <v>enero</v>
      </c>
      <c r="I99" t="s">
        <v>44</v>
      </c>
    </row>
    <row r="100" spans="1:9" x14ac:dyDescent="0.25">
      <c r="A100" t="s">
        <v>274</v>
      </c>
      <c r="B100" t="s">
        <v>104</v>
      </c>
      <c r="C100" t="s">
        <v>105</v>
      </c>
      <c r="D100" s="5">
        <v>1957</v>
      </c>
      <c r="E100" t="s">
        <v>93</v>
      </c>
      <c r="F100" s="4">
        <v>43854</v>
      </c>
      <c r="G100" s="5">
        <f t="shared" si="2"/>
        <v>1747.3214285714284</v>
      </c>
      <c r="H100" t="str">
        <f t="shared" si="3"/>
        <v>enero</v>
      </c>
      <c r="I100" t="s">
        <v>44</v>
      </c>
    </row>
    <row r="101" spans="1:9" x14ac:dyDescent="0.25">
      <c r="A101" t="s">
        <v>275</v>
      </c>
      <c r="B101" t="s">
        <v>235</v>
      </c>
      <c r="C101" t="s">
        <v>236</v>
      </c>
      <c r="D101" s="5">
        <v>584</v>
      </c>
      <c r="E101" t="s">
        <v>83</v>
      </c>
      <c r="F101" s="4">
        <v>43839</v>
      </c>
      <c r="G101" s="5">
        <f t="shared" si="2"/>
        <v>521.42857142857133</v>
      </c>
      <c r="H101" t="str">
        <f t="shared" si="3"/>
        <v>enero</v>
      </c>
      <c r="I101" t="s">
        <v>44</v>
      </c>
    </row>
    <row r="102" spans="1:9" x14ac:dyDescent="0.25">
      <c r="A102" t="s">
        <v>276</v>
      </c>
      <c r="B102" t="s">
        <v>121</v>
      </c>
      <c r="C102" t="s">
        <v>122</v>
      </c>
      <c r="D102" s="5">
        <v>552</v>
      </c>
      <c r="E102" t="s">
        <v>93</v>
      </c>
      <c r="F102" s="4">
        <v>43842</v>
      </c>
      <c r="G102" s="5">
        <f t="shared" si="2"/>
        <v>492.85714285714283</v>
      </c>
      <c r="H102" t="str">
        <f t="shared" si="3"/>
        <v>enero</v>
      </c>
      <c r="I102" t="s">
        <v>44</v>
      </c>
    </row>
    <row r="103" spans="1:9" x14ac:dyDescent="0.25">
      <c r="A103" t="s">
        <v>277</v>
      </c>
      <c r="B103" t="s">
        <v>157</v>
      </c>
      <c r="C103" t="s">
        <v>158</v>
      </c>
      <c r="D103" s="5">
        <v>1768</v>
      </c>
      <c r="E103" t="s">
        <v>83</v>
      </c>
      <c r="F103" s="4">
        <v>43841</v>
      </c>
      <c r="G103" s="5">
        <f t="shared" si="2"/>
        <v>1578.5714285714284</v>
      </c>
      <c r="H103" t="str">
        <f t="shared" si="3"/>
        <v>enero</v>
      </c>
      <c r="I103" t="s">
        <v>44</v>
      </c>
    </row>
    <row r="104" spans="1:9" x14ac:dyDescent="0.25">
      <c r="A104" t="s">
        <v>278</v>
      </c>
      <c r="B104" t="s">
        <v>279</v>
      </c>
      <c r="C104" t="s">
        <v>147</v>
      </c>
      <c r="D104" s="5">
        <v>824</v>
      </c>
      <c r="E104" t="s">
        <v>89</v>
      </c>
      <c r="F104" s="4">
        <v>43843</v>
      </c>
      <c r="G104" s="5">
        <f t="shared" si="2"/>
        <v>735.71428571428567</v>
      </c>
      <c r="H104" t="str">
        <f t="shared" si="3"/>
        <v>enero</v>
      </c>
      <c r="I104" t="s">
        <v>44</v>
      </c>
    </row>
    <row r="105" spans="1:9" x14ac:dyDescent="0.25">
      <c r="A105" t="s">
        <v>280</v>
      </c>
      <c r="B105" t="s">
        <v>91</v>
      </c>
      <c r="C105" t="s">
        <v>92</v>
      </c>
      <c r="D105" s="5">
        <v>1434</v>
      </c>
      <c r="E105" t="s">
        <v>89</v>
      </c>
      <c r="F105" s="4">
        <v>43859</v>
      </c>
      <c r="G105" s="5">
        <f t="shared" si="2"/>
        <v>1280.3571428571427</v>
      </c>
      <c r="H105" t="str">
        <f t="shared" si="3"/>
        <v>enero</v>
      </c>
      <c r="I105" t="s">
        <v>44</v>
      </c>
    </row>
    <row r="106" spans="1:9" x14ac:dyDescent="0.25">
      <c r="A106" t="s">
        <v>281</v>
      </c>
      <c r="B106" t="s">
        <v>282</v>
      </c>
      <c r="C106" t="s">
        <v>283</v>
      </c>
      <c r="D106" s="5">
        <v>1004</v>
      </c>
      <c r="E106" t="s">
        <v>93</v>
      </c>
      <c r="F106" s="4">
        <v>43860</v>
      </c>
      <c r="G106" s="5">
        <f t="shared" si="2"/>
        <v>896.42857142857133</v>
      </c>
      <c r="H106" t="str">
        <f t="shared" si="3"/>
        <v>enero</v>
      </c>
      <c r="I106" t="s">
        <v>44</v>
      </c>
    </row>
    <row r="107" spans="1:9" x14ac:dyDescent="0.25">
      <c r="A107" t="s">
        <v>284</v>
      </c>
      <c r="B107" t="s">
        <v>285</v>
      </c>
      <c r="C107" t="s">
        <v>161</v>
      </c>
      <c r="D107" s="5">
        <v>306</v>
      </c>
      <c r="E107" t="s">
        <v>89</v>
      </c>
      <c r="F107" s="4">
        <v>43853</v>
      </c>
      <c r="G107" s="5">
        <f t="shared" si="2"/>
        <v>273.21428571428567</v>
      </c>
      <c r="H107" t="str">
        <f t="shared" si="3"/>
        <v>enero</v>
      </c>
      <c r="I107" t="s">
        <v>44</v>
      </c>
    </row>
    <row r="108" spans="1:9" x14ac:dyDescent="0.25">
      <c r="A108" t="s">
        <v>286</v>
      </c>
      <c r="B108" t="s">
        <v>171</v>
      </c>
      <c r="C108" t="s">
        <v>172</v>
      </c>
      <c r="D108" s="5">
        <v>117</v>
      </c>
      <c r="E108" t="s">
        <v>89</v>
      </c>
      <c r="F108" s="4">
        <v>43861</v>
      </c>
      <c r="G108" s="5">
        <f t="shared" si="2"/>
        <v>104.46428571428571</v>
      </c>
      <c r="H108" t="str">
        <f t="shared" si="3"/>
        <v>enero</v>
      </c>
      <c r="I108" t="s">
        <v>44</v>
      </c>
    </row>
    <row r="109" spans="1:9" x14ac:dyDescent="0.25">
      <c r="A109" t="s">
        <v>287</v>
      </c>
      <c r="B109" t="s">
        <v>288</v>
      </c>
      <c r="C109" t="s">
        <v>289</v>
      </c>
      <c r="D109" s="5">
        <v>789</v>
      </c>
      <c r="E109" t="s">
        <v>89</v>
      </c>
      <c r="F109" s="4">
        <v>43857</v>
      </c>
      <c r="G109" s="5">
        <f t="shared" si="2"/>
        <v>704.46428571428567</v>
      </c>
      <c r="H109" t="str">
        <f t="shared" si="3"/>
        <v>enero</v>
      </c>
      <c r="I109" t="s">
        <v>44</v>
      </c>
    </row>
    <row r="110" spans="1:9" x14ac:dyDescent="0.25">
      <c r="A110" t="s">
        <v>290</v>
      </c>
      <c r="B110" t="s">
        <v>192</v>
      </c>
      <c r="C110" t="s">
        <v>236</v>
      </c>
      <c r="D110" s="5">
        <v>168</v>
      </c>
      <c r="E110" t="s">
        <v>93</v>
      </c>
      <c r="F110" s="4">
        <v>43847</v>
      </c>
      <c r="G110" s="5">
        <f t="shared" si="2"/>
        <v>149.99999999999997</v>
      </c>
      <c r="H110" t="str">
        <f t="shared" si="3"/>
        <v>enero</v>
      </c>
      <c r="I110" t="s">
        <v>44</v>
      </c>
    </row>
    <row r="111" spans="1:9" x14ac:dyDescent="0.25">
      <c r="A111" t="s">
        <v>291</v>
      </c>
      <c r="B111" t="s">
        <v>250</v>
      </c>
      <c r="C111" t="s">
        <v>105</v>
      </c>
      <c r="D111" s="5">
        <v>1223</v>
      </c>
      <c r="E111" t="s">
        <v>93</v>
      </c>
      <c r="F111" s="4">
        <v>43835</v>
      </c>
      <c r="G111" s="5">
        <f t="shared" si="2"/>
        <v>1091.9642857142856</v>
      </c>
      <c r="H111" t="str">
        <f t="shared" si="3"/>
        <v>enero</v>
      </c>
      <c r="I111" t="s">
        <v>44</v>
      </c>
    </row>
    <row r="112" spans="1:9" x14ac:dyDescent="0.25">
      <c r="A112" t="s">
        <v>292</v>
      </c>
      <c r="B112" t="s">
        <v>293</v>
      </c>
      <c r="C112" t="s">
        <v>136</v>
      </c>
      <c r="D112" s="5">
        <v>1378</v>
      </c>
      <c r="E112" t="s">
        <v>89</v>
      </c>
      <c r="F112" s="4">
        <v>43842</v>
      </c>
      <c r="G112" s="5">
        <f t="shared" si="2"/>
        <v>1230.3571428571427</v>
      </c>
      <c r="H112" t="str">
        <f t="shared" si="3"/>
        <v>enero</v>
      </c>
      <c r="I112" t="s">
        <v>44</v>
      </c>
    </row>
    <row r="113" spans="1:9" x14ac:dyDescent="0.25">
      <c r="A113" t="s">
        <v>294</v>
      </c>
      <c r="B113" t="s">
        <v>240</v>
      </c>
      <c r="C113" t="s">
        <v>241</v>
      </c>
      <c r="D113" s="5">
        <v>162</v>
      </c>
      <c r="E113" t="s">
        <v>93</v>
      </c>
      <c r="F113" s="4">
        <v>43847</v>
      </c>
      <c r="G113" s="5">
        <f t="shared" si="2"/>
        <v>144.64285714285714</v>
      </c>
      <c r="H113" t="str">
        <f t="shared" si="3"/>
        <v>enero</v>
      </c>
      <c r="I113" t="s">
        <v>44</v>
      </c>
    </row>
    <row r="114" spans="1:9" x14ac:dyDescent="0.25">
      <c r="A114" t="s">
        <v>295</v>
      </c>
      <c r="B114" t="s">
        <v>296</v>
      </c>
      <c r="C114" t="s">
        <v>262</v>
      </c>
      <c r="D114" s="5">
        <v>428</v>
      </c>
      <c r="E114" t="s">
        <v>93</v>
      </c>
      <c r="F114" s="4">
        <v>43837</v>
      </c>
      <c r="G114" s="5">
        <f t="shared" si="2"/>
        <v>382.14285714285711</v>
      </c>
      <c r="H114" t="str">
        <f t="shared" si="3"/>
        <v>enero</v>
      </c>
      <c r="I114" t="s">
        <v>44</v>
      </c>
    </row>
    <row r="115" spans="1:9" x14ac:dyDescent="0.25">
      <c r="A115" t="s">
        <v>297</v>
      </c>
      <c r="B115" t="s">
        <v>146</v>
      </c>
      <c r="C115" t="s">
        <v>147</v>
      </c>
      <c r="D115" s="5">
        <v>522</v>
      </c>
      <c r="E115" t="s">
        <v>93</v>
      </c>
      <c r="F115" s="4">
        <v>43840</v>
      </c>
      <c r="G115" s="5">
        <f t="shared" si="2"/>
        <v>466.07142857142856</v>
      </c>
      <c r="H115" t="str">
        <f t="shared" si="3"/>
        <v>enero</v>
      </c>
      <c r="I115" t="s">
        <v>44</v>
      </c>
    </row>
    <row r="116" spans="1:9" x14ac:dyDescent="0.25">
      <c r="A116" t="s">
        <v>298</v>
      </c>
      <c r="B116" t="s">
        <v>98</v>
      </c>
      <c r="C116" t="s">
        <v>99</v>
      </c>
      <c r="D116" s="5">
        <v>558</v>
      </c>
      <c r="E116" t="s">
        <v>89</v>
      </c>
      <c r="F116" s="4">
        <v>43861</v>
      </c>
      <c r="G116" s="5">
        <f t="shared" si="2"/>
        <v>498.21428571428567</v>
      </c>
      <c r="H116" t="str">
        <f t="shared" si="3"/>
        <v>enero</v>
      </c>
      <c r="I116" t="s">
        <v>44</v>
      </c>
    </row>
    <row r="117" spans="1:9" x14ac:dyDescent="0.25">
      <c r="A117" t="s">
        <v>299</v>
      </c>
      <c r="B117" t="s">
        <v>135</v>
      </c>
      <c r="C117" t="s">
        <v>136</v>
      </c>
      <c r="D117" s="5">
        <v>1903</v>
      </c>
      <c r="E117" t="s">
        <v>83</v>
      </c>
      <c r="F117" s="4">
        <v>43861</v>
      </c>
      <c r="G117" s="5">
        <f t="shared" si="2"/>
        <v>1699.1071428571427</v>
      </c>
      <c r="H117" t="str">
        <f t="shared" si="3"/>
        <v>enero</v>
      </c>
      <c r="I117" t="s">
        <v>44</v>
      </c>
    </row>
    <row r="118" spans="1:9" x14ac:dyDescent="0.25">
      <c r="A118" t="s">
        <v>300</v>
      </c>
      <c r="B118" t="s">
        <v>155</v>
      </c>
      <c r="C118" t="s">
        <v>139</v>
      </c>
      <c r="D118" s="5">
        <v>483</v>
      </c>
      <c r="E118" t="s">
        <v>89</v>
      </c>
      <c r="F118" s="4">
        <v>43832</v>
      </c>
      <c r="G118" s="5">
        <f t="shared" si="2"/>
        <v>431.24999999999994</v>
      </c>
      <c r="H118" t="str">
        <f t="shared" si="3"/>
        <v>enero</v>
      </c>
      <c r="I118" t="s">
        <v>44</v>
      </c>
    </row>
    <row r="119" spans="1:9" x14ac:dyDescent="0.25">
      <c r="A119" t="s">
        <v>301</v>
      </c>
      <c r="B119" t="s">
        <v>185</v>
      </c>
      <c r="C119" t="s">
        <v>99</v>
      </c>
      <c r="D119" s="5">
        <v>1746</v>
      </c>
      <c r="E119" t="s">
        <v>89</v>
      </c>
      <c r="F119" s="4">
        <v>43833</v>
      </c>
      <c r="G119" s="5">
        <f t="shared" si="2"/>
        <v>1558.9285714285713</v>
      </c>
      <c r="H119" t="str">
        <f t="shared" si="3"/>
        <v>enero</v>
      </c>
      <c r="I119" t="s">
        <v>44</v>
      </c>
    </row>
    <row r="120" spans="1:9" x14ac:dyDescent="0.25">
      <c r="A120" t="s">
        <v>302</v>
      </c>
      <c r="B120" t="s">
        <v>227</v>
      </c>
      <c r="C120" t="s">
        <v>119</v>
      </c>
      <c r="D120" s="5">
        <v>796</v>
      </c>
      <c r="E120" t="s">
        <v>89</v>
      </c>
      <c r="F120" s="4">
        <v>43844</v>
      </c>
      <c r="G120" s="5">
        <f t="shared" si="2"/>
        <v>710.71428571428567</v>
      </c>
      <c r="H120" t="str">
        <f t="shared" si="3"/>
        <v>enero</v>
      </c>
      <c r="I120" t="s">
        <v>44</v>
      </c>
    </row>
    <row r="121" spans="1:9" x14ac:dyDescent="0.25">
      <c r="A121" t="s">
        <v>303</v>
      </c>
      <c r="B121" t="s">
        <v>211</v>
      </c>
      <c r="C121" t="s">
        <v>208</v>
      </c>
      <c r="D121" s="5">
        <v>1801</v>
      </c>
      <c r="E121" t="s">
        <v>93</v>
      </c>
      <c r="F121" s="4">
        <v>43845</v>
      </c>
      <c r="G121" s="5">
        <f t="shared" si="2"/>
        <v>1608.0357142857142</v>
      </c>
      <c r="H121" t="str">
        <f t="shared" si="3"/>
        <v>enero</v>
      </c>
      <c r="I121" t="s">
        <v>44</v>
      </c>
    </row>
    <row r="122" spans="1:9" x14ac:dyDescent="0.25">
      <c r="A122" t="s">
        <v>304</v>
      </c>
      <c r="B122" t="s">
        <v>225</v>
      </c>
      <c r="C122" t="s">
        <v>161</v>
      </c>
      <c r="D122" s="5">
        <v>7104</v>
      </c>
      <c r="E122" t="s">
        <v>89</v>
      </c>
      <c r="F122" s="4">
        <v>43853</v>
      </c>
      <c r="G122" s="5">
        <f t="shared" si="2"/>
        <v>6342.8571428571422</v>
      </c>
      <c r="H122" t="str">
        <f t="shared" si="3"/>
        <v>enero</v>
      </c>
      <c r="I122" t="s">
        <v>44</v>
      </c>
    </row>
    <row r="123" spans="1:9" x14ac:dyDescent="0.25">
      <c r="A123" t="s">
        <v>305</v>
      </c>
      <c r="B123" t="s">
        <v>306</v>
      </c>
      <c r="C123" t="s">
        <v>172</v>
      </c>
      <c r="D123" s="5">
        <v>8994</v>
      </c>
      <c r="E123" t="s">
        <v>89</v>
      </c>
      <c r="F123" s="4">
        <v>43861</v>
      </c>
      <c r="G123" s="5">
        <f t="shared" si="2"/>
        <v>8030.3571428571422</v>
      </c>
      <c r="H123" t="str">
        <f t="shared" si="3"/>
        <v>enero</v>
      </c>
      <c r="I123" t="s">
        <v>44</v>
      </c>
    </row>
    <row r="124" spans="1:9" x14ac:dyDescent="0.25">
      <c r="A124" t="s">
        <v>307</v>
      </c>
      <c r="B124" t="s">
        <v>211</v>
      </c>
      <c r="C124" t="s">
        <v>289</v>
      </c>
      <c r="D124" s="5">
        <v>9510</v>
      </c>
      <c r="E124" t="s">
        <v>89</v>
      </c>
      <c r="F124" s="4">
        <v>43857</v>
      </c>
      <c r="G124" s="5">
        <f t="shared" si="2"/>
        <v>8491.0714285714275</v>
      </c>
      <c r="H124" t="str">
        <f t="shared" si="3"/>
        <v>enero</v>
      </c>
      <c r="I124" t="s">
        <v>44</v>
      </c>
    </row>
    <row r="125" spans="1:9" x14ac:dyDescent="0.25">
      <c r="A125" t="s">
        <v>308</v>
      </c>
      <c r="B125" t="s">
        <v>309</v>
      </c>
      <c r="C125" t="s">
        <v>236</v>
      </c>
      <c r="D125" s="5">
        <v>8608</v>
      </c>
      <c r="E125" t="s">
        <v>93</v>
      </c>
      <c r="F125" s="4">
        <v>43847</v>
      </c>
      <c r="G125" s="5">
        <f t="shared" si="2"/>
        <v>7685.7142857142853</v>
      </c>
      <c r="H125" t="str">
        <f t="shared" si="3"/>
        <v>enero</v>
      </c>
      <c r="I125" t="s">
        <v>44</v>
      </c>
    </row>
    <row r="126" spans="1:9" x14ac:dyDescent="0.25">
      <c r="A126" t="s">
        <v>310</v>
      </c>
      <c r="B126" t="s">
        <v>110</v>
      </c>
      <c r="C126" t="s">
        <v>105</v>
      </c>
      <c r="D126" s="5">
        <v>11641</v>
      </c>
      <c r="E126" t="s">
        <v>93</v>
      </c>
      <c r="F126" s="4">
        <v>43835</v>
      </c>
      <c r="G126" s="5">
        <f t="shared" si="2"/>
        <v>10393.749999999998</v>
      </c>
      <c r="H126" t="str">
        <f t="shared" si="3"/>
        <v>enero</v>
      </c>
      <c r="I126" t="s">
        <v>44</v>
      </c>
    </row>
    <row r="127" spans="1:9" x14ac:dyDescent="0.25">
      <c r="A127" t="s">
        <v>311</v>
      </c>
      <c r="B127" t="s">
        <v>288</v>
      </c>
      <c r="C127" t="s">
        <v>136</v>
      </c>
      <c r="D127" s="5">
        <v>8119</v>
      </c>
      <c r="E127" t="s">
        <v>89</v>
      </c>
      <c r="F127" s="4">
        <v>43842</v>
      </c>
      <c r="G127" s="5">
        <f t="shared" si="2"/>
        <v>7249.1071428571422</v>
      </c>
      <c r="H127" t="str">
        <f t="shared" si="3"/>
        <v>enero</v>
      </c>
      <c r="I127" t="s">
        <v>44</v>
      </c>
    </row>
    <row r="128" spans="1:9" x14ac:dyDescent="0.25">
      <c r="A128" t="s">
        <v>312</v>
      </c>
      <c r="B128" t="s">
        <v>220</v>
      </c>
      <c r="C128" t="s">
        <v>241</v>
      </c>
      <c r="D128" s="5">
        <v>9951</v>
      </c>
      <c r="E128" t="s">
        <v>93</v>
      </c>
      <c r="F128" s="4">
        <v>43847</v>
      </c>
      <c r="G128" s="5">
        <f t="shared" si="2"/>
        <v>8884.8214285714275</v>
      </c>
      <c r="H128" t="str">
        <f t="shared" si="3"/>
        <v>enero</v>
      </c>
      <c r="I128" t="s">
        <v>44</v>
      </c>
    </row>
    <row r="129" spans="1:10" x14ac:dyDescent="0.25">
      <c r="A129" t="s">
        <v>313</v>
      </c>
      <c r="B129" t="s">
        <v>121</v>
      </c>
      <c r="C129" t="s">
        <v>262</v>
      </c>
      <c r="D129" s="5">
        <v>9795</v>
      </c>
      <c r="E129" t="s">
        <v>93</v>
      </c>
      <c r="F129" s="4">
        <v>43837</v>
      </c>
      <c r="G129" s="5">
        <f t="shared" si="2"/>
        <v>8745.5357142857138</v>
      </c>
      <c r="H129" t="str">
        <f t="shared" si="3"/>
        <v>enero</v>
      </c>
      <c r="I129" t="s">
        <v>44</v>
      </c>
    </row>
    <row r="130" spans="1:10" x14ac:dyDescent="0.25">
      <c r="A130" t="s">
        <v>314</v>
      </c>
      <c r="B130" t="s">
        <v>157</v>
      </c>
      <c r="C130" t="s">
        <v>147</v>
      </c>
      <c r="D130" s="5">
        <v>12121</v>
      </c>
      <c r="E130" t="s">
        <v>93</v>
      </c>
      <c r="F130" s="4">
        <v>43840</v>
      </c>
      <c r="G130" s="5">
        <f t="shared" ref="G130:G193" si="4">+D130/1.12</f>
        <v>10822.321428571428</v>
      </c>
      <c r="H130" t="str">
        <f t="shared" ref="H130:H193" si="5">TEXT(F130,"MMMM")</f>
        <v>enero</v>
      </c>
      <c r="I130" t="s">
        <v>44</v>
      </c>
    </row>
    <row r="131" spans="1:10" x14ac:dyDescent="0.25">
      <c r="A131" t="s">
        <v>315</v>
      </c>
      <c r="B131" t="s">
        <v>179</v>
      </c>
      <c r="C131" t="s">
        <v>99</v>
      </c>
      <c r="D131" s="5">
        <v>14584</v>
      </c>
      <c r="E131" t="s">
        <v>89</v>
      </c>
      <c r="F131" s="4">
        <v>43861</v>
      </c>
      <c r="G131" s="5">
        <f t="shared" si="4"/>
        <v>13021.428571428571</v>
      </c>
      <c r="H131" t="str">
        <f t="shared" si="5"/>
        <v>enero</v>
      </c>
      <c r="I131" t="s">
        <v>44</v>
      </c>
    </row>
    <row r="132" spans="1:10" x14ac:dyDescent="0.25">
      <c r="A132" t="s">
        <v>316</v>
      </c>
      <c r="B132" t="s">
        <v>317</v>
      </c>
      <c r="C132" t="s">
        <v>136</v>
      </c>
      <c r="D132" s="5">
        <v>9235</v>
      </c>
      <c r="E132" t="s">
        <v>83</v>
      </c>
      <c r="F132" s="4">
        <v>43861</v>
      </c>
      <c r="G132" s="5">
        <f t="shared" si="4"/>
        <v>8245.5357142857138</v>
      </c>
      <c r="H132" t="str">
        <f t="shared" si="5"/>
        <v>enero</v>
      </c>
      <c r="I132" t="s">
        <v>44</v>
      </c>
    </row>
    <row r="133" spans="1:10" x14ac:dyDescent="0.25">
      <c r="A133" t="s">
        <v>318</v>
      </c>
      <c r="B133" t="s">
        <v>98</v>
      </c>
      <c r="C133" t="s">
        <v>139</v>
      </c>
      <c r="D133" s="5">
        <v>5734</v>
      </c>
      <c r="E133" t="s">
        <v>89</v>
      </c>
      <c r="F133" s="4">
        <v>43832</v>
      </c>
      <c r="G133" s="5">
        <f t="shared" si="4"/>
        <v>5119.6428571428569</v>
      </c>
      <c r="H133" t="str">
        <f t="shared" si="5"/>
        <v>enero</v>
      </c>
      <c r="I133" t="s">
        <v>44</v>
      </c>
    </row>
    <row r="134" spans="1:10" x14ac:dyDescent="0.25">
      <c r="A134" t="s">
        <v>319</v>
      </c>
      <c r="B134" t="s">
        <v>320</v>
      </c>
      <c r="C134" t="s">
        <v>99</v>
      </c>
      <c r="D134" s="5">
        <v>10702</v>
      </c>
      <c r="E134" t="s">
        <v>89</v>
      </c>
      <c r="F134" s="4">
        <v>43833</v>
      </c>
      <c r="G134" s="5">
        <f t="shared" si="4"/>
        <v>9555.3571428571413</v>
      </c>
      <c r="H134" t="str">
        <f t="shared" si="5"/>
        <v>enero</v>
      </c>
      <c r="I134" t="s">
        <v>44</v>
      </c>
    </row>
    <row r="135" spans="1:10" x14ac:dyDescent="0.25">
      <c r="A135" t="s">
        <v>321</v>
      </c>
      <c r="B135" t="s">
        <v>104</v>
      </c>
      <c r="C135" t="s">
        <v>119</v>
      </c>
      <c r="D135" s="5">
        <v>12646</v>
      </c>
      <c r="E135" t="s">
        <v>89</v>
      </c>
      <c r="F135" s="4">
        <v>43844</v>
      </c>
      <c r="G135" s="5">
        <f t="shared" si="4"/>
        <v>11291.071428571428</v>
      </c>
      <c r="H135" t="str">
        <f t="shared" si="5"/>
        <v>enero</v>
      </c>
      <c r="I135" t="s">
        <v>44</v>
      </c>
    </row>
    <row r="136" spans="1:10" x14ac:dyDescent="0.25">
      <c r="A136" t="s">
        <v>322</v>
      </c>
      <c r="B136" t="s">
        <v>285</v>
      </c>
      <c r="C136" t="s">
        <v>208</v>
      </c>
      <c r="D136" s="5">
        <v>5824</v>
      </c>
      <c r="E136" t="s">
        <v>93</v>
      </c>
      <c r="F136" s="4">
        <v>43845</v>
      </c>
      <c r="G136" s="5">
        <f t="shared" si="4"/>
        <v>5199.9999999999991</v>
      </c>
      <c r="H136" t="str">
        <f t="shared" si="5"/>
        <v>enero</v>
      </c>
      <c r="I136" t="s">
        <v>44</v>
      </c>
    </row>
    <row r="137" spans="1:10" x14ac:dyDescent="0.25">
      <c r="A137" s="9" t="s">
        <v>323</v>
      </c>
      <c r="B137" s="9" t="s">
        <v>81</v>
      </c>
      <c r="C137" s="9" t="s">
        <v>82</v>
      </c>
      <c r="D137" s="10">
        <v>146</v>
      </c>
      <c r="E137" s="9" t="s">
        <v>83</v>
      </c>
      <c r="F137" s="14">
        <v>43889</v>
      </c>
      <c r="G137" s="10">
        <f t="shared" si="4"/>
        <v>130.35714285714283</v>
      </c>
      <c r="H137" s="9" t="str">
        <f t="shared" si="5"/>
        <v>febrero</v>
      </c>
      <c r="I137" t="s">
        <v>44</v>
      </c>
      <c r="J137" s="9" t="s">
        <v>324</v>
      </c>
    </row>
    <row r="138" spans="1:10" x14ac:dyDescent="0.25">
      <c r="A138" t="s">
        <v>325</v>
      </c>
      <c r="B138" t="s">
        <v>168</v>
      </c>
      <c r="C138" t="s">
        <v>169</v>
      </c>
      <c r="D138" s="5">
        <v>1742</v>
      </c>
      <c r="E138" t="s">
        <v>93</v>
      </c>
      <c r="F138" s="4">
        <v>43870</v>
      </c>
      <c r="G138" s="5">
        <f t="shared" si="4"/>
        <v>1555.3571428571427</v>
      </c>
      <c r="H138" t="str">
        <f t="shared" si="5"/>
        <v>febrero</v>
      </c>
      <c r="I138" t="s">
        <v>44</v>
      </c>
    </row>
    <row r="139" spans="1:10" x14ac:dyDescent="0.25">
      <c r="A139" t="s">
        <v>326</v>
      </c>
      <c r="B139" t="s">
        <v>171</v>
      </c>
      <c r="C139" t="s">
        <v>172</v>
      </c>
      <c r="D139" s="5">
        <v>1659</v>
      </c>
      <c r="E139" t="s">
        <v>83</v>
      </c>
      <c r="F139" s="4">
        <v>43873</v>
      </c>
      <c r="G139" s="5">
        <f t="shared" si="4"/>
        <v>1481.2499999999998</v>
      </c>
      <c r="H139" t="str">
        <f t="shared" si="5"/>
        <v>febrero</v>
      </c>
      <c r="I139" t="s">
        <v>44</v>
      </c>
    </row>
    <row r="140" spans="1:10" x14ac:dyDescent="0.25">
      <c r="A140" t="s">
        <v>327</v>
      </c>
      <c r="B140" t="s">
        <v>328</v>
      </c>
      <c r="C140" t="s">
        <v>236</v>
      </c>
      <c r="D140" s="5">
        <v>1785</v>
      </c>
      <c r="E140" t="s">
        <v>93</v>
      </c>
      <c r="F140" s="4">
        <v>43887</v>
      </c>
      <c r="G140" s="5">
        <f t="shared" si="4"/>
        <v>1593.7499999999998</v>
      </c>
      <c r="H140" t="str">
        <f t="shared" si="5"/>
        <v>febrero</v>
      </c>
      <c r="I140" t="s">
        <v>44</v>
      </c>
    </row>
    <row r="141" spans="1:10" x14ac:dyDescent="0.25">
      <c r="A141" t="s">
        <v>329</v>
      </c>
      <c r="B141" t="s">
        <v>192</v>
      </c>
      <c r="C141" t="s">
        <v>236</v>
      </c>
      <c r="D141" s="5">
        <v>1566</v>
      </c>
      <c r="E141" t="s">
        <v>93</v>
      </c>
      <c r="F141" s="4">
        <v>43882</v>
      </c>
      <c r="G141" s="5">
        <f t="shared" si="4"/>
        <v>1398.2142857142856</v>
      </c>
      <c r="H141" t="str">
        <f t="shared" si="5"/>
        <v>febrero</v>
      </c>
      <c r="I141" t="s">
        <v>44</v>
      </c>
    </row>
    <row r="142" spans="1:10" x14ac:dyDescent="0.25">
      <c r="A142" t="s">
        <v>330</v>
      </c>
      <c r="B142" t="s">
        <v>243</v>
      </c>
      <c r="C142" t="s">
        <v>128</v>
      </c>
      <c r="D142" s="5">
        <v>1986</v>
      </c>
      <c r="E142" t="s">
        <v>83</v>
      </c>
      <c r="F142" s="4">
        <v>43872</v>
      </c>
      <c r="G142" s="5">
        <f t="shared" si="4"/>
        <v>1773.2142857142856</v>
      </c>
      <c r="H142" t="str">
        <f t="shared" si="5"/>
        <v>febrero</v>
      </c>
      <c r="I142" t="s">
        <v>44</v>
      </c>
    </row>
    <row r="143" spans="1:10" x14ac:dyDescent="0.25">
      <c r="A143" t="s">
        <v>331</v>
      </c>
      <c r="B143" t="s">
        <v>179</v>
      </c>
      <c r="C143" t="s">
        <v>111</v>
      </c>
      <c r="D143" s="5">
        <v>1659</v>
      </c>
      <c r="E143" t="s">
        <v>83</v>
      </c>
      <c r="F143" s="4">
        <v>43872</v>
      </c>
      <c r="G143" s="5">
        <f t="shared" si="4"/>
        <v>1481.2499999999998</v>
      </c>
      <c r="H143" t="str">
        <f t="shared" si="5"/>
        <v>febrero</v>
      </c>
      <c r="I143" t="s">
        <v>44</v>
      </c>
    </row>
    <row r="144" spans="1:10" x14ac:dyDescent="0.25">
      <c r="A144" t="s">
        <v>332</v>
      </c>
      <c r="B144" t="s">
        <v>293</v>
      </c>
      <c r="C144" t="s">
        <v>136</v>
      </c>
      <c r="D144" s="5">
        <v>222</v>
      </c>
      <c r="E144" t="s">
        <v>89</v>
      </c>
      <c r="F144" s="4">
        <v>43879</v>
      </c>
      <c r="G144" s="5">
        <f t="shared" si="4"/>
        <v>198.21428571428569</v>
      </c>
      <c r="H144" t="str">
        <f t="shared" si="5"/>
        <v>febrero</v>
      </c>
      <c r="I144" t="s">
        <v>44</v>
      </c>
    </row>
    <row r="145" spans="1:9" x14ac:dyDescent="0.25">
      <c r="A145" t="s">
        <v>333</v>
      </c>
      <c r="B145" t="s">
        <v>317</v>
      </c>
      <c r="C145" t="s">
        <v>283</v>
      </c>
      <c r="D145" s="5">
        <v>1815</v>
      </c>
      <c r="E145" t="s">
        <v>89</v>
      </c>
      <c r="F145" s="4">
        <v>43889</v>
      </c>
      <c r="G145" s="5">
        <f t="shared" si="4"/>
        <v>1620.5357142857142</v>
      </c>
      <c r="H145" t="str">
        <f t="shared" si="5"/>
        <v>febrero</v>
      </c>
      <c r="I145" t="s">
        <v>44</v>
      </c>
    </row>
    <row r="146" spans="1:9" x14ac:dyDescent="0.25">
      <c r="A146" t="s">
        <v>334</v>
      </c>
      <c r="B146" t="s">
        <v>110</v>
      </c>
      <c r="C146" t="s">
        <v>111</v>
      </c>
      <c r="D146" s="5">
        <v>1751</v>
      </c>
      <c r="E146" t="s">
        <v>93</v>
      </c>
      <c r="F146" s="4">
        <v>43873</v>
      </c>
      <c r="G146" s="5">
        <f t="shared" si="4"/>
        <v>1563.3928571428569</v>
      </c>
      <c r="H146" t="str">
        <f t="shared" si="5"/>
        <v>febrero</v>
      </c>
      <c r="I146" t="s">
        <v>44</v>
      </c>
    </row>
    <row r="147" spans="1:9" x14ac:dyDescent="0.25">
      <c r="A147" t="s">
        <v>335</v>
      </c>
      <c r="B147" t="s">
        <v>174</v>
      </c>
      <c r="C147" t="s">
        <v>142</v>
      </c>
      <c r="D147" s="5">
        <v>524</v>
      </c>
      <c r="E147" t="s">
        <v>89</v>
      </c>
      <c r="F147" s="4">
        <v>43880</v>
      </c>
      <c r="G147" s="5">
        <f t="shared" si="4"/>
        <v>467.85714285714283</v>
      </c>
      <c r="H147" t="str">
        <f t="shared" si="5"/>
        <v>febrero</v>
      </c>
      <c r="I147" t="s">
        <v>44</v>
      </c>
    </row>
    <row r="148" spans="1:9" x14ac:dyDescent="0.25">
      <c r="A148" t="s">
        <v>336</v>
      </c>
      <c r="B148" t="s">
        <v>155</v>
      </c>
      <c r="C148" t="s">
        <v>139</v>
      </c>
      <c r="D148" s="5">
        <v>591</v>
      </c>
      <c r="E148" t="s">
        <v>93</v>
      </c>
      <c r="F148" s="4">
        <v>43881</v>
      </c>
      <c r="G148" s="5">
        <f t="shared" si="4"/>
        <v>527.67857142857133</v>
      </c>
      <c r="H148" t="str">
        <f t="shared" si="5"/>
        <v>febrero</v>
      </c>
      <c r="I148" t="s">
        <v>44</v>
      </c>
    </row>
    <row r="149" spans="1:9" x14ac:dyDescent="0.25">
      <c r="A149" t="s">
        <v>337</v>
      </c>
      <c r="B149" t="s">
        <v>192</v>
      </c>
      <c r="C149" t="s">
        <v>236</v>
      </c>
      <c r="D149" s="5">
        <v>1844</v>
      </c>
      <c r="E149" t="s">
        <v>89</v>
      </c>
      <c r="F149" s="4">
        <v>43887</v>
      </c>
      <c r="G149" s="5">
        <f t="shared" si="4"/>
        <v>1646.4285714285713</v>
      </c>
      <c r="H149" t="str">
        <f t="shared" si="5"/>
        <v>febrero</v>
      </c>
      <c r="I149" t="s">
        <v>44</v>
      </c>
    </row>
    <row r="150" spans="1:9" x14ac:dyDescent="0.25">
      <c r="A150" t="s">
        <v>338</v>
      </c>
      <c r="B150" t="s">
        <v>309</v>
      </c>
      <c r="C150" t="s">
        <v>130</v>
      </c>
      <c r="D150" s="5">
        <v>44</v>
      </c>
      <c r="E150" t="s">
        <v>83</v>
      </c>
      <c r="F150" s="4">
        <v>43887</v>
      </c>
      <c r="G150" s="5">
        <f t="shared" si="4"/>
        <v>39.285714285714285</v>
      </c>
      <c r="H150" t="str">
        <f t="shared" si="5"/>
        <v>febrero</v>
      </c>
      <c r="I150" t="s">
        <v>44</v>
      </c>
    </row>
    <row r="151" spans="1:9" x14ac:dyDescent="0.25">
      <c r="A151" t="s">
        <v>339</v>
      </c>
      <c r="B151" t="s">
        <v>179</v>
      </c>
      <c r="C151" t="s">
        <v>111</v>
      </c>
      <c r="D151" s="5">
        <v>1053</v>
      </c>
      <c r="E151" t="s">
        <v>83</v>
      </c>
      <c r="F151" s="4">
        <v>43880</v>
      </c>
      <c r="G151" s="5">
        <f t="shared" si="4"/>
        <v>940.17857142857133</v>
      </c>
      <c r="H151" t="str">
        <f t="shared" si="5"/>
        <v>febrero</v>
      </c>
      <c r="I151" t="s">
        <v>44</v>
      </c>
    </row>
    <row r="152" spans="1:9" x14ac:dyDescent="0.25">
      <c r="A152" t="s">
        <v>340</v>
      </c>
      <c r="B152" t="s">
        <v>296</v>
      </c>
      <c r="C152" t="s">
        <v>262</v>
      </c>
      <c r="D152" s="5">
        <v>119</v>
      </c>
      <c r="E152" t="s">
        <v>89</v>
      </c>
      <c r="F152" s="4">
        <v>43875</v>
      </c>
      <c r="G152" s="5">
        <f t="shared" si="4"/>
        <v>106.24999999999999</v>
      </c>
      <c r="H152" t="str">
        <f t="shared" si="5"/>
        <v>febrero</v>
      </c>
      <c r="I152" t="s">
        <v>44</v>
      </c>
    </row>
    <row r="153" spans="1:9" x14ac:dyDescent="0.25">
      <c r="A153" t="s">
        <v>341</v>
      </c>
      <c r="B153" t="s">
        <v>101</v>
      </c>
      <c r="C153" t="s">
        <v>102</v>
      </c>
      <c r="D153" s="5">
        <v>833</v>
      </c>
      <c r="E153" t="s">
        <v>89</v>
      </c>
      <c r="F153" s="4">
        <v>43890</v>
      </c>
      <c r="G153" s="5">
        <f t="shared" si="4"/>
        <v>743.74999999999989</v>
      </c>
      <c r="H153" t="str">
        <f t="shared" si="5"/>
        <v>febrero</v>
      </c>
      <c r="I153" t="s">
        <v>44</v>
      </c>
    </row>
    <row r="154" spans="1:9" x14ac:dyDescent="0.25">
      <c r="A154" t="s">
        <v>342</v>
      </c>
      <c r="B154" t="s">
        <v>207</v>
      </c>
      <c r="C154" t="s">
        <v>208</v>
      </c>
      <c r="D154" s="5">
        <v>1138</v>
      </c>
      <c r="E154" t="s">
        <v>93</v>
      </c>
      <c r="F154" s="4">
        <v>43866</v>
      </c>
      <c r="G154" s="5">
        <f t="shared" si="4"/>
        <v>1016.0714285714284</v>
      </c>
      <c r="H154" t="str">
        <f t="shared" si="5"/>
        <v>febrero</v>
      </c>
      <c r="I154" t="s">
        <v>44</v>
      </c>
    </row>
    <row r="155" spans="1:9" x14ac:dyDescent="0.25">
      <c r="A155" t="s">
        <v>343</v>
      </c>
      <c r="B155" t="s">
        <v>121</v>
      </c>
      <c r="C155" t="s">
        <v>122</v>
      </c>
      <c r="D155" s="5">
        <v>1221</v>
      </c>
      <c r="E155" t="s">
        <v>93</v>
      </c>
      <c r="F155" s="4">
        <v>43881</v>
      </c>
      <c r="G155" s="5">
        <f t="shared" si="4"/>
        <v>1090.1785714285713</v>
      </c>
      <c r="H155" t="str">
        <f t="shared" si="5"/>
        <v>febrero</v>
      </c>
      <c r="I155" t="s">
        <v>44</v>
      </c>
    </row>
    <row r="156" spans="1:9" x14ac:dyDescent="0.25">
      <c r="A156" t="s">
        <v>344</v>
      </c>
      <c r="B156" t="s">
        <v>177</v>
      </c>
      <c r="C156" t="s">
        <v>108</v>
      </c>
      <c r="D156" s="5">
        <v>1961</v>
      </c>
      <c r="E156" t="s">
        <v>83</v>
      </c>
      <c r="F156" s="4">
        <v>43890</v>
      </c>
      <c r="G156" s="5">
        <f t="shared" si="4"/>
        <v>1750.8928571428569</v>
      </c>
      <c r="H156" t="str">
        <f t="shared" si="5"/>
        <v>febrero</v>
      </c>
      <c r="I156" t="s">
        <v>44</v>
      </c>
    </row>
    <row r="157" spans="1:9" x14ac:dyDescent="0.25">
      <c r="A157" t="s">
        <v>345</v>
      </c>
      <c r="B157" t="s">
        <v>188</v>
      </c>
      <c r="C157" t="s">
        <v>169</v>
      </c>
      <c r="D157" s="5">
        <v>208</v>
      </c>
      <c r="E157" t="s">
        <v>83</v>
      </c>
      <c r="F157" s="4">
        <v>43870</v>
      </c>
      <c r="G157" s="5">
        <f t="shared" si="4"/>
        <v>185.71428571428569</v>
      </c>
      <c r="H157" t="str">
        <f t="shared" si="5"/>
        <v>febrero</v>
      </c>
      <c r="I157" t="s">
        <v>44</v>
      </c>
    </row>
    <row r="158" spans="1:9" x14ac:dyDescent="0.25">
      <c r="A158" t="s">
        <v>346</v>
      </c>
      <c r="B158" t="s">
        <v>124</v>
      </c>
      <c r="C158" t="s">
        <v>125</v>
      </c>
      <c r="D158" s="5">
        <v>1097</v>
      </c>
      <c r="E158" t="s">
        <v>83</v>
      </c>
      <c r="F158" s="4">
        <v>43871</v>
      </c>
      <c r="G158" s="5">
        <f t="shared" si="4"/>
        <v>979.46428571428567</v>
      </c>
      <c r="H158" t="str">
        <f t="shared" si="5"/>
        <v>febrero</v>
      </c>
      <c r="I158" t="s">
        <v>44</v>
      </c>
    </row>
    <row r="159" spans="1:9" x14ac:dyDescent="0.25">
      <c r="A159" t="s">
        <v>347</v>
      </c>
      <c r="B159" t="s">
        <v>132</v>
      </c>
      <c r="C159" t="s">
        <v>133</v>
      </c>
      <c r="D159" s="5">
        <v>343</v>
      </c>
      <c r="E159" t="s">
        <v>89</v>
      </c>
      <c r="F159" s="4">
        <v>43886</v>
      </c>
      <c r="G159" s="5">
        <f t="shared" si="4"/>
        <v>306.24999999999994</v>
      </c>
      <c r="H159" t="str">
        <f t="shared" si="5"/>
        <v>febrero</v>
      </c>
      <c r="I159" t="s">
        <v>44</v>
      </c>
    </row>
    <row r="160" spans="1:9" x14ac:dyDescent="0.25">
      <c r="A160" t="s">
        <v>348</v>
      </c>
      <c r="B160" t="s">
        <v>141</v>
      </c>
      <c r="C160" t="s">
        <v>142</v>
      </c>
      <c r="D160" s="5">
        <v>1114</v>
      </c>
      <c r="E160" t="s">
        <v>83</v>
      </c>
      <c r="F160" s="4">
        <v>43882</v>
      </c>
      <c r="G160" s="5">
        <f t="shared" si="4"/>
        <v>994.642857142857</v>
      </c>
      <c r="H160" t="str">
        <f t="shared" si="5"/>
        <v>febrero</v>
      </c>
      <c r="I160" t="s">
        <v>44</v>
      </c>
    </row>
    <row r="161" spans="1:9" x14ac:dyDescent="0.25">
      <c r="A161" t="s">
        <v>349</v>
      </c>
      <c r="B161" t="s">
        <v>306</v>
      </c>
      <c r="C161" t="s">
        <v>153</v>
      </c>
      <c r="D161" s="5">
        <v>1097</v>
      </c>
      <c r="E161" t="s">
        <v>93</v>
      </c>
      <c r="F161" s="4">
        <v>43864</v>
      </c>
      <c r="G161" s="5">
        <f t="shared" si="4"/>
        <v>979.46428571428567</v>
      </c>
      <c r="H161" t="str">
        <f t="shared" si="5"/>
        <v>febrero</v>
      </c>
      <c r="I161" t="s">
        <v>44</v>
      </c>
    </row>
    <row r="162" spans="1:9" x14ac:dyDescent="0.25">
      <c r="A162" t="s">
        <v>350</v>
      </c>
      <c r="B162" t="s">
        <v>250</v>
      </c>
      <c r="C162" t="s">
        <v>105</v>
      </c>
      <c r="D162" s="5">
        <v>1688</v>
      </c>
      <c r="E162" t="s">
        <v>83</v>
      </c>
      <c r="F162" s="4">
        <v>43872</v>
      </c>
      <c r="G162" s="5">
        <f t="shared" si="4"/>
        <v>1507.1428571428571</v>
      </c>
      <c r="H162" t="str">
        <f t="shared" si="5"/>
        <v>febrero</v>
      </c>
      <c r="I162" t="s">
        <v>44</v>
      </c>
    </row>
    <row r="163" spans="1:9" x14ac:dyDescent="0.25">
      <c r="A163" t="s">
        <v>351</v>
      </c>
      <c r="B163" t="s">
        <v>309</v>
      </c>
      <c r="C163" t="s">
        <v>130</v>
      </c>
      <c r="D163" s="5">
        <v>937</v>
      </c>
      <c r="E163" t="s">
        <v>83</v>
      </c>
      <c r="F163" s="4">
        <v>43887</v>
      </c>
      <c r="G163" s="5">
        <f t="shared" si="4"/>
        <v>836.60714285714278</v>
      </c>
      <c r="H163" t="str">
        <f t="shared" si="5"/>
        <v>febrero</v>
      </c>
      <c r="I163" t="s">
        <v>44</v>
      </c>
    </row>
    <row r="164" spans="1:9" x14ac:dyDescent="0.25">
      <c r="A164" t="s">
        <v>352</v>
      </c>
      <c r="B164" t="s">
        <v>245</v>
      </c>
      <c r="C164" t="s">
        <v>172</v>
      </c>
      <c r="D164" s="5">
        <v>1968</v>
      </c>
      <c r="E164" t="s">
        <v>89</v>
      </c>
      <c r="F164" s="4">
        <v>43889</v>
      </c>
      <c r="G164" s="5">
        <f t="shared" si="4"/>
        <v>1757.1428571428569</v>
      </c>
      <c r="H164" t="str">
        <f t="shared" si="5"/>
        <v>febrero</v>
      </c>
      <c r="I164" t="s">
        <v>44</v>
      </c>
    </row>
    <row r="165" spans="1:9" x14ac:dyDescent="0.25">
      <c r="A165" t="s">
        <v>353</v>
      </c>
      <c r="B165" t="s">
        <v>127</v>
      </c>
      <c r="C165" t="s">
        <v>122</v>
      </c>
      <c r="D165" s="5">
        <v>5907</v>
      </c>
      <c r="E165" t="s">
        <v>93</v>
      </c>
      <c r="F165" s="4">
        <v>43881</v>
      </c>
      <c r="G165" s="5">
        <f t="shared" si="4"/>
        <v>5274.1071428571422</v>
      </c>
      <c r="H165" t="str">
        <f t="shared" si="5"/>
        <v>febrero</v>
      </c>
      <c r="I165" t="s">
        <v>44</v>
      </c>
    </row>
    <row r="166" spans="1:9" x14ac:dyDescent="0.25">
      <c r="A166" t="s">
        <v>354</v>
      </c>
      <c r="B166" t="s">
        <v>132</v>
      </c>
      <c r="C166" t="s">
        <v>108</v>
      </c>
      <c r="D166" s="5">
        <v>13830</v>
      </c>
      <c r="E166" t="s">
        <v>83</v>
      </c>
      <c r="F166" s="4">
        <v>43890</v>
      </c>
      <c r="G166" s="5">
        <f t="shared" si="4"/>
        <v>12348.214285714284</v>
      </c>
      <c r="H166" t="str">
        <f t="shared" si="5"/>
        <v>febrero</v>
      </c>
      <c r="I166" t="s">
        <v>44</v>
      </c>
    </row>
    <row r="167" spans="1:9" x14ac:dyDescent="0.25">
      <c r="A167" t="s">
        <v>355</v>
      </c>
      <c r="B167" t="s">
        <v>138</v>
      </c>
      <c r="C167" t="s">
        <v>169</v>
      </c>
      <c r="D167" s="5">
        <v>13050</v>
      </c>
      <c r="E167" t="s">
        <v>83</v>
      </c>
      <c r="F167" s="4">
        <v>43870</v>
      </c>
      <c r="G167" s="5">
        <f t="shared" si="4"/>
        <v>11651.785714285714</v>
      </c>
      <c r="H167" t="str">
        <f t="shared" si="5"/>
        <v>febrero</v>
      </c>
      <c r="I167" t="s">
        <v>44</v>
      </c>
    </row>
    <row r="168" spans="1:9" x14ac:dyDescent="0.25">
      <c r="A168" t="s">
        <v>356</v>
      </c>
      <c r="B168" t="s">
        <v>357</v>
      </c>
      <c r="C168" t="s">
        <v>125</v>
      </c>
      <c r="D168" s="5">
        <v>6639</v>
      </c>
      <c r="E168" t="s">
        <v>83</v>
      </c>
      <c r="F168" s="4">
        <v>43871</v>
      </c>
      <c r="G168" s="5">
        <f t="shared" si="4"/>
        <v>5927.6785714285706</v>
      </c>
      <c r="H168" t="str">
        <f t="shared" si="5"/>
        <v>febrero</v>
      </c>
      <c r="I168" t="s">
        <v>44</v>
      </c>
    </row>
    <row r="169" spans="1:9" x14ac:dyDescent="0.25">
      <c r="A169" t="s">
        <v>358</v>
      </c>
      <c r="B169" t="s">
        <v>87</v>
      </c>
      <c r="C169" t="s">
        <v>133</v>
      </c>
      <c r="D169" s="5">
        <v>14771</v>
      </c>
      <c r="E169" t="s">
        <v>89</v>
      </c>
      <c r="F169" s="4">
        <v>43886</v>
      </c>
      <c r="G169" s="5">
        <f t="shared" si="4"/>
        <v>13188.392857142855</v>
      </c>
      <c r="H169" t="str">
        <f t="shared" si="5"/>
        <v>febrero</v>
      </c>
      <c r="I169" t="s">
        <v>44</v>
      </c>
    </row>
    <row r="170" spans="1:9" x14ac:dyDescent="0.25">
      <c r="A170" t="s">
        <v>359</v>
      </c>
      <c r="B170" t="s">
        <v>282</v>
      </c>
      <c r="C170" t="s">
        <v>142</v>
      </c>
      <c r="D170" s="5">
        <v>5734</v>
      </c>
      <c r="E170" t="s">
        <v>83</v>
      </c>
      <c r="F170" s="4">
        <v>43882</v>
      </c>
      <c r="G170" s="5">
        <f t="shared" si="4"/>
        <v>5119.6428571428569</v>
      </c>
      <c r="H170" t="str">
        <f t="shared" si="5"/>
        <v>febrero</v>
      </c>
      <c r="I170" t="s">
        <v>44</v>
      </c>
    </row>
    <row r="171" spans="1:9" x14ac:dyDescent="0.25">
      <c r="A171" t="s">
        <v>360</v>
      </c>
      <c r="B171" t="s">
        <v>361</v>
      </c>
      <c r="C171" t="s">
        <v>153</v>
      </c>
      <c r="D171" s="5">
        <v>12473</v>
      </c>
      <c r="E171" t="s">
        <v>93</v>
      </c>
      <c r="F171" s="4">
        <v>43864</v>
      </c>
      <c r="G171" s="5">
        <f t="shared" si="4"/>
        <v>11136.607142857141</v>
      </c>
      <c r="H171" t="str">
        <f t="shared" si="5"/>
        <v>febrero</v>
      </c>
      <c r="I171" t="s">
        <v>44</v>
      </c>
    </row>
    <row r="172" spans="1:9" x14ac:dyDescent="0.25">
      <c r="A172" t="s">
        <v>362</v>
      </c>
      <c r="B172" t="s">
        <v>110</v>
      </c>
      <c r="C172" t="s">
        <v>105</v>
      </c>
      <c r="D172" s="5">
        <v>9088</v>
      </c>
      <c r="E172" t="s">
        <v>83</v>
      </c>
      <c r="F172" s="4">
        <v>43872</v>
      </c>
      <c r="G172" s="5">
        <f t="shared" si="4"/>
        <v>8114.2857142857138</v>
      </c>
      <c r="H172" t="str">
        <f t="shared" si="5"/>
        <v>febrero</v>
      </c>
      <c r="I172" t="s">
        <v>44</v>
      </c>
    </row>
    <row r="173" spans="1:9" x14ac:dyDescent="0.25">
      <c r="A173" t="s">
        <v>363</v>
      </c>
      <c r="B173" t="s">
        <v>235</v>
      </c>
      <c r="C173" t="s">
        <v>130</v>
      </c>
      <c r="D173" s="5">
        <v>8825</v>
      </c>
      <c r="E173" t="s">
        <v>83</v>
      </c>
      <c r="F173" s="4">
        <v>43887</v>
      </c>
      <c r="G173" s="5">
        <f t="shared" si="4"/>
        <v>7879.4642857142853</v>
      </c>
      <c r="H173" t="str">
        <f t="shared" si="5"/>
        <v>febrero</v>
      </c>
      <c r="I173" t="s">
        <v>44</v>
      </c>
    </row>
    <row r="174" spans="1:9" x14ac:dyDescent="0.25">
      <c r="A174" t="s">
        <v>364</v>
      </c>
      <c r="B174" t="s">
        <v>118</v>
      </c>
      <c r="C174" t="s">
        <v>172</v>
      </c>
      <c r="D174" s="5">
        <v>11167</v>
      </c>
      <c r="E174" t="s">
        <v>89</v>
      </c>
      <c r="F174" s="4">
        <v>43889</v>
      </c>
      <c r="G174" s="5">
        <f t="shared" si="4"/>
        <v>9970.5357142857138</v>
      </c>
      <c r="H174" t="str">
        <f t="shared" si="5"/>
        <v>febrero</v>
      </c>
      <c r="I174" t="s">
        <v>44</v>
      </c>
    </row>
    <row r="175" spans="1:9" x14ac:dyDescent="0.25">
      <c r="A175" t="s">
        <v>365</v>
      </c>
      <c r="B175" t="s">
        <v>357</v>
      </c>
      <c r="C175" t="s">
        <v>272</v>
      </c>
      <c r="D175" s="5">
        <v>2580</v>
      </c>
      <c r="E175" t="s">
        <v>83</v>
      </c>
      <c r="F175" s="4">
        <v>44029</v>
      </c>
      <c r="G175" s="5">
        <f t="shared" si="4"/>
        <v>2303.5714285714284</v>
      </c>
      <c r="H175" t="str">
        <f t="shared" si="5"/>
        <v>julio</v>
      </c>
      <c r="I175" t="s">
        <v>46</v>
      </c>
    </row>
    <row r="176" spans="1:9" x14ac:dyDescent="0.25">
      <c r="A176" t="s">
        <v>366</v>
      </c>
      <c r="B176" t="s">
        <v>197</v>
      </c>
      <c r="C176" t="s">
        <v>289</v>
      </c>
      <c r="D176" s="5">
        <v>1358</v>
      </c>
      <c r="E176" t="s">
        <v>89</v>
      </c>
      <c r="F176" s="4">
        <v>44016</v>
      </c>
      <c r="G176" s="5">
        <f t="shared" si="4"/>
        <v>1212.4999999999998</v>
      </c>
      <c r="H176" t="str">
        <f t="shared" si="5"/>
        <v>julio</v>
      </c>
      <c r="I176" t="s">
        <v>46</v>
      </c>
    </row>
    <row r="177" spans="1:9" x14ac:dyDescent="0.25">
      <c r="A177" t="s">
        <v>367</v>
      </c>
      <c r="B177" t="s">
        <v>361</v>
      </c>
      <c r="C177" t="s">
        <v>82</v>
      </c>
      <c r="D177" s="5">
        <v>1382</v>
      </c>
      <c r="E177" t="s">
        <v>89</v>
      </c>
      <c r="F177" s="4">
        <v>44036</v>
      </c>
      <c r="G177" s="5">
        <f t="shared" si="4"/>
        <v>1233.9285714285713</v>
      </c>
      <c r="H177" t="str">
        <f t="shared" si="5"/>
        <v>julio</v>
      </c>
      <c r="I177" t="s">
        <v>46</v>
      </c>
    </row>
    <row r="178" spans="1:9" x14ac:dyDescent="0.25">
      <c r="A178" t="s">
        <v>368</v>
      </c>
      <c r="B178" t="s">
        <v>127</v>
      </c>
      <c r="C178" t="s">
        <v>128</v>
      </c>
      <c r="D178" s="5">
        <v>1580</v>
      </c>
      <c r="E178" t="s">
        <v>83</v>
      </c>
      <c r="F178" s="4">
        <v>44037</v>
      </c>
      <c r="G178" s="5">
        <f t="shared" si="4"/>
        <v>1410.7142857142856</v>
      </c>
      <c r="H178" t="str">
        <f t="shared" si="5"/>
        <v>julio</v>
      </c>
      <c r="I178" t="s">
        <v>46</v>
      </c>
    </row>
    <row r="179" spans="1:9" x14ac:dyDescent="0.25">
      <c r="A179" t="s">
        <v>369</v>
      </c>
      <c r="B179" t="s">
        <v>285</v>
      </c>
      <c r="C179" t="s">
        <v>161</v>
      </c>
      <c r="D179" s="5">
        <v>1194</v>
      </c>
      <c r="E179" t="s">
        <v>83</v>
      </c>
      <c r="F179" s="4">
        <v>44031</v>
      </c>
      <c r="G179" s="5">
        <f t="shared" si="4"/>
        <v>1066.0714285714284</v>
      </c>
      <c r="H179" t="str">
        <f t="shared" si="5"/>
        <v>julio</v>
      </c>
      <c r="I179" t="s">
        <v>46</v>
      </c>
    </row>
    <row r="180" spans="1:9" x14ac:dyDescent="0.25">
      <c r="A180" t="s">
        <v>370</v>
      </c>
      <c r="B180" t="s">
        <v>235</v>
      </c>
      <c r="C180" t="s">
        <v>236</v>
      </c>
      <c r="D180" s="5">
        <v>1817</v>
      </c>
      <c r="E180" t="s">
        <v>93</v>
      </c>
      <c r="F180" s="4">
        <v>44032</v>
      </c>
      <c r="G180" s="5">
        <f t="shared" si="4"/>
        <v>1622.3214285714284</v>
      </c>
      <c r="H180" t="str">
        <f t="shared" si="5"/>
        <v>julio</v>
      </c>
      <c r="I180" t="s">
        <v>46</v>
      </c>
    </row>
    <row r="181" spans="1:9" x14ac:dyDescent="0.25">
      <c r="A181" t="s">
        <v>371</v>
      </c>
      <c r="B181" t="s">
        <v>288</v>
      </c>
      <c r="C181" t="s">
        <v>289</v>
      </c>
      <c r="D181" s="5">
        <v>1137</v>
      </c>
      <c r="E181" t="s">
        <v>83</v>
      </c>
      <c r="F181" s="4">
        <v>44033</v>
      </c>
      <c r="G181" s="5">
        <f t="shared" si="4"/>
        <v>1015.1785714285713</v>
      </c>
      <c r="H181" t="str">
        <f t="shared" si="5"/>
        <v>julio</v>
      </c>
      <c r="I181" t="s">
        <v>46</v>
      </c>
    </row>
    <row r="182" spans="1:9" x14ac:dyDescent="0.25">
      <c r="A182" t="s">
        <v>372</v>
      </c>
      <c r="B182" t="s">
        <v>174</v>
      </c>
      <c r="C182" t="s">
        <v>142</v>
      </c>
      <c r="D182" s="5">
        <v>5</v>
      </c>
      <c r="E182" t="s">
        <v>89</v>
      </c>
      <c r="F182" s="4">
        <v>44040</v>
      </c>
      <c r="G182" s="5">
        <f t="shared" si="4"/>
        <v>4.4642857142857135</v>
      </c>
      <c r="H182" t="str">
        <f t="shared" si="5"/>
        <v>julio</v>
      </c>
      <c r="I182" t="s">
        <v>46</v>
      </c>
    </row>
    <row r="183" spans="1:9" x14ac:dyDescent="0.25">
      <c r="A183" t="s">
        <v>373</v>
      </c>
      <c r="B183" t="s">
        <v>374</v>
      </c>
      <c r="C183" t="s">
        <v>289</v>
      </c>
      <c r="D183" s="5">
        <v>975</v>
      </c>
      <c r="E183" t="s">
        <v>83</v>
      </c>
      <c r="F183" s="4">
        <v>44043</v>
      </c>
      <c r="G183" s="5">
        <f t="shared" si="4"/>
        <v>870.53571428571422</v>
      </c>
      <c r="H183" t="str">
        <f t="shared" si="5"/>
        <v>julio</v>
      </c>
      <c r="I183" t="s">
        <v>46</v>
      </c>
    </row>
    <row r="184" spans="1:9" x14ac:dyDescent="0.25">
      <c r="A184" t="s">
        <v>375</v>
      </c>
      <c r="B184" t="s">
        <v>229</v>
      </c>
      <c r="C184" t="s">
        <v>133</v>
      </c>
      <c r="D184" s="5">
        <v>851</v>
      </c>
      <c r="E184" t="s">
        <v>89</v>
      </c>
      <c r="F184" s="4">
        <v>44042</v>
      </c>
      <c r="G184" s="5">
        <f t="shared" si="4"/>
        <v>759.82142857142856</v>
      </c>
      <c r="H184" t="str">
        <f t="shared" si="5"/>
        <v>julio</v>
      </c>
      <c r="I184" t="s">
        <v>46</v>
      </c>
    </row>
    <row r="185" spans="1:9" x14ac:dyDescent="0.25">
      <c r="A185" t="s">
        <v>376</v>
      </c>
      <c r="B185" t="s">
        <v>163</v>
      </c>
      <c r="C185" t="s">
        <v>88</v>
      </c>
      <c r="D185" s="5">
        <v>42</v>
      </c>
      <c r="E185" t="s">
        <v>83</v>
      </c>
      <c r="F185" s="4">
        <v>44031</v>
      </c>
      <c r="G185" s="5">
        <f t="shared" si="4"/>
        <v>37.499999999999993</v>
      </c>
      <c r="H185" t="str">
        <f t="shared" si="5"/>
        <v>julio</v>
      </c>
      <c r="I185" t="s">
        <v>46</v>
      </c>
    </row>
    <row r="186" spans="1:9" x14ac:dyDescent="0.25">
      <c r="A186" t="s">
        <v>377</v>
      </c>
      <c r="B186" t="s">
        <v>232</v>
      </c>
      <c r="C186" t="s">
        <v>88</v>
      </c>
      <c r="D186" s="5">
        <v>693</v>
      </c>
      <c r="E186" t="s">
        <v>89</v>
      </c>
      <c r="F186" s="4">
        <v>44025</v>
      </c>
      <c r="G186" s="5">
        <f t="shared" si="4"/>
        <v>618.74999999999989</v>
      </c>
      <c r="H186" t="str">
        <f t="shared" si="5"/>
        <v>julio</v>
      </c>
      <c r="I186" t="s">
        <v>46</v>
      </c>
    </row>
    <row r="187" spans="1:9" x14ac:dyDescent="0.25">
      <c r="A187" t="s">
        <v>378</v>
      </c>
      <c r="B187" t="s">
        <v>204</v>
      </c>
      <c r="C187" t="s">
        <v>205</v>
      </c>
      <c r="D187" s="5">
        <v>907</v>
      </c>
      <c r="E187" t="s">
        <v>83</v>
      </c>
      <c r="F187" s="4">
        <v>44034</v>
      </c>
      <c r="G187" s="5">
        <f t="shared" si="4"/>
        <v>809.82142857142844</v>
      </c>
      <c r="H187" t="str">
        <f t="shared" si="5"/>
        <v>julio</v>
      </c>
      <c r="I187" t="s">
        <v>46</v>
      </c>
    </row>
    <row r="188" spans="1:9" x14ac:dyDescent="0.25">
      <c r="A188" t="s">
        <v>379</v>
      </c>
      <c r="B188" t="s">
        <v>168</v>
      </c>
      <c r="C188" t="s">
        <v>169</v>
      </c>
      <c r="D188" s="5">
        <v>1280</v>
      </c>
      <c r="E188" t="s">
        <v>83</v>
      </c>
      <c r="F188" s="4">
        <v>44038</v>
      </c>
      <c r="G188" s="5">
        <f t="shared" si="4"/>
        <v>1142.8571428571427</v>
      </c>
      <c r="H188" t="str">
        <f t="shared" si="5"/>
        <v>julio</v>
      </c>
      <c r="I188" t="s">
        <v>46</v>
      </c>
    </row>
    <row r="189" spans="1:9" x14ac:dyDescent="0.25">
      <c r="A189" t="s">
        <v>380</v>
      </c>
      <c r="B189" t="s">
        <v>116</v>
      </c>
      <c r="C189" t="s">
        <v>99</v>
      </c>
      <c r="D189" s="5">
        <v>1399</v>
      </c>
      <c r="E189" t="s">
        <v>89</v>
      </c>
      <c r="F189" s="4">
        <v>44031</v>
      </c>
      <c r="G189" s="5">
        <f t="shared" si="4"/>
        <v>1249.1071428571427</v>
      </c>
      <c r="H189" t="str">
        <f t="shared" si="5"/>
        <v>julio</v>
      </c>
      <c r="I189" t="s">
        <v>46</v>
      </c>
    </row>
    <row r="190" spans="1:9" x14ac:dyDescent="0.25">
      <c r="A190" t="s">
        <v>381</v>
      </c>
      <c r="B190" t="s">
        <v>201</v>
      </c>
      <c r="C190" t="s">
        <v>153</v>
      </c>
      <c r="D190" s="5">
        <v>1221</v>
      </c>
      <c r="E190" t="s">
        <v>93</v>
      </c>
      <c r="F190" s="4">
        <v>44042</v>
      </c>
      <c r="G190" s="5">
        <f t="shared" si="4"/>
        <v>1090.1785714285713</v>
      </c>
      <c r="H190" t="str">
        <f t="shared" si="5"/>
        <v>julio</v>
      </c>
      <c r="I190" t="s">
        <v>46</v>
      </c>
    </row>
    <row r="191" spans="1:9" x14ac:dyDescent="0.25">
      <c r="A191" t="s">
        <v>382</v>
      </c>
      <c r="B191" t="s">
        <v>152</v>
      </c>
      <c r="C191" t="s">
        <v>153</v>
      </c>
      <c r="D191" s="5">
        <v>201</v>
      </c>
      <c r="E191" t="s">
        <v>83</v>
      </c>
      <c r="F191" s="4">
        <v>44013</v>
      </c>
      <c r="G191" s="5">
        <f t="shared" si="4"/>
        <v>179.46428571428569</v>
      </c>
      <c r="H191" t="str">
        <f t="shared" si="5"/>
        <v>julio</v>
      </c>
      <c r="I191" t="s">
        <v>46</v>
      </c>
    </row>
    <row r="192" spans="1:9" x14ac:dyDescent="0.25">
      <c r="A192" t="s">
        <v>383</v>
      </c>
      <c r="B192" t="s">
        <v>243</v>
      </c>
      <c r="C192" t="s">
        <v>128</v>
      </c>
      <c r="D192" s="5">
        <v>869</v>
      </c>
      <c r="E192" t="s">
        <v>93</v>
      </c>
      <c r="F192" s="4">
        <v>44019</v>
      </c>
      <c r="G192" s="5">
        <f t="shared" si="4"/>
        <v>775.89285714285711</v>
      </c>
      <c r="H192" t="str">
        <f t="shared" si="5"/>
        <v>julio</v>
      </c>
      <c r="I192" t="s">
        <v>46</v>
      </c>
    </row>
    <row r="193" spans="1:9" x14ac:dyDescent="0.25">
      <c r="A193" t="s">
        <v>384</v>
      </c>
      <c r="B193" t="s">
        <v>293</v>
      </c>
      <c r="C193" t="s">
        <v>136</v>
      </c>
      <c r="D193" s="5">
        <v>438</v>
      </c>
      <c r="E193" t="s">
        <v>83</v>
      </c>
      <c r="F193" s="4">
        <v>44020</v>
      </c>
      <c r="G193" s="5">
        <f t="shared" si="4"/>
        <v>391.07142857142856</v>
      </c>
      <c r="H193" t="str">
        <f t="shared" si="5"/>
        <v>julio</v>
      </c>
      <c r="I193" t="s">
        <v>46</v>
      </c>
    </row>
    <row r="194" spans="1:9" x14ac:dyDescent="0.25">
      <c r="A194" t="s">
        <v>385</v>
      </c>
      <c r="B194" t="s">
        <v>181</v>
      </c>
      <c r="C194" t="s">
        <v>182</v>
      </c>
      <c r="D194" s="5">
        <v>1209</v>
      </c>
      <c r="E194" t="s">
        <v>83</v>
      </c>
      <c r="F194" s="4">
        <v>44014</v>
      </c>
      <c r="G194" s="5">
        <f t="shared" ref="G194:G257" si="6">+D194/1.12</f>
        <v>1079.4642857142856</v>
      </c>
      <c r="H194" t="str">
        <f t="shared" ref="H194:H257" si="7">TEXT(F194,"MMMM")</f>
        <v>julio</v>
      </c>
      <c r="I194" t="s">
        <v>46</v>
      </c>
    </row>
    <row r="195" spans="1:9" x14ac:dyDescent="0.25">
      <c r="A195" t="s">
        <v>386</v>
      </c>
      <c r="B195" t="s">
        <v>317</v>
      </c>
      <c r="C195" t="s">
        <v>283</v>
      </c>
      <c r="D195" s="5">
        <v>1578</v>
      </c>
      <c r="E195" t="s">
        <v>93</v>
      </c>
      <c r="F195" s="4">
        <v>44038</v>
      </c>
      <c r="G195" s="5">
        <f t="shared" si="6"/>
        <v>1408.9285714285713</v>
      </c>
      <c r="H195" t="str">
        <f t="shared" si="7"/>
        <v>julio</v>
      </c>
      <c r="I195" t="s">
        <v>46</v>
      </c>
    </row>
    <row r="196" spans="1:9" x14ac:dyDescent="0.25">
      <c r="A196" t="s">
        <v>387</v>
      </c>
      <c r="B196" t="s">
        <v>388</v>
      </c>
      <c r="C196" t="s">
        <v>88</v>
      </c>
      <c r="D196" s="5">
        <v>1345</v>
      </c>
      <c r="E196" t="s">
        <v>83</v>
      </c>
      <c r="F196" s="4">
        <v>44029</v>
      </c>
      <c r="G196" s="5">
        <f t="shared" si="6"/>
        <v>1200.8928571428571</v>
      </c>
      <c r="H196" t="str">
        <f t="shared" si="7"/>
        <v>julio</v>
      </c>
      <c r="I196" t="s">
        <v>46</v>
      </c>
    </row>
    <row r="197" spans="1:9" x14ac:dyDescent="0.25">
      <c r="A197" t="s">
        <v>389</v>
      </c>
      <c r="B197" t="s">
        <v>204</v>
      </c>
      <c r="C197" t="s">
        <v>205</v>
      </c>
      <c r="D197" s="5">
        <v>1528</v>
      </c>
      <c r="E197" t="s">
        <v>93</v>
      </c>
      <c r="F197" s="4">
        <v>44014</v>
      </c>
      <c r="G197" s="5">
        <f t="shared" si="6"/>
        <v>1364.2857142857142</v>
      </c>
      <c r="H197" t="str">
        <f t="shared" si="7"/>
        <v>julio</v>
      </c>
      <c r="I197" t="s">
        <v>46</v>
      </c>
    </row>
    <row r="198" spans="1:9" x14ac:dyDescent="0.25">
      <c r="A198" t="s">
        <v>390</v>
      </c>
      <c r="B198" t="s">
        <v>107</v>
      </c>
      <c r="C198" t="s">
        <v>108</v>
      </c>
      <c r="D198" s="5">
        <v>1832</v>
      </c>
      <c r="E198" t="s">
        <v>89</v>
      </c>
      <c r="F198" s="4">
        <v>44028</v>
      </c>
      <c r="G198" s="5">
        <f t="shared" si="6"/>
        <v>1635.7142857142856</v>
      </c>
      <c r="H198" t="str">
        <f t="shared" si="7"/>
        <v>julio</v>
      </c>
      <c r="I198" t="s">
        <v>46</v>
      </c>
    </row>
    <row r="199" spans="1:9" x14ac:dyDescent="0.25">
      <c r="A199" t="s">
        <v>391</v>
      </c>
      <c r="B199" t="s">
        <v>124</v>
      </c>
      <c r="C199" t="s">
        <v>125</v>
      </c>
      <c r="D199" s="5">
        <v>1456</v>
      </c>
      <c r="E199" t="s">
        <v>93</v>
      </c>
      <c r="F199" s="4">
        <v>44038</v>
      </c>
      <c r="G199" s="5">
        <f t="shared" si="6"/>
        <v>1299.9999999999998</v>
      </c>
      <c r="H199" t="str">
        <f t="shared" si="7"/>
        <v>julio</v>
      </c>
      <c r="I199" t="s">
        <v>46</v>
      </c>
    </row>
    <row r="200" spans="1:9" x14ac:dyDescent="0.25">
      <c r="A200" t="s">
        <v>392</v>
      </c>
      <c r="B200" t="s">
        <v>110</v>
      </c>
      <c r="C200" t="s">
        <v>111</v>
      </c>
      <c r="D200" s="5">
        <v>1064</v>
      </c>
      <c r="E200" t="s">
        <v>93</v>
      </c>
      <c r="F200" s="4">
        <v>44021</v>
      </c>
      <c r="G200" s="5">
        <f t="shared" si="6"/>
        <v>949.99999999999989</v>
      </c>
      <c r="H200" t="str">
        <f t="shared" si="7"/>
        <v>julio</v>
      </c>
      <c r="I200" t="s">
        <v>46</v>
      </c>
    </row>
    <row r="201" spans="1:9" x14ac:dyDescent="0.25">
      <c r="A201" t="s">
        <v>393</v>
      </c>
      <c r="B201" t="s">
        <v>201</v>
      </c>
      <c r="C201" t="s">
        <v>153</v>
      </c>
      <c r="D201" s="5">
        <v>1706</v>
      </c>
      <c r="E201" t="s">
        <v>89</v>
      </c>
      <c r="F201" s="4">
        <v>44036</v>
      </c>
      <c r="G201" s="5">
        <f t="shared" si="6"/>
        <v>1523.2142857142856</v>
      </c>
      <c r="H201" t="str">
        <f t="shared" si="7"/>
        <v>julio</v>
      </c>
      <c r="I201" t="s">
        <v>46</v>
      </c>
    </row>
    <row r="202" spans="1:9" x14ac:dyDescent="0.25">
      <c r="A202" t="s">
        <v>394</v>
      </c>
      <c r="B202" t="s">
        <v>141</v>
      </c>
      <c r="C202" t="s">
        <v>142</v>
      </c>
      <c r="D202" s="5">
        <v>1026</v>
      </c>
      <c r="E202" t="s">
        <v>93</v>
      </c>
      <c r="F202" s="4">
        <v>44026</v>
      </c>
      <c r="G202" s="5">
        <f t="shared" si="6"/>
        <v>916.07142857142844</v>
      </c>
      <c r="H202" t="str">
        <f t="shared" si="7"/>
        <v>julio</v>
      </c>
      <c r="I202" t="s">
        <v>46</v>
      </c>
    </row>
    <row r="203" spans="1:9" x14ac:dyDescent="0.25">
      <c r="A203" t="s">
        <v>395</v>
      </c>
      <c r="B203" t="s">
        <v>174</v>
      </c>
      <c r="C203" t="s">
        <v>142</v>
      </c>
      <c r="D203" s="5">
        <v>260</v>
      </c>
      <c r="E203" t="s">
        <v>93</v>
      </c>
      <c r="F203" s="4">
        <v>44013</v>
      </c>
      <c r="G203" s="5">
        <f t="shared" si="6"/>
        <v>232.14285714285711</v>
      </c>
      <c r="H203" t="str">
        <f t="shared" si="7"/>
        <v>julio</v>
      </c>
      <c r="I203" t="s">
        <v>46</v>
      </c>
    </row>
    <row r="204" spans="1:9" x14ac:dyDescent="0.25">
      <c r="A204" t="s">
        <v>396</v>
      </c>
      <c r="B204" t="s">
        <v>374</v>
      </c>
      <c r="C204" t="s">
        <v>289</v>
      </c>
      <c r="D204" s="5">
        <v>596</v>
      </c>
      <c r="E204" t="s">
        <v>89</v>
      </c>
      <c r="F204" s="4">
        <v>44029</v>
      </c>
      <c r="G204" s="5">
        <f t="shared" si="6"/>
        <v>532.14285714285711</v>
      </c>
      <c r="H204" t="str">
        <f t="shared" si="7"/>
        <v>julio</v>
      </c>
      <c r="I204" t="s">
        <v>46</v>
      </c>
    </row>
    <row r="205" spans="1:9" x14ac:dyDescent="0.25">
      <c r="A205" t="s">
        <v>397</v>
      </c>
      <c r="B205" t="s">
        <v>309</v>
      </c>
      <c r="C205" t="s">
        <v>130</v>
      </c>
      <c r="D205" s="5">
        <v>1416</v>
      </c>
      <c r="E205" t="s">
        <v>93</v>
      </c>
      <c r="F205" s="4">
        <v>44017</v>
      </c>
      <c r="G205" s="5">
        <f t="shared" si="6"/>
        <v>1264.2857142857142</v>
      </c>
      <c r="H205" t="str">
        <f t="shared" si="7"/>
        <v>julio</v>
      </c>
      <c r="I205" t="s">
        <v>46</v>
      </c>
    </row>
    <row r="206" spans="1:9" x14ac:dyDescent="0.25">
      <c r="A206" t="s">
        <v>398</v>
      </c>
      <c r="B206" t="s">
        <v>399</v>
      </c>
      <c r="C206" t="s">
        <v>400</v>
      </c>
      <c r="D206" s="5">
        <v>127</v>
      </c>
      <c r="E206" t="s">
        <v>83</v>
      </c>
      <c r="F206" s="4">
        <v>44034</v>
      </c>
      <c r="G206" s="5">
        <f t="shared" si="6"/>
        <v>113.39285714285714</v>
      </c>
      <c r="H206" t="str">
        <f t="shared" si="7"/>
        <v>julio</v>
      </c>
      <c r="I206" t="s">
        <v>46</v>
      </c>
    </row>
    <row r="207" spans="1:9" x14ac:dyDescent="0.25">
      <c r="A207" t="s">
        <v>401</v>
      </c>
      <c r="B207" t="s">
        <v>215</v>
      </c>
      <c r="C207" t="s">
        <v>92</v>
      </c>
      <c r="D207" s="5">
        <v>1964</v>
      </c>
      <c r="E207" t="s">
        <v>89</v>
      </c>
      <c r="F207" s="4">
        <v>44017</v>
      </c>
      <c r="G207" s="5">
        <f t="shared" si="6"/>
        <v>1753.5714285714284</v>
      </c>
      <c r="H207" t="str">
        <f t="shared" si="7"/>
        <v>julio</v>
      </c>
      <c r="I207" t="s">
        <v>46</v>
      </c>
    </row>
    <row r="208" spans="1:9" x14ac:dyDescent="0.25">
      <c r="A208" t="s">
        <v>402</v>
      </c>
      <c r="B208" t="s">
        <v>95</v>
      </c>
      <c r="C208" t="s">
        <v>96</v>
      </c>
      <c r="D208" s="5">
        <v>1005</v>
      </c>
      <c r="E208" t="s">
        <v>83</v>
      </c>
      <c r="F208" s="4">
        <v>44033</v>
      </c>
      <c r="G208" s="5">
        <f t="shared" si="6"/>
        <v>897.32142857142844</v>
      </c>
      <c r="H208" t="str">
        <f t="shared" si="7"/>
        <v>julio</v>
      </c>
      <c r="I208" t="s">
        <v>46</v>
      </c>
    </row>
    <row r="209" spans="1:9" x14ac:dyDescent="0.25">
      <c r="A209" t="s">
        <v>403</v>
      </c>
      <c r="B209" t="s">
        <v>388</v>
      </c>
      <c r="C209" t="s">
        <v>88</v>
      </c>
      <c r="D209" s="5">
        <v>217</v>
      </c>
      <c r="E209" t="s">
        <v>89</v>
      </c>
      <c r="F209" s="4">
        <v>44020</v>
      </c>
      <c r="G209" s="5">
        <f t="shared" si="6"/>
        <v>193.74999999999997</v>
      </c>
      <c r="H209" t="str">
        <f t="shared" si="7"/>
        <v>julio</v>
      </c>
      <c r="I209" t="s">
        <v>46</v>
      </c>
    </row>
    <row r="210" spans="1:9" x14ac:dyDescent="0.25">
      <c r="A210" t="s">
        <v>404</v>
      </c>
      <c r="B210" t="s">
        <v>101</v>
      </c>
      <c r="C210" t="s">
        <v>102</v>
      </c>
      <c r="D210" s="5">
        <v>1699</v>
      </c>
      <c r="E210" t="s">
        <v>93</v>
      </c>
      <c r="F210" s="4">
        <v>44042</v>
      </c>
      <c r="G210" s="5">
        <f t="shared" si="6"/>
        <v>1516.9642857142856</v>
      </c>
      <c r="H210" t="str">
        <f t="shared" si="7"/>
        <v>julio</v>
      </c>
      <c r="I210" t="s">
        <v>46</v>
      </c>
    </row>
    <row r="211" spans="1:9" x14ac:dyDescent="0.25">
      <c r="A211" t="s">
        <v>405</v>
      </c>
      <c r="B211" t="s">
        <v>204</v>
      </c>
      <c r="C211" t="s">
        <v>205</v>
      </c>
      <c r="D211" s="5">
        <v>1367</v>
      </c>
      <c r="E211" t="s">
        <v>83</v>
      </c>
      <c r="F211" s="4">
        <v>44033</v>
      </c>
      <c r="G211" s="5">
        <f t="shared" si="6"/>
        <v>1220.5357142857142</v>
      </c>
      <c r="H211" t="str">
        <f t="shared" si="7"/>
        <v>julio</v>
      </c>
      <c r="I211" t="s">
        <v>46</v>
      </c>
    </row>
    <row r="212" spans="1:9" x14ac:dyDescent="0.25">
      <c r="A212" t="s">
        <v>406</v>
      </c>
      <c r="B212" t="s">
        <v>374</v>
      </c>
      <c r="C212" t="s">
        <v>289</v>
      </c>
      <c r="D212" s="5">
        <v>1117</v>
      </c>
      <c r="E212" t="s">
        <v>93</v>
      </c>
      <c r="F212" s="4">
        <v>44041</v>
      </c>
      <c r="G212" s="5">
        <f t="shared" si="6"/>
        <v>997.32142857142844</v>
      </c>
      <c r="H212" t="str">
        <f t="shared" si="7"/>
        <v>julio</v>
      </c>
      <c r="I212" t="s">
        <v>46</v>
      </c>
    </row>
    <row r="213" spans="1:9" x14ac:dyDescent="0.25">
      <c r="A213" t="s">
        <v>407</v>
      </c>
      <c r="B213" t="s">
        <v>248</v>
      </c>
      <c r="C213" t="s">
        <v>99</v>
      </c>
      <c r="D213" s="5">
        <v>265</v>
      </c>
      <c r="E213" t="s">
        <v>83</v>
      </c>
      <c r="F213" s="4">
        <v>44014</v>
      </c>
      <c r="G213" s="5">
        <f t="shared" si="6"/>
        <v>236.60714285714283</v>
      </c>
      <c r="H213" t="str">
        <f t="shared" si="7"/>
        <v>julio</v>
      </c>
      <c r="I213" t="s">
        <v>46</v>
      </c>
    </row>
    <row r="214" spans="1:9" x14ac:dyDescent="0.25">
      <c r="A214" t="s">
        <v>408</v>
      </c>
      <c r="B214" t="s">
        <v>144</v>
      </c>
      <c r="C214" t="s">
        <v>125</v>
      </c>
      <c r="D214" s="5">
        <v>1692</v>
      </c>
      <c r="E214" t="s">
        <v>93</v>
      </c>
      <c r="F214" s="4">
        <v>44033</v>
      </c>
      <c r="G214" s="5">
        <f t="shared" si="6"/>
        <v>1510.7142857142856</v>
      </c>
      <c r="H214" t="str">
        <f t="shared" si="7"/>
        <v>julio</v>
      </c>
      <c r="I214" t="s">
        <v>46</v>
      </c>
    </row>
    <row r="215" spans="1:9" x14ac:dyDescent="0.25">
      <c r="A215" t="s">
        <v>409</v>
      </c>
      <c r="B215" t="s">
        <v>229</v>
      </c>
      <c r="C215" t="s">
        <v>133</v>
      </c>
      <c r="D215" s="5">
        <v>955</v>
      </c>
      <c r="E215" t="s">
        <v>83</v>
      </c>
      <c r="F215" s="4">
        <v>44013</v>
      </c>
      <c r="G215" s="5">
        <f t="shared" si="6"/>
        <v>852.67857142857133</v>
      </c>
      <c r="H215" t="str">
        <f t="shared" si="7"/>
        <v>julio</v>
      </c>
      <c r="I215" t="s">
        <v>46</v>
      </c>
    </row>
    <row r="216" spans="1:9" x14ac:dyDescent="0.25">
      <c r="A216" t="s">
        <v>410</v>
      </c>
      <c r="B216" t="s">
        <v>293</v>
      </c>
      <c r="C216" t="s">
        <v>136</v>
      </c>
      <c r="D216" s="5">
        <v>1293</v>
      </c>
      <c r="E216" t="s">
        <v>93</v>
      </c>
      <c r="F216" s="4">
        <v>44033</v>
      </c>
      <c r="G216" s="5">
        <f t="shared" si="6"/>
        <v>1154.4642857142856</v>
      </c>
      <c r="H216" t="str">
        <f t="shared" si="7"/>
        <v>julio</v>
      </c>
      <c r="I216" t="s">
        <v>46</v>
      </c>
    </row>
    <row r="217" spans="1:9" x14ac:dyDescent="0.25">
      <c r="A217" t="s">
        <v>411</v>
      </c>
      <c r="B217" t="s">
        <v>192</v>
      </c>
      <c r="C217" t="s">
        <v>111</v>
      </c>
      <c r="D217" s="5">
        <v>12124</v>
      </c>
      <c r="E217" t="s">
        <v>93</v>
      </c>
      <c r="F217" s="4">
        <v>44021</v>
      </c>
      <c r="G217" s="5">
        <f t="shared" si="6"/>
        <v>10824.999999999998</v>
      </c>
      <c r="H217" t="str">
        <f t="shared" si="7"/>
        <v>julio</v>
      </c>
      <c r="I217" t="s">
        <v>46</v>
      </c>
    </row>
    <row r="218" spans="1:9" x14ac:dyDescent="0.25">
      <c r="A218" t="s">
        <v>412</v>
      </c>
      <c r="B218" t="s">
        <v>285</v>
      </c>
      <c r="C218" t="s">
        <v>153</v>
      </c>
      <c r="D218" s="5">
        <v>9813</v>
      </c>
      <c r="E218" t="s">
        <v>89</v>
      </c>
      <c r="F218" s="4">
        <v>44036</v>
      </c>
      <c r="G218" s="5">
        <f t="shared" si="6"/>
        <v>8761.6071428571413</v>
      </c>
      <c r="H218" t="str">
        <f t="shared" si="7"/>
        <v>julio</v>
      </c>
      <c r="I218" t="s">
        <v>46</v>
      </c>
    </row>
    <row r="219" spans="1:9" x14ac:dyDescent="0.25">
      <c r="A219" t="s">
        <v>413</v>
      </c>
      <c r="B219" t="s">
        <v>121</v>
      </c>
      <c r="C219" t="s">
        <v>142</v>
      </c>
      <c r="D219" s="5">
        <v>7520</v>
      </c>
      <c r="E219" t="s">
        <v>93</v>
      </c>
      <c r="F219" s="4">
        <v>44026</v>
      </c>
      <c r="G219" s="5">
        <f t="shared" si="6"/>
        <v>6714.2857142857138</v>
      </c>
      <c r="H219" t="str">
        <f t="shared" si="7"/>
        <v>julio</v>
      </c>
      <c r="I219" t="s">
        <v>46</v>
      </c>
    </row>
    <row r="220" spans="1:9" x14ac:dyDescent="0.25">
      <c r="A220" t="s">
        <v>414</v>
      </c>
      <c r="B220" t="s">
        <v>157</v>
      </c>
      <c r="C220" t="s">
        <v>142</v>
      </c>
      <c r="D220" s="5">
        <v>12958</v>
      </c>
      <c r="E220" t="s">
        <v>93</v>
      </c>
      <c r="F220" s="4">
        <v>44013</v>
      </c>
      <c r="G220" s="5">
        <f t="shared" si="6"/>
        <v>11569.642857142857</v>
      </c>
      <c r="H220" t="str">
        <f t="shared" si="7"/>
        <v>julio</v>
      </c>
      <c r="I220" t="s">
        <v>46</v>
      </c>
    </row>
    <row r="221" spans="1:9" x14ac:dyDescent="0.25">
      <c r="A221" t="s">
        <v>415</v>
      </c>
      <c r="B221" t="s">
        <v>293</v>
      </c>
      <c r="C221" t="s">
        <v>289</v>
      </c>
      <c r="D221" s="5">
        <v>13129</v>
      </c>
      <c r="E221" t="s">
        <v>89</v>
      </c>
      <c r="F221" s="4">
        <v>44029</v>
      </c>
      <c r="G221" s="5">
        <f t="shared" si="6"/>
        <v>11722.321428571428</v>
      </c>
      <c r="H221" t="str">
        <f t="shared" si="7"/>
        <v>julio</v>
      </c>
      <c r="I221" t="s">
        <v>46</v>
      </c>
    </row>
    <row r="222" spans="1:9" x14ac:dyDescent="0.25">
      <c r="A222" t="s">
        <v>416</v>
      </c>
      <c r="B222" t="s">
        <v>235</v>
      </c>
      <c r="C222" t="s">
        <v>130</v>
      </c>
      <c r="D222" s="5">
        <v>5215</v>
      </c>
      <c r="E222" t="s">
        <v>93</v>
      </c>
      <c r="F222" s="4">
        <v>44017</v>
      </c>
      <c r="G222" s="5">
        <f t="shared" si="6"/>
        <v>4656.25</v>
      </c>
      <c r="H222" t="str">
        <f t="shared" si="7"/>
        <v>julio</v>
      </c>
      <c r="I222" t="s">
        <v>46</v>
      </c>
    </row>
    <row r="223" spans="1:9" x14ac:dyDescent="0.25">
      <c r="A223" t="s">
        <v>417</v>
      </c>
      <c r="B223" t="s">
        <v>328</v>
      </c>
      <c r="C223" t="s">
        <v>400</v>
      </c>
      <c r="D223" s="5">
        <v>6360</v>
      </c>
      <c r="E223" t="s">
        <v>83</v>
      </c>
      <c r="F223" s="4">
        <v>44034</v>
      </c>
      <c r="G223" s="5">
        <f t="shared" si="6"/>
        <v>5678.5714285714284</v>
      </c>
      <c r="H223" t="str">
        <f t="shared" si="7"/>
        <v>julio</v>
      </c>
      <c r="I223" t="s">
        <v>46</v>
      </c>
    </row>
    <row r="224" spans="1:9" x14ac:dyDescent="0.25">
      <c r="A224" t="s">
        <v>418</v>
      </c>
      <c r="B224" t="s">
        <v>225</v>
      </c>
      <c r="C224" t="s">
        <v>92</v>
      </c>
      <c r="D224" s="5">
        <v>13927</v>
      </c>
      <c r="E224" t="s">
        <v>89</v>
      </c>
      <c r="F224" s="4">
        <v>44017</v>
      </c>
      <c r="G224" s="5">
        <f t="shared" si="6"/>
        <v>12434.821428571428</v>
      </c>
      <c r="H224" t="str">
        <f t="shared" si="7"/>
        <v>julio</v>
      </c>
      <c r="I224" t="s">
        <v>46</v>
      </c>
    </row>
    <row r="225" spans="1:9" x14ac:dyDescent="0.25">
      <c r="A225" t="s">
        <v>419</v>
      </c>
      <c r="B225" t="s">
        <v>188</v>
      </c>
      <c r="C225" t="s">
        <v>96</v>
      </c>
      <c r="D225" s="5">
        <v>11594</v>
      </c>
      <c r="E225" t="s">
        <v>83</v>
      </c>
      <c r="F225" s="4">
        <v>44033</v>
      </c>
      <c r="G225" s="5">
        <f t="shared" si="6"/>
        <v>10351.785714285714</v>
      </c>
      <c r="H225" t="str">
        <f t="shared" si="7"/>
        <v>julio</v>
      </c>
      <c r="I225" t="s">
        <v>46</v>
      </c>
    </row>
    <row r="226" spans="1:9" x14ac:dyDescent="0.25">
      <c r="A226" t="s">
        <v>420</v>
      </c>
      <c r="B226" t="s">
        <v>243</v>
      </c>
      <c r="C226" t="s">
        <v>88</v>
      </c>
      <c r="D226" s="5">
        <v>6516</v>
      </c>
      <c r="E226" t="s">
        <v>89</v>
      </c>
      <c r="F226" s="4">
        <v>44020</v>
      </c>
      <c r="G226" s="5">
        <f t="shared" si="6"/>
        <v>5817.8571428571422</v>
      </c>
      <c r="H226" t="str">
        <f t="shared" si="7"/>
        <v>julio</v>
      </c>
      <c r="I226" t="s">
        <v>46</v>
      </c>
    </row>
    <row r="227" spans="1:9" x14ac:dyDescent="0.25">
      <c r="A227" t="s">
        <v>421</v>
      </c>
      <c r="B227" t="s">
        <v>229</v>
      </c>
      <c r="C227" t="s">
        <v>102</v>
      </c>
      <c r="D227" s="5">
        <v>12557</v>
      </c>
      <c r="E227" t="s">
        <v>93</v>
      </c>
      <c r="F227" s="4">
        <v>44042</v>
      </c>
      <c r="G227" s="5">
        <f t="shared" si="6"/>
        <v>11211.607142857141</v>
      </c>
      <c r="H227" t="str">
        <f t="shared" si="7"/>
        <v>julio</v>
      </c>
      <c r="I227" t="s">
        <v>46</v>
      </c>
    </row>
    <row r="228" spans="1:9" x14ac:dyDescent="0.25">
      <c r="A228" t="s">
        <v>422</v>
      </c>
      <c r="B228" t="s">
        <v>245</v>
      </c>
      <c r="C228" t="s">
        <v>205</v>
      </c>
      <c r="D228" s="5">
        <v>6553</v>
      </c>
      <c r="E228" t="s">
        <v>83</v>
      </c>
      <c r="F228" s="4">
        <v>44033</v>
      </c>
      <c r="G228" s="5">
        <f t="shared" si="6"/>
        <v>5850.8928571428569</v>
      </c>
      <c r="H228" t="str">
        <f t="shared" si="7"/>
        <v>julio</v>
      </c>
      <c r="I228" t="s">
        <v>46</v>
      </c>
    </row>
    <row r="229" spans="1:9" x14ac:dyDescent="0.25">
      <c r="A229" t="s">
        <v>423</v>
      </c>
      <c r="B229" t="s">
        <v>107</v>
      </c>
      <c r="C229" t="s">
        <v>289</v>
      </c>
      <c r="D229" s="5">
        <v>8815</v>
      </c>
      <c r="E229" t="s">
        <v>93</v>
      </c>
      <c r="F229" s="4">
        <v>44041</v>
      </c>
      <c r="G229" s="5">
        <f t="shared" si="6"/>
        <v>7870.5357142857138</v>
      </c>
      <c r="H229" t="str">
        <f t="shared" si="7"/>
        <v>julio</v>
      </c>
      <c r="I229" t="s">
        <v>46</v>
      </c>
    </row>
    <row r="230" spans="1:9" x14ac:dyDescent="0.25">
      <c r="A230" t="s">
        <v>424</v>
      </c>
      <c r="B230" t="s">
        <v>124</v>
      </c>
      <c r="C230" t="s">
        <v>99</v>
      </c>
      <c r="D230" s="5">
        <v>12853</v>
      </c>
      <c r="E230" t="s">
        <v>83</v>
      </c>
      <c r="F230" s="4">
        <v>44014</v>
      </c>
      <c r="G230" s="5">
        <f t="shared" si="6"/>
        <v>11475.892857142857</v>
      </c>
      <c r="H230" t="str">
        <f t="shared" si="7"/>
        <v>julio</v>
      </c>
      <c r="I230" t="s">
        <v>46</v>
      </c>
    </row>
    <row r="231" spans="1:9" x14ac:dyDescent="0.25">
      <c r="A231" t="s">
        <v>425</v>
      </c>
      <c r="B231" t="s">
        <v>171</v>
      </c>
      <c r="C231" t="s">
        <v>125</v>
      </c>
      <c r="D231" s="5">
        <v>7752</v>
      </c>
      <c r="E231" t="s">
        <v>93</v>
      </c>
      <c r="F231" s="4">
        <v>44033</v>
      </c>
      <c r="G231" s="5">
        <f t="shared" si="6"/>
        <v>6921.4285714285706</v>
      </c>
      <c r="H231" t="str">
        <f t="shared" si="7"/>
        <v>julio</v>
      </c>
      <c r="I231" t="s">
        <v>46</v>
      </c>
    </row>
    <row r="232" spans="1:9" x14ac:dyDescent="0.25">
      <c r="A232" t="s">
        <v>426</v>
      </c>
      <c r="B232" t="s">
        <v>141</v>
      </c>
      <c r="C232" t="s">
        <v>133</v>
      </c>
      <c r="D232" s="5">
        <v>5341</v>
      </c>
      <c r="E232" t="s">
        <v>83</v>
      </c>
      <c r="F232" s="4">
        <v>44013</v>
      </c>
      <c r="G232" s="5">
        <f t="shared" si="6"/>
        <v>4768.75</v>
      </c>
      <c r="H232" t="str">
        <f t="shared" si="7"/>
        <v>julio</v>
      </c>
      <c r="I232" t="s">
        <v>46</v>
      </c>
    </row>
    <row r="233" spans="1:9" x14ac:dyDescent="0.25">
      <c r="A233" t="s">
        <v>427</v>
      </c>
      <c r="B233" t="s">
        <v>288</v>
      </c>
      <c r="C233" t="s">
        <v>136</v>
      </c>
      <c r="D233" s="5">
        <v>13965</v>
      </c>
      <c r="E233" t="s">
        <v>93</v>
      </c>
      <c r="F233" s="4">
        <v>44033</v>
      </c>
      <c r="G233" s="5">
        <f t="shared" si="6"/>
        <v>12468.749999999998</v>
      </c>
      <c r="H233" t="str">
        <f t="shared" si="7"/>
        <v>julio</v>
      </c>
      <c r="I233" t="s">
        <v>46</v>
      </c>
    </row>
    <row r="234" spans="1:9" x14ac:dyDescent="0.25">
      <c r="A234" t="s">
        <v>428</v>
      </c>
      <c r="B234" t="s">
        <v>429</v>
      </c>
      <c r="C234" t="s">
        <v>158</v>
      </c>
      <c r="D234" s="5">
        <v>722</v>
      </c>
      <c r="E234" t="s">
        <v>89</v>
      </c>
      <c r="F234" s="4">
        <v>44003</v>
      </c>
      <c r="G234" s="5">
        <f t="shared" si="6"/>
        <v>644.64285714285711</v>
      </c>
      <c r="H234" t="str">
        <f t="shared" si="7"/>
        <v>junio</v>
      </c>
      <c r="I234" t="s">
        <v>45</v>
      </c>
    </row>
    <row r="235" spans="1:9" x14ac:dyDescent="0.25">
      <c r="A235" t="s">
        <v>430</v>
      </c>
      <c r="B235" t="s">
        <v>138</v>
      </c>
      <c r="C235" t="s">
        <v>139</v>
      </c>
      <c r="D235" s="5">
        <v>1411</v>
      </c>
      <c r="E235" t="s">
        <v>93</v>
      </c>
      <c r="F235" s="4">
        <v>43991</v>
      </c>
      <c r="G235" s="5">
        <f t="shared" si="6"/>
        <v>1259.8214285714284</v>
      </c>
      <c r="H235" t="str">
        <f t="shared" si="7"/>
        <v>junio</v>
      </c>
      <c r="I235" t="s">
        <v>45</v>
      </c>
    </row>
    <row r="236" spans="1:9" x14ac:dyDescent="0.25">
      <c r="A236" t="s">
        <v>431</v>
      </c>
      <c r="B236" t="s">
        <v>227</v>
      </c>
      <c r="C236" t="s">
        <v>119</v>
      </c>
      <c r="D236" s="5">
        <v>1408</v>
      </c>
      <c r="E236" t="s">
        <v>93</v>
      </c>
      <c r="F236" s="4">
        <v>44012</v>
      </c>
      <c r="G236" s="5">
        <f t="shared" si="6"/>
        <v>1257.1428571428571</v>
      </c>
      <c r="H236" t="str">
        <f t="shared" si="7"/>
        <v>junio</v>
      </c>
      <c r="I236" t="s">
        <v>45</v>
      </c>
    </row>
    <row r="237" spans="1:9" x14ac:dyDescent="0.25">
      <c r="A237" t="s">
        <v>432</v>
      </c>
      <c r="B237" t="s">
        <v>309</v>
      </c>
      <c r="C237" t="s">
        <v>130</v>
      </c>
      <c r="D237" s="5">
        <v>1926</v>
      </c>
      <c r="E237" t="s">
        <v>89</v>
      </c>
      <c r="F237" s="4">
        <v>44012</v>
      </c>
      <c r="G237" s="5">
        <f t="shared" si="6"/>
        <v>1719.6428571428569</v>
      </c>
      <c r="H237" t="str">
        <f t="shared" si="7"/>
        <v>junio</v>
      </c>
      <c r="I237" t="s">
        <v>45</v>
      </c>
    </row>
    <row r="238" spans="1:9" x14ac:dyDescent="0.25">
      <c r="A238" t="s">
        <v>433</v>
      </c>
      <c r="B238" t="s">
        <v>279</v>
      </c>
      <c r="C238" t="s">
        <v>147</v>
      </c>
      <c r="D238" s="5">
        <v>1503</v>
      </c>
      <c r="E238" t="s">
        <v>83</v>
      </c>
      <c r="F238" s="4">
        <v>44005</v>
      </c>
      <c r="G238" s="5">
        <f t="shared" si="6"/>
        <v>1341.9642857142856</v>
      </c>
      <c r="H238" t="str">
        <f t="shared" si="7"/>
        <v>junio</v>
      </c>
      <c r="I238" t="s">
        <v>45</v>
      </c>
    </row>
    <row r="239" spans="1:9" x14ac:dyDescent="0.25">
      <c r="A239" t="s">
        <v>434</v>
      </c>
      <c r="B239" t="s">
        <v>361</v>
      </c>
      <c r="C239" t="s">
        <v>82</v>
      </c>
      <c r="D239" s="5">
        <v>1381</v>
      </c>
      <c r="E239" t="s">
        <v>83</v>
      </c>
      <c r="F239" s="4">
        <v>43988</v>
      </c>
      <c r="G239" s="5">
        <f t="shared" si="6"/>
        <v>1233.0357142857142</v>
      </c>
      <c r="H239" t="str">
        <f t="shared" si="7"/>
        <v>junio</v>
      </c>
      <c r="I239" t="s">
        <v>45</v>
      </c>
    </row>
    <row r="240" spans="1:9" x14ac:dyDescent="0.25">
      <c r="A240" t="s">
        <v>435</v>
      </c>
      <c r="B240" t="s">
        <v>107</v>
      </c>
      <c r="C240" t="s">
        <v>108</v>
      </c>
      <c r="D240" s="5">
        <v>1596</v>
      </c>
      <c r="E240" t="s">
        <v>83</v>
      </c>
      <c r="F240" s="4">
        <v>43986</v>
      </c>
      <c r="G240" s="5">
        <f t="shared" si="6"/>
        <v>1424.9999999999998</v>
      </c>
      <c r="H240" t="str">
        <f t="shared" si="7"/>
        <v>junio</v>
      </c>
      <c r="I240" t="s">
        <v>45</v>
      </c>
    </row>
    <row r="241" spans="1:9" x14ac:dyDescent="0.25">
      <c r="A241" t="s">
        <v>436</v>
      </c>
      <c r="B241" t="s">
        <v>288</v>
      </c>
      <c r="C241" t="s">
        <v>289</v>
      </c>
      <c r="D241" s="5">
        <v>1841</v>
      </c>
      <c r="E241" t="s">
        <v>93</v>
      </c>
      <c r="F241" s="4">
        <v>43988</v>
      </c>
      <c r="G241" s="5">
        <f t="shared" si="6"/>
        <v>1643.7499999999998</v>
      </c>
      <c r="H241" t="str">
        <f t="shared" si="7"/>
        <v>junio</v>
      </c>
      <c r="I241" t="s">
        <v>45</v>
      </c>
    </row>
    <row r="242" spans="1:9" x14ac:dyDescent="0.25">
      <c r="A242" t="s">
        <v>437</v>
      </c>
      <c r="B242" t="s">
        <v>266</v>
      </c>
      <c r="C242" t="s">
        <v>102</v>
      </c>
      <c r="D242" s="5">
        <v>627</v>
      </c>
      <c r="E242" t="s">
        <v>83</v>
      </c>
      <c r="F242" s="4">
        <v>43987</v>
      </c>
      <c r="G242" s="5">
        <f t="shared" si="6"/>
        <v>559.82142857142856</v>
      </c>
      <c r="H242" t="str">
        <f t="shared" si="7"/>
        <v>junio</v>
      </c>
      <c r="I242" t="s">
        <v>45</v>
      </c>
    </row>
    <row r="243" spans="1:9" x14ac:dyDescent="0.25">
      <c r="A243" t="s">
        <v>438</v>
      </c>
      <c r="B243" t="s">
        <v>285</v>
      </c>
      <c r="C243" t="s">
        <v>205</v>
      </c>
      <c r="D243" s="5">
        <v>1029</v>
      </c>
      <c r="E243" t="s">
        <v>89</v>
      </c>
      <c r="F243" s="4">
        <v>43986</v>
      </c>
      <c r="G243" s="5">
        <f t="shared" si="6"/>
        <v>918.74999999999989</v>
      </c>
      <c r="H243" t="str">
        <f t="shared" si="7"/>
        <v>junio</v>
      </c>
      <c r="I243" t="s">
        <v>45</v>
      </c>
    </row>
    <row r="244" spans="1:9" x14ac:dyDescent="0.25">
      <c r="A244" t="s">
        <v>439</v>
      </c>
      <c r="B244" t="s">
        <v>211</v>
      </c>
      <c r="C244" t="s">
        <v>208</v>
      </c>
      <c r="D244" s="5">
        <v>496</v>
      </c>
      <c r="E244" t="s">
        <v>89</v>
      </c>
      <c r="F244" s="4">
        <v>43993</v>
      </c>
      <c r="G244" s="5">
        <f t="shared" si="6"/>
        <v>442.85714285714283</v>
      </c>
      <c r="H244" t="str">
        <f t="shared" si="7"/>
        <v>junio</v>
      </c>
      <c r="I244" t="s">
        <v>45</v>
      </c>
    </row>
    <row r="245" spans="1:9" x14ac:dyDescent="0.25">
      <c r="A245" t="s">
        <v>440</v>
      </c>
      <c r="B245" t="s">
        <v>188</v>
      </c>
      <c r="C245" t="s">
        <v>169</v>
      </c>
      <c r="D245" s="5">
        <v>1334</v>
      </c>
      <c r="E245" t="s">
        <v>89</v>
      </c>
      <c r="F245" s="4">
        <v>44006</v>
      </c>
      <c r="G245" s="5">
        <f t="shared" si="6"/>
        <v>1191.0714285714284</v>
      </c>
      <c r="H245" t="str">
        <f t="shared" si="7"/>
        <v>junio</v>
      </c>
      <c r="I245" t="s">
        <v>45</v>
      </c>
    </row>
    <row r="246" spans="1:9" x14ac:dyDescent="0.25">
      <c r="A246" t="s">
        <v>441</v>
      </c>
      <c r="B246" t="s">
        <v>229</v>
      </c>
      <c r="C246" t="s">
        <v>133</v>
      </c>
      <c r="D246" s="5">
        <v>500</v>
      </c>
      <c r="E246" t="s">
        <v>89</v>
      </c>
      <c r="F246" s="4">
        <v>43995</v>
      </c>
      <c r="G246" s="5">
        <f t="shared" si="6"/>
        <v>446.42857142857139</v>
      </c>
      <c r="H246" t="str">
        <f t="shared" si="7"/>
        <v>junio</v>
      </c>
      <c r="I246" t="s">
        <v>45</v>
      </c>
    </row>
    <row r="247" spans="1:9" x14ac:dyDescent="0.25">
      <c r="A247" t="s">
        <v>442</v>
      </c>
      <c r="B247" t="s">
        <v>138</v>
      </c>
      <c r="C247" t="s">
        <v>139</v>
      </c>
      <c r="D247" s="5">
        <v>219</v>
      </c>
      <c r="E247" t="s">
        <v>83</v>
      </c>
      <c r="F247" s="4">
        <v>43992</v>
      </c>
      <c r="G247" s="5">
        <f t="shared" si="6"/>
        <v>195.53571428571428</v>
      </c>
      <c r="H247" t="str">
        <f t="shared" si="7"/>
        <v>junio</v>
      </c>
      <c r="I247" t="s">
        <v>45</v>
      </c>
    </row>
    <row r="248" spans="1:9" x14ac:dyDescent="0.25">
      <c r="A248" t="s">
        <v>443</v>
      </c>
      <c r="B248" t="s">
        <v>144</v>
      </c>
      <c r="C248" t="s">
        <v>125</v>
      </c>
      <c r="D248" s="5">
        <v>1966</v>
      </c>
      <c r="E248" t="s">
        <v>89</v>
      </c>
      <c r="F248" s="4">
        <v>44005</v>
      </c>
      <c r="G248" s="5">
        <f t="shared" si="6"/>
        <v>1755.3571428571427</v>
      </c>
      <c r="H248" t="str">
        <f t="shared" si="7"/>
        <v>junio</v>
      </c>
      <c r="I248" t="s">
        <v>45</v>
      </c>
    </row>
    <row r="249" spans="1:9" x14ac:dyDescent="0.25">
      <c r="A249" t="s">
        <v>444</v>
      </c>
      <c r="B249" t="s">
        <v>243</v>
      </c>
      <c r="C249" t="s">
        <v>128</v>
      </c>
      <c r="D249" s="5">
        <v>766</v>
      </c>
      <c r="E249" t="s">
        <v>89</v>
      </c>
      <c r="F249" s="4">
        <v>44008</v>
      </c>
      <c r="G249" s="5">
        <f t="shared" si="6"/>
        <v>683.92857142857133</v>
      </c>
      <c r="H249" t="str">
        <f t="shared" si="7"/>
        <v>junio</v>
      </c>
      <c r="I249" t="s">
        <v>45</v>
      </c>
    </row>
    <row r="250" spans="1:9" x14ac:dyDescent="0.25">
      <c r="A250" t="s">
        <v>445</v>
      </c>
      <c r="B250" t="s">
        <v>317</v>
      </c>
      <c r="C250" t="s">
        <v>283</v>
      </c>
      <c r="D250" s="5">
        <v>674</v>
      </c>
      <c r="E250" t="s">
        <v>83</v>
      </c>
      <c r="F250" s="4">
        <v>43983</v>
      </c>
      <c r="G250" s="5">
        <f t="shared" si="6"/>
        <v>601.78571428571422</v>
      </c>
      <c r="H250" t="str">
        <f t="shared" si="7"/>
        <v>junio</v>
      </c>
      <c r="I250" t="s">
        <v>45</v>
      </c>
    </row>
    <row r="251" spans="1:9" x14ac:dyDescent="0.25">
      <c r="A251" t="s">
        <v>446</v>
      </c>
      <c r="B251" t="s">
        <v>217</v>
      </c>
      <c r="C251" t="s">
        <v>92</v>
      </c>
      <c r="D251" s="5">
        <v>517</v>
      </c>
      <c r="E251" t="s">
        <v>89</v>
      </c>
      <c r="F251" s="4">
        <v>44012</v>
      </c>
      <c r="G251" s="5">
        <f t="shared" si="6"/>
        <v>461.60714285714283</v>
      </c>
      <c r="H251" t="str">
        <f t="shared" si="7"/>
        <v>junio</v>
      </c>
      <c r="I251" t="s">
        <v>45</v>
      </c>
    </row>
    <row r="252" spans="1:9" x14ac:dyDescent="0.25">
      <c r="A252" t="s">
        <v>447</v>
      </c>
      <c r="B252" t="s">
        <v>256</v>
      </c>
      <c r="C252" t="s">
        <v>119</v>
      </c>
      <c r="D252" s="5">
        <v>1095</v>
      </c>
      <c r="E252" t="s">
        <v>93</v>
      </c>
      <c r="F252" s="4">
        <v>43990</v>
      </c>
      <c r="G252" s="5">
        <f t="shared" si="6"/>
        <v>977.67857142857133</v>
      </c>
      <c r="H252" t="str">
        <f t="shared" si="7"/>
        <v>junio</v>
      </c>
      <c r="I252" t="s">
        <v>45</v>
      </c>
    </row>
    <row r="253" spans="1:9" x14ac:dyDescent="0.25">
      <c r="A253" t="s">
        <v>448</v>
      </c>
      <c r="B253" t="s">
        <v>320</v>
      </c>
      <c r="C253" t="s">
        <v>122</v>
      </c>
      <c r="D253" s="5">
        <v>200</v>
      </c>
      <c r="E253" t="s">
        <v>89</v>
      </c>
      <c r="F253" s="4">
        <v>44000</v>
      </c>
      <c r="G253" s="5">
        <f t="shared" si="6"/>
        <v>178.57142857142856</v>
      </c>
      <c r="H253" t="str">
        <f t="shared" si="7"/>
        <v>junio</v>
      </c>
      <c r="I253" t="s">
        <v>45</v>
      </c>
    </row>
    <row r="254" spans="1:9" x14ac:dyDescent="0.25">
      <c r="A254" t="s">
        <v>449</v>
      </c>
      <c r="B254" t="s">
        <v>450</v>
      </c>
      <c r="C254" t="s">
        <v>142</v>
      </c>
      <c r="D254" s="5">
        <v>1261</v>
      </c>
      <c r="E254" t="s">
        <v>83</v>
      </c>
      <c r="F254" s="4">
        <v>44003</v>
      </c>
      <c r="G254" s="5">
        <f t="shared" si="6"/>
        <v>1125.8928571428571</v>
      </c>
      <c r="H254" t="str">
        <f t="shared" si="7"/>
        <v>junio</v>
      </c>
      <c r="I254" t="s">
        <v>45</v>
      </c>
    </row>
    <row r="255" spans="1:9" x14ac:dyDescent="0.25">
      <c r="A255" t="s">
        <v>451</v>
      </c>
      <c r="B255" t="s">
        <v>157</v>
      </c>
      <c r="C255" t="s">
        <v>158</v>
      </c>
      <c r="D255" s="5">
        <v>1</v>
      </c>
      <c r="E255" t="s">
        <v>83</v>
      </c>
      <c r="F255" s="4">
        <v>43985</v>
      </c>
      <c r="G255" s="5">
        <f t="shared" si="6"/>
        <v>0.89285714285714279</v>
      </c>
      <c r="H255" t="str">
        <f t="shared" si="7"/>
        <v>junio</v>
      </c>
      <c r="I255" t="s">
        <v>45</v>
      </c>
    </row>
    <row r="256" spans="1:9" x14ac:dyDescent="0.25">
      <c r="A256" t="s">
        <v>452</v>
      </c>
      <c r="B256" t="s">
        <v>227</v>
      </c>
      <c r="C256" t="s">
        <v>139</v>
      </c>
      <c r="D256" s="5">
        <v>6308</v>
      </c>
      <c r="E256" t="s">
        <v>83</v>
      </c>
      <c r="F256" s="4">
        <v>43992</v>
      </c>
      <c r="G256" s="5">
        <f t="shared" si="6"/>
        <v>5632.1428571428569</v>
      </c>
      <c r="H256" t="str">
        <f t="shared" si="7"/>
        <v>junio</v>
      </c>
      <c r="I256" t="s">
        <v>45</v>
      </c>
    </row>
    <row r="257" spans="1:10" x14ac:dyDescent="0.25">
      <c r="A257" t="s">
        <v>453</v>
      </c>
      <c r="B257" t="s">
        <v>171</v>
      </c>
      <c r="C257" t="s">
        <v>125</v>
      </c>
      <c r="D257" s="5">
        <v>13837</v>
      </c>
      <c r="E257" t="s">
        <v>89</v>
      </c>
      <c r="F257" s="4">
        <v>44005</v>
      </c>
      <c r="G257" s="5">
        <f t="shared" si="6"/>
        <v>12354.464285714284</v>
      </c>
      <c r="H257" t="str">
        <f t="shared" si="7"/>
        <v>junio</v>
      </c>
      <c r="I257" t="s">
        <v>45</v>
      </c>
    </row>
    <row r="258" spans="1:10" x14ac:dyDescent="0.25">
      <c r="A258" t="s">
        <v>454</v>
      </c>
      <c r="B258" t="s">
        <v>113</v>
      </c>
      <c r="C258" t="s">
        <v>128</v>
      </c>
      <c r="D258" s="5">
        <v>8291</v>
      </c>
      <c r="E258" t="s">
        <v>89</v>
      </c>
      <c r="F258" s="4">
        <v>44008</v>
      </c>
      <c r="G258" s="5">
        <f t="shared" ref="G258:G321" si="8">+D258/1.12</f>
        <v>7402.6785714285706</v>
      </c>
      <c r="H258" t="str">
        <f t="shared" ref="H258:H321" si="9">TEXT(F258,"MMMM")</f>
        <v>junio</v>
      </c>
      <c r="I258" t="s">
        <v>45</v>
      </c>
    </row>
    <row r="259" spans="1:10" x14ac:dyDescent="0.25">
      <c r="A259" t="s">
        <v>455</v>
      </c>
      <c r="B259" t="s">
        <v>266</v>
      </c>
      <c r="C259" t="s">
        <v>283</v>
      </c>
      <c r="D259" s="5">
        <v>10265</v>
      </c>
      <c r="E259" t="s">
        <v>83</v>
      </c>
      <c r="F259" s="4">
        <v>43983</v>
      </c>
      <c r="G259" s="5">
        <f t="shared" si="8"/>
        <v>9165.1785714285706</v>
      </c>
      <c r="H259" t="str">
        <f t="shared" si="9"/>
        <v>junio</v>
      </c>
      <c r="I259" t="s">
        <v>45</v>
      </c>
    </row>
    <row r="260" spans="1:10" x14ac:dyDescent="0.25">
      <c r="A260" t="s">
        <v>456</v>
      </c>
      <c r="B260" t="s">
        <v>211</v>
      </c>
      <c r="C260" t="s">
        <v>92</v>
      </c>
      <c r="D260" s="5">
        <v>14640</v>
      </c>
      <c r="E260" t="s">
        <v>89</v>
      </c>
      <c r="F260" s="4">
        <v>44012</v>
      </c>
      <c r="G260" s="5">
        <f t="shared" si="8"/>
        <v>13071.428571428571</v>
      </c>
      <c r="H260" t="str">
        <f t="shared" si="9"/>
        <v>junio</v>
      </c>
      <c r="I260" t="s">
        <v>45</v>
      </c>
    </row>
    <row r="261" spans="1:10" x14ac:dyDescent="0.25">
      <c r="A261" t="s">
        <v>457</v>
      </c>
      <c r="B261" t="s">
        <v>309</v>
      </c>
      <c r="C261" t="s">
        <v>119</v>
      </c>
      <c r="D261" s="5">
        <v>14380</v>
      </c>
      <c r="E261" t="s">
        <v>93</v>
      </c>
      <c r="F261" s="4">
        <v>43990</v>
      </c>
      <c r="G261" s="5">
        <f t="shared" si="8"/>
        <v>12839.285714285714</v>
      </c>
      <c r="H261" t="str">
        <f t="shared" si="9"/>
        <v>junio</v>
      </c>
      <c r="I261" t="s">
        <v>45</v>
      </c>
    </row>
    <row r="262" spans="1:10" x14ac:dyDescent="0.25">
      <c r="A262" t="s">
        <v>458</v>
      </c>
      <c r="B262" t="s">
        <v>293</v>
      </c>
      <c r="C262" t="s">
        <v>122</v>
      </c>
      <c r="D262" s="5">
        <v>8437</v>
      </c>
      <c r="E262" t="s">
        <v>89</v>
      </c>
      <c r="F262" s="4">
        <v>44000</v>
      </c>
      <c r="G262" s="5">
        <f t="shared" si="8"/>
        <v>7533.0357142857138</v>
      </c>
      <c r="H262" t="str">
        <f t="shared" si="9"/>
        <v>junio</v>
      </c>
      <c r="I262" t="s">
        <v>45</v>
      </c>
    </row>
    <row r="263" spans="1:10" x14ac:dyDescent="0.25">
      <c r="A263" t="s">
        <v>459</v>
      </c>
      <c r="B263" t="s">
        <v>207</v>
      </c>
      <c r="C263" t="s">
        <v>142</v>
      </c>
      <c r="D263" s="5">
        <v>14906</v>
      </c>
      <c r="E263" t="s">
        <v>83</v>
      </c>
      <c r="F263" s="4">
        <v>44003</v>
      </c>
      <c r="G263" s="5">
        <f t="shared" si="8"/>
        <v>13308.928571428571</v>
      </c>
      <c r="H263" t="str">
        <f t="shared" si="9"/>
        <v>junio</v>
      </c>
      <c r="I263" t="s">
        <v>45</v>
      </c>
    </row>
    <row r="264" spans="1:10" x14ac:dyDescent="0.25">
      <c r="A264" t="s">
        <v>460</v>
      </c>
      <c r="B264" t="s">
        <v>135</v>
      </c>
      <c r="C264" t="s">
        <v>158</v>
      </c>
      <c r="D264" s="5">
        <v>9089</v>
      </c>
      <c r="E264" t="s">
        <v>83</v>
      </c>
      <c r="F264" s="4">
        <v>43985</v>
      </c>
      <c r="G264" s="5">
        <f t="shared" si="8"/>
        <v>8115.1785714285706</v>
      </c>
      <c r="H264" t="str">
        <f t="shared" si="9"/>
        <v>junio</v>
      </c>
      <c r="I264" t="s">
        <v>45</v>
      </c>
    </row>
    <row r="265" spans="1:10" x14ac:dyDescent="0.25">
      <c r="A265" t="s">
        <v>461</v>
      </c>
      <c r="B265" t="s">
        <v>215</v>
      </c>
      <c r="C265" t="s">
        <v>92</v>
      </c>
      <c r="D265" s="5">
        <v>9504</v>
      </c>
      <c r="E265" t="s">
        <v>93</v>
      </c>
      <c r="F265" s="4">
        <v>43898</v>
      </c>
      <c r="G265" s="5">
        <f t="shared" si="8"/>
        <v>8485.7142857142844</v>
      </c>
      <c r="H265" t="str">
        <f t="shared" si="9"/>
        <v>marzo</v>
      </c>
      <c r="I265" t="s">
        <v>44</v>
      </c>
    </row>
    <row r="266" spans="1:10" x14ac:dyDescent="0.25">
      <c r="A266" s="9" t="s">
        <v>462</v>
      </c>
      <c r="B266" s="9" t="s">
        <v>217</v>
      </c>
      <c r="C266" s="9" t="s">
        <v>92</v>
      </c>
      <c r="D266" s="10">
        <v>75</v>
      </c>
      <c r="E266" s="9" t="s">
        <v>93</v>
      </c>
      <c r="F266" s="14">
        <v>43921</v>
      </c>
      <c r="G266" s="10">
        <f t="shared" si="8"/>
        <v>66.964285714285708</v>
      </c>
      <c r="H266" s="9" t="str">
        <f t="shared" si="9"/>
        <v>marzo</v>
      </c>
      <c r="I266" t="s">
        <v>44</v>
      </c>
      <c r="J266" s="14" t="s">
        <v>463</v>
      </c>
    </row>
    <row r="267" spans="1:10" x14ac:dyDescent="0.25">
      <c r="A267" t="s">
        <v>464</v>
      </c>
      <c r="B267" t="s">
        <v>282</v>
      </c>
      <c r="C267" t="s">
        <v>283</v>
      </c>
      <c r="D267" s="5">
        <v>150</v>
      </c>
      <c r="E267" t="s">
        <v>83</v>
      </c>
      <c r="F267" s="4">
        <v>43905</v>
      </c>
      <c r="G267" s="5">
        <f t="shared" si="8"/>
        <v>133.92857142857142</v>
      </c>
      <c r="H267" t="str">
        <f t="shared" si="9"/>
        <v>marzo</v>
      </c>
      <c r="I267" t="s">
        <v>44</v>
      </c>
    </row>
    <row r="268" spans="1:10" x14ac:dyDescent="0.25">
      <c r="A268" t="s">
        <v>465</v>
      </c>
      <c r="B268" t="s">
        <v>450</v>
      </c>
      <c r="C268" t="s">
        <v>142</v>
      </c>
      <c r="D268" s="5">
        <v>1125</v>
      </c>
      <c r="E268" t="s">
        <v>89</v>
      </c>
      <c r="F268" s="4">
        <v>43920</v>
      </c>
      <c r="G268" s="5">
        <f t="shared" si="8"/>
        <v>1004.4642857142857</v>
      </c>
      <c r="H268" t="str">
        <f t="shared" si="9"/>
        <v>marzo</v>
      </c>
      <c r="I268" t="s">
        <v>44</v>
      </c>
    </row>
    <row r="269" spans="1:10" x14ac:dyDescent="0.25">
      <c r="A269" t="s">
        <v>466</v>
      </c>
      <c r="B269" t="s">
        <v>248</v>
      </c>
      <c r="C269" t="s">
        <v>99</v>
      </c>
      <c r="D269" s="5">
        <v>1143</v>
      </c>
      <c r="E269" t="s">
        <v>89</v>
      </c>
      <c r="F269" s="4">
        <v>43909</v>
      </c>
      <c r="G269" s="5">
        <f t="shared" si="8"/>
        <v>1020.5357142857142</v>
      </c>
      <c r="H269" t="str">
        <f t="shared" si="9"/>
        <v>marzo</v>
      </c>
      <c r="I269" t="s">
        <v>44</v>
      </c>
    </row>
    <row r="270" spans="1:10" x14ac:dyDescent="0.25">
      <c r="A270" t="s">
        <v>467</v>
      </c>
      <c r="B270" t="s">
        <v>357</v>
      </c>
      <c r="C270" t="s">
        <v>272</v>
      </c>
      <c r="D270" s="5">
        <v>1383</v>
      </c>
      <c r="E270" t="s">
        <v>83</v>
      </c>
      <c r="F270" s="4">
        <v>43899</v>
      </c>
      <c r="G270" s="5">
        <f t="shared" si="8"/>
        <v>1234.8214285714284</v>
      </c>
      <c r="H270" t="str">
        <f t="shared" si="9"/>
        <v>marzo</v>
      </c>
      <c r="I270" t="s">
        <v>44</v>
      </c>
    </row>
    <row r="271" spans="1:10" x14ac:dyDescent="0.25">
      <c r="A271" t="s">
        <v>468</v>
      </c>
      <c r="B271" t="s">
        <v>328</v>
      </c>
      <c r="C271" t="s">
        <v>236</v>
      </c>
      <c r="D271" s="5">
        <v>1949</v>
      </c>
      <c r="E271" t="s">
        <v>89</v>
      </c>
      <c r="F271" s="4">
        <v>43918</v>
      </c>
      <c r="G271" s="5">
        <f t="shared" si="8"/>
        <v>1740.1785714285713</v>
      </c>
      <c r="H271" t="str">
        <f t="shared" si="9"/>
        <v>marzo</v>
      </c>
      <c r="I271" t="s">
        <v>44</v>
      </c>
    </row>
    <row r="272" spans="1:10" x14ac:dyDescent="0.25">
      <c r="A272" t="s">
        <v>469</v>
      </c>
      <c r="B272" t="s">
        <v>450</v>
      </c>
      <c r="C272" t="s">
        <v>142</v>
      </c>
      <c r="D272" s="5">
        <v>1896</v>
      </c>
      <c r="E272" t="s">
        <v>89</v>
      </c>
      <c r="F272" s="4">
        <v>43895</v>
      </c>
      <c r="G272" s="5">
        <f t="shared" si="8"/>
        <v>1692.8571428571427</v>
      </c>
      <c r="H272" t="str">
        <f t="shared" si="9"/>
        <v>marzo</v>
      </c>
      <c r="I272" t="s">
        <v>44</v>
      </c>
    </row>
    <row r="273" spans="1:9" x14ac:dyDescent="0.25">
      <c r="A273" t="s">
        <v>470</v>
      </c>
      <c r="B273" t="s">
        <v>227</v>
      </c>
      <c r="C273" t="s">
        <v>119</v>
      </c>
      <c r="D273" s="5">
        <v>261</v>
      </c>
      <c r="E273" t="s">
        <v>83</v>
      </c>
      <c r="F273" s="4">
        <v>43891</v>
      </c>
      <c r="G273" s="5">
        <f t="shared" si="8"/>
        <v>233.03571428571428</v>
      </c>
      <c r="H273" t="str">
        <f t="shared" si="9"/>
        <v>marzo</v>
      </c>
      <c r="I273" t="s">
        <v>44</v>
      </c>
    </row>
    <row r="274" spans="1:9" x14ac:dyDescent="0.25">
      <c r="A274" t="s">
        <v>471</v>
      </c>
      <c r="B274" t="s">
        <v>248</v>
      </c>
      <c r="C274" t="s">
        <v>99</v>
      </c>
      <c r="D274" s="5">
        <v>247</v>
      </c>
      <c r="E274" t="s">
        <v>93</v>
      </c>
      <c r="F274" s="4">
        <v>43893</v>
      </c>
      <c r="G274" s="5">
        <f t="shared" si="8"/>
        <v>220.53571428571428</v>
      </c>
      <c r="H274" t="str">
        <f t="shared" si="9"/>
        <v>marzo</v>
      </c>
      <c r="I274" t="s">
        <v>44</v>
      </c>
    </row>
    <row r="275" spans="1:9" x14ac:dyDescent="0.25">
      <c r="A275" t="s">
        <v>472</v>
      </c>
      <c r="B275" t="s">
        <v>87</v>
      </c>
      <c r="C275" t="s">
        <v>88</v>
      </c>
      <c r="D275" s="5">
        <v>1617</v>
      </c>
      <c r="E275" t="s">
        <v>83</v>
      </c>
      <c r="F275" s="4">
        <v>43900</v>
      </c>
      <c r="G275" s="5">
        <f t="shared" si="8"/>
        <v>1443.7499999999998</v>
      </c>
      <c r="H275" t="str">
        <f t="shared" si="9"/>
        <v>marzo</v>
      </c>
      <c r="I275" t="s">
        <v>44</v>
      </c>
    </row>
    <row r="276" spans="1:9" x14ac:dyDescent="0.25">
      <c r="A276" t="s">
        <v>473</v>
      </c>
      <c r="B276" t="s">
        <v>254</v>
      </c>
      <c r="C276" t="s">
        <v>272</v>
      </c>
      <c r="D276" s="5">
        <v>1216</v>
      </c>
      <c r="E276" t="s">
        <v>93</v>
      </c>
      <c r="F276" s="4">
        <v>43904</v>
      </c>
      <c r="G276" s="5">
        <f t="shared" si="8"/>
        <v>1085.7142857142856</v>
      </c>
      <c r="H276" t="str">
        <f t="shared" si="9"/>
        <v>marzo</v>
      </c>
      <c r="I276" t="s">
        <v>44</v>
      </c>
    </row>
    <row r="277" spans="1:9" x14ac:dyDescent="0.25">
      <c r="A277" t="s">
        <v>474</v>
      </c>
      <c r="B277" t="s">
        <v>113</v>
      </c>
      <c r="C277" t="s">
        <v>114</v>
      </c>
      <c r="D277" s="5">
        <v>711</v>
      </c>
      <c r="E277" t="s">
        <v>89</v>
      </c>
      <c r="F277" s="4">
        <v>43910</v>
      </c>
      <c r="G277" s="5">
        <f t="shared" si="8"/>
        <v>634.82142857142856</v>
      </c>
      <c r="H277" t="str">
        <f t="shared" si="9"/>
        <v>marzo</v>
      </c>
      <c r="I277" t="s">
        <v>44</v>
      </c>
    </row>
    <row r="278" spans="1:9" x14ac:dyDescent="0.25">
      <c r="A278" t="s">
        <v>475</v>
      </c>
      <c r="B278" t="s">
        <v>235</v>
      </c>
      <c r="C278" t="s">
        <v>236</v>
      </c>
      <c r="D278" s="5">
        <v>1879</v>
      </c>
      <c r="E278" t="s">
        <v>93</v>
      </c>
      <c r="F278" s="4">
        <v>43914</v>
      </c>
      <c r="G278" s="5">
        <f t="shared" si="8"/>
        <v>1677.6785714285713</v>
      </c>
      <c r="H278" t="str">
        <f t="shared" si="9"/>
        <v>marzo</v>
      </c>
      <c r="I278" t="s">
        <v>44</v>
      </c>
    </row>
    <row r="279" spans="1:9" x14ac:dyDescent="0.25">
      <c r="A279" t="s">
        <v>476</v>
      </c>
      <c r="B279" t="s">
        <v>450</v>
      </c>
      <c r="C279" t="s">
        <v>142</v>
      </c>
      <c r="D279" s="5">
        <v>1609</v>
      </c>
      <c r="E279" t="s">
        <v>93</v>
      </c>
      <c r="F279" s="4">
        <v>43892</v>
      </c>
      <c r="G279" s="5">
        <f t="shared" si="8"/>
        <v>1436.6071428571427</v>
      </c>
      <c r="H279" t="str">
        <f t="shared" si="9"/>
        <v>marzo</v>
      </c>
      <c r="I279" t="s">
        <v>44</v>
      </c>
    </row>
    <row r="280" spans="1:9" x14ac:dyDescent="0.25">
      <c r="A280" t="s">
        <v>477</v>
      </c>
      <c r="B280" t="s">
        <v>248</v>
      </c>
      <c r="C280" t="s">
        <v>99</v>
      </c>
      <c r="D280" s="5">
        <v>1544</v>
      </c>
      <c r="E280" t="s">
        <v>93</v>
      </c>
      <c r="F280" s="4">
        <v>43902</v>
      </c>
      <c r="G280" s="5">
        <f t="shared" si="8"/>
        <v>1378.5714285714284</v>
      </c>
      <c r="H280" t="str">
        <f t="shared" si="9"/>
        <v>marzo</v>
      </c>
      <c r="I280" t="s">
        <v>44</v>
      </c>
    </row>
    <row r="281" spans="1:9" x14ac:dyDescent="0.25">
      <c r="A281" t="s">
        <v>478</v>
      </c>
      <c r="B281" t="s">
        <v>266</v>
      </c>
      <c r="C281" t="s">
        <v>102</v>
      </c>
      <c r="D281" s="5">
        <v>1813</v>
      </c>
      <c r="E281" t="s">
        <v>83</v>
      </c>
      <c r="F281" s="4">
        <v>43902</v>
      </c>
      <c r="G281" s="5">
        <f t="shared" si="8"/>
        <v>1618.7499999999998</v>
      </c>
      <c r="H281" t="str">
        <f t="shared" si="9"/>
        <v>marzo</v>
      </c>
      <c r="I281" t="s">
        <v>44</v>
      </c>
    </row>
    <row r="282" spans="1:9" x14ac:dyDescent="0.25">
      <c r="A282" t="s">
        <v>479</v>
      </c>
      <c r="B282" t="s">
        <v>285</v>
      </c>
      <c r="C282" t="s">
        <v>205</v>
      </c>
      <c r="D282" s="5">
        <v>385</v>
      </c>
      <c r="E282" t="s">
        <v>89</v>
      </c>
      <c r="F282" s="4">
        <v>43898</v>
      </c>
      <c r="G282" s="5">
        <f t="shared" si="8"/>
        <v>343.74999999999994</v>
      </c>
      <c r="H282" t="str">
        <f t="shared" si="9"/>
        <v>marzo</v>
      </c>
      <c r="I282" t="s">
        <v>44</v>
      </c>
    </row>
    <row r="283" spans="1:9" x14ac:dyDescent="0.25">
      <c r="A283" t="s">
        <v>480</v>
      </c>
      <c r="B283" t="s">
        <v>179</v>
      </c>
      <c r="C283" t="s">
        <v>111</v>
      </c>
      <c r="D283" s="5">
        <v>420</v>
      </c>
      <c r="E283" t="s">
        <v>89</v>
      </c>
      <c r="F283" s="4">
        <v>43910</v>
      </c>
      <c r="G283" s="5">
        <f t="shared" si="8"/>
        <v>374.99999999999994</v>
      </c>
      <c r="H283" t="str">
        <f t="shared" si="9"/>
        <v>marzo</v>
      </c>
      <c r="I283" t="s">
        <v>44</v>
      </c>
    </row>
    <row r="284" spans="1:9" x14ac:dyDescent="0.25">
      <c r="A284" t="s">
        <v>481</v>
      </c>
      <c r="B284" t="s">
        <v>181</v>
      </c>
      <c r="C284" t="s">
        <v>182</v>
      </c>
      <c r="D284" s="5">
        <v>1886</v>
      </c>
      <c r="E284" t="s">
        <v>89</v>
      </c>
      <c r="F284" s="4">
        <v>43891</v>
      </c>
      <c r="G284" s="5">
        <f t="shared" si="8"/>
        <v>1683.9285714285713</v>
      </c>
      <c r="H284" t="str">
        <f t="shared" si="9"/>
        <v>marzo</v>
      </c>
      <c r="I284" t="s">
        <v>44</v>
      </c>
    </row>
    <row r="285" spans="1:9" x14ac:dyDescent="0.25">
      <c r="A285" t="s">
        <v>482</v>
      </c>
      <c r="B285" t="s">
        <v>483</v>
      </c>
      <c r="C285" t="s">
        <v>96</v>
      </c>
      <c r="D285" s="5">
        <v>925</v>
      </c>
      <c r="E285" t="s">
        <v>83</v>
      </c>
      <c r="F285" s="4">
        <v>43917</v>
      </c>
      <c r="G285" s="5">
        <f t="shared" si="8"/>
        <v>825.89285714285711</v>
      </c>
      <c r="H285" t="str">
        <f t="shared" si="9"/>
        <v>marzo</v>
      </c>
      <c r="I285" t="s">
        <v>44</v>
      </c>
    </row>
    <row r="286" spans="1:9" x14ac:dyDescent="0.25">
      <c r="A286" t="s">
        <v>484</v>
      </c>
      <c r="B286" t="s">
        <v>207</v>
      </c>
      <c r="C286" t="s">
        <v>208</v>
      </c>
      <c r="D286" s="5">
        <v>290</v>
      </c>
      <c r="E286" t="s">
        <v>83</v>
      </c>
      <c r="F286" s="4">
        <v>43908</v>
      </c>
      <c r="G286" s="5">
        <f t="shared" si="8"/>
        <v>258.92857142857139</v>
      </c>
      <c r="H286" t="str">
        <f t="shared" si="9"/>
        <v>marzo</v>
      </c>
      <c r="I286" t="s">
        <v>44</v>
      </c>
    </row>
    <row r="287" spans="1:9" x14ac:dyDescent="0.25">
      <c r="A287" t="s">
        <v>485</v>
      </c>
      <c r="B287" t="s">
        <v>285</v>
      </c>
      <c r="C287" t="s">
        <v>161</v>
      </c>
      <c r="D287" s="5">
        <v>1579</v>
      </c>
      <c r="E287" t="s">
        <v>93</v>
      </c>
      <c r="F287" s="4">
        <v>43914</v>
      </c>
      <c r="G287" s="5">
        <f t="shared" si="8"/>
        <v>1409.8214285714284</v>
      </c>
      <c r="H287" t="str">
        <f t="shared" si="9"/>
        <v>marzo</v>
      </c>
      <c r="I287" t="s">
        <v>44</v>
      </c>
    </row>
    <row r="288" spans="1:9" x14ac:dyDescent="0.25">
      <c r="A288" t="s">
        <v>486</v>
      </c>
      <c r="B288" t="s">
        <v>110</v>
      </c>
      <c r="C288" t="s">
        <v>111</v>
      </c>
      <c r="D288" s="5">
        <v>307</v>
      </c>
      <c r="E288" t="s">
        <v>83</v>
      </c>
      <c r="F288" s="4">
        <v>43909</v>
      </c>
      <c r="G288" s="5">
        <f t="shared" si="8"/>
        <v>274.10714285714283</v>
      </c>
      <c r="H288" t="str">
        <f t="shared" si="9"/>
        <v>marzo</v>
      </c>
      <c r="I288" t="s">
        <v>44</v>
      </c>
    </row>
    <row r="289" spans="1:9" x14ac:dyDescent="0.25">
      <c r="A289" t="s">
        <v>487</v>
      </c>
      <c r="B289" t="s">
        <v>118</v>
      </c>
      <c r="C289" t="s">
        <v>119</v>
      </c>
      <c r="D289" s="5">
        <v>967</v>
      </c>
      <c r="E289" t="s">
        <v>89</v>
      </c>
      <c r="F289" s="4">
        <v>43906</v>
      </c>
      <c r="G289" s="5">
        <f t="shared" si="8"/>
        <v>863.39285714285711</v>
      </c>
      <c r="H289" t="str">
        <f t="shared" si="9"/>
        <v>marzo</v>
      </c>
      <c r="I289" t="s">
        <v>44</v>
      </c>
    </row>
    <row r="290" spans="1:9" x14ac:dyDescent="0.25">
      <c r="A290" t="s">
        <v>488</v>
      </c>
      <c r="B290" t="s">
        <v>192</v>
      </c>
      <c r="C290" t="s">
        <v>236</v>
      </c>
      <c r="D290" s="5">
        <v>703</v>
      </c>
      <c r="E290" t="s">
        <v>83</v>
      </c>
      <c r="F290" s="4">
        <v>43913</v>
      </c>
      <c r="G290" s="5">
        <f t="shared" si="8"/>
        <v>627.67857142857133</v>
      </c>
      <c r="H290" t="str">
        <f t="shared" si="9"/>
        <v>marzo</v>
      </c>
      <c r="I290" t="s">
        <v>44</v>
      </c>
    </row>
    <row r="291" spans="1:9" x14ac:dyDescent="0.25">
      <c r="A291" t="s">
        <v>489</v>
      </c>
      <c r="B291" t="s">
        <v>243</v>
      </c>
      <c r="C291" t="s">
        <v>128</v>
      </c>
      <c r="D291" s="5">
        <v>330</v>
      </c>
      <c r="E291" t="s">
        <v>93</v>
      </c>
      <c r="F291" s="4">
        <v>43894</v>
      </c>
      <c r="G291" s="5">
        <f t="shared" si="8"/>
        <v>294.64285714285711</v>
      </c>
      <c r="H291" t="str">
        <f t="shared" si="9"/>
        <v>marzo</v>
      </c>
      <c r="I291" t="s">
        <v>44</v>
      </c>
    </row>
    <row r="292" spans="1:9" x14ac:dyDescent="0.25">
      <c r="A292" t="s">
        <v>490</v>
      </c>
      <c r="B292" t="s">
        <v>374</v>
      </c>
      <c r="C292" t="s">
        <v>114</v>
      </c>
      <c r="D292" s="5">
        <v>11915</v>
      </c>
      <c r="E292" t="s">
        <v>89</v>
      </c>
      <c r="F292" s="4">
        <v>43910</v>
      </c>
      <c r="G292" s="5">
        <f t="shared" si="8"/>
        <v>10638.392857142857</v>
      </c>
      <c r="H292" t="str">
        <f t="shared" si="9"/>
        <v>marzo</v>
      </c>
      <c r="I292" t="s">
        <v>44</v>
      </c>
    </row>
    <row r="293" spans="1:9" x14ac:dyDescent="0.25">
      <c r="A293" t="s">
        <v>491</v>
      </c>
      <c r="B293" t="s">
        <v>248</v>
      </c>
      <c r="C293" t="s">
        <v>236</v>
      </c>
      <c r="D293" s="5">
        <v>6794</v>
      </c>
      <c r="E293" t="s">
        <v>93</v>
      </c>
      <c r="F293" s="4">
        <v>43914</v>
      </c>
      <c r="G293" s="5">
        <f t="shared" si="8"/>
        <v>6066.0714285714284</v>
      </c>
      <c r="H293" t="str">
        <f t="shared" si="9"/>
        <v>marzo</v>
      </c>
      <c r="I293" t="s">
        <v>44</v>
      </c>
    </row>
    <row r="294" spans="1:9" x14ac:dyDescent="0.25">
      <c r="A294" t="s">
        <v>492</v>
      </c>
      <c r="B294" t="s">
        <v>229</v>
      </c>
      <c r="C294" t="s">
        <v>142</v>
      </c>
      <c r="D294" s="5">
        <v>14734</v>
      </c>
      <c r="E294" t="s">
        <v>93</v>
      </c>
      <c r="F294" s="4">
        <v>43892</v>
      </c>
      <c r="G294" s="5">
        <f t="shared" si="8"/>
        <v>13155.357142857141</v>
      </c>
      <c r="H294" t="str">
        <f t="shared" si="9"/>
        <v>marzo</v>
      </c>
      <c r="I294" t="s">
        <v>44</v>
      </c>
    </row>
    <row r="295" spans="1:9" x14ac:dyDescent="0.25">
      <c r="A295" t="s">
        <v>493</v>
      </c>
      <c r="B295" t="s">
        <v>240</v>
      </c>
      <c r="C295" t="s">
        <v>99</v>
      </c>
      <c r="D295" s="5">
        <v>11078</v>
      </c>
      <c r="E295" t="s">
        <v>93</v>
      </c>
      <c r="F295" s="4">
        <v>43902</v>
      </c>
      <c r="G295" s="5">
        <f t="shared" si="8"/>
        <v>9891.0714285714275</v>
      </c>
      <c r="H295" t="str">
        <f t="shared" si="9"/>
        <v>marzo</v>
      </c>
      <c r="I295" t="s">
        <v>44</v>
      </c>
    </row>
    <row r="296" spans="1:9" x14ac:dyDescent="0.25">
      <c r="A296" t="s">
        <v>494</v>
      </c>
      <c r="B296" t="s">
        <v>399</v>
      </c>
      <c r="C296" t="s">
        <v>102</v>
      </c>
      <c r="D296" s="5">
        <v>7866</v>
      </c>
      <c r="E296" t="s">
        <v>83</v>
      </c>
      <c r="F296" s="4">
        <v>43902</v>
      </c>
      <c r="G296" s="5">
        <f t="shared" si="8"/>
        <v>7023.2142857142853</v>
      </c>
      <c r="H296" t="str">
        <f t="shared" si="9"/>
        <v>marzo</v>
      </c>
      <c r="I296" t="s">
        <v>44</v>
      </c>
    </row>
    <row r="297" spans="1:9" x14ac:dyDescent="0.25">
      <c r="A297" t="s">
        <v>495</v>
      </c>
      <c r="B297" t="s">
        <v>181</v>
      </c>
      <c r="C297" t="s">
        <v>205</v>
      </c>
      <c r="D297" s="5">
        <v>6864</v>
      </c>
      <c r="E297" t="s">
        <v>89</v>
      </c>
      <c r="F297" s="4">
        <v>43898</v>
      </c>
      <c r="G297" s="5">
        <f t="shared" si="8"/>
        <v>6128.5714285714284</v>
      </c>
      <c r="H297" t="str">
        <f t="shared" si="9"/>
        <v>marzo</v>
      </c>
      <c r="I297" t="s">
        <v>44</v>
      </c>
    </row>
    <row r="298" spans="1:9" x14ac:dyDescent="0.25">
      <c r="A298" t="s">
        <v>496</v>
      </c>
      <c r="B298" t="s">
        <v>201</v>
      </c>
      <c r="C298" t="s">
        <v>111</v>
      </c>
      <c r="D298" s="5">
        <v>5664</v>
      </c>
      <c r="E298" t="s">
        <v>89</v>
      </c>
      <c r="F298" s="4">
        <v>43910</v>
      </c>
      <c r="G298" s="5">
        <f t="shared" si="8"/>
        <v>5057.1428571428569</v>
      </c>
      <c r="H298" t="str">
        <f t="shared" si="9"/>
        <v>marzo</v>
      </c>
      <c r="I298" t="s">
        <v>44</v>
      </c>
    </row>
    <row r="299" spans="1:9" x14ac:dyDescent="0.25">
      <c r="A299" t="s">
        <v>497</v>
      </c>
      <c r="B299" t="s">
        <v>152</v>
      </c>
      <c r="C299" t="s">
        <v>182</v>
      </c>
      <c r="D299" s="5">
        <v>13065</v>
      </c>
      <c r="E299" t="s">
        <v>89</v>
      </c>
      <c r="F299" s="4">
        <v>43891</v>
      </c>
      <c r="G299" s="5">
        <f t="shared" si="8"/>
        <v>11665.178571428571</v>
      </c>
      <c r="H299" t="str">
        <f t="shared" si="9"/>
        <v>marzo</v>
      </c>
      <c r="I299" t="s">
        <v>44</v>
      </c>
    </row>
    <row r="300" spans="1:9" x14ac:dyDescent="0.25">
      <c r="A300" t="s">
        <v>498</v>
      </c>
      <c r="B300" t="s">
        <v>227</v>
      </c>
      <c r="C300" t="s">
        <v>96</v>
      </c>
      <c r="D300" s="5">
        <v>7986</v>
      </c>
      <c r="E300" t="s">
        <v>83</v>
      </c>
      <c r="F300" s="4">
        <v>43917</v>
      </c>
      <c r="G300" s="5">
        <f t="shared" si="8"/>
        <v>7130.3571428571422</v>
      </c>
      <c r="H300" t="str">
        <f t="shared" si="9"/>
        <v>marzo</v>
      </c>
      <c r="I300" t="s">
        <v>44</v>
      </c>
    </row>
    <row r="301" spans="1:9" x14ac:dyDescent="0.25">
      <c r="A301" t="s">
        <v>499</v>
      </c>
      <c r="B301" t="s">
        <v>399</v>
      </c>
      <c r="C301" t="s">
        <v>208</v>
      </c>
      <c r="D301" s="5">
        <v>9857</v>
      </c>
      <c r="E301" t="s">
        <v>83</v>
      </c>
      <c r="F301" s="4">
        <v>43908</v>
      </c>
      <c r="G301" s="5">
        <f t="shared" si="8"/>
        <v>8800.8928571428569</v>
      </c>
      <c r="H301" t="str">
        <f t="shared" si="9"/>
        <v>marzo</v>
      </c>
      <c r="I301" t="s">
        <v>44</v>
      </c>
    </row>
    <row r="302" spans="1:9" x14ac:dyDescent="0.25">
      <c r="A302" t="s">
        <v>500</v>
      </c>
      <c r="B302" t="s">
        <v>279</v>
      </c>
      <c r="C302" t="s">
        <v>161</v>
      </c>
      <c r="D302" s="5">
        <v>6477</v>
      </c>
      <c r="E302" t="s">
        <v>93</v>
      </c>
      <c r="F302" s="4">
        <v>43914</v>
      </c>
      <c r="G302" s="5">
        <f t="shared" si="8"/>
        <v>5783.0357142857138</v>
      </c>
      <c r="H302" t="str">
        <f t="shared" si="9"/>
        <v>marzo</v>
      </c>
      <c r="I302" t="s">
        <v>44</v>
      </c>
    </row>
    <row r="303" spans="1:9" x14ac:dyDescent="0.25">
      <c r="A303" t="s">
        <v>501</v>
      </c>
      <c r="B303" t="s">
        <v>483</v>
      </c>
      <c r="C303" t="s">
        <v>111</v>
      </c>
      <c r="D303" s="5">
        <v>11617</v>
      </c>
      <c r="E303" t="s">
        <v>83</v>
      </c>
      <c r="F303" s="4">
        <v>43909</v>
      </c>
      <c r="G303" s="5">
        <f t="shared" si="8"/>
        <v>10372.321428571428</v>
      </c>
      <c r="H303" t="str">
        <f t="shared" si="9"/>
        <v>marzo</v>
      </c>
      <c r="I303" t="s">
        <v>44</v>
      </c>
    </row>
    <row r="304" spans="1:9" x14ac:dyDescent="0.25">
      <c r="A304" t="s">
        <v>502</v>
      </c>
      <c r="B304" t="s">
        <v>165</v>
      </c>
      <c r="C304" t="s">
        <v>119</v>
      </c>
      <c r="D304" s="5">
        <v>13009</v>
      </c>
      <c r="E304" t="s">
        <v>89</v>
      </c>
      <c r="F304" s="4">
        <v>43906</v>
      </c>
      <c r="G304" s="5">
        <f t="shared" si="8"/>
        <v>11615.178571428571</v>
      </c>
      <c r="H304" t="str">
        <f t="shared" si="9"/>
        <v>marzo</v>
      </c>
      <c r="I304" t="s">
        <v>44</v>
      </c>
    </row>
    <row r="305" spans="1:10" x14ac:dyDescent="0.25">
      <c r="A305" t="s">
        <v>503</v>
      </c>
      <c r="B305" t="s">
        <v>204</v>
      </c>
      <c r="C305" t="s">
        <v>236</v>
      </c>
      <c r="D305" s="5">
        <v>10607</v>
      </c>
      <c r="E305" t="s">
        <v>83</v>
      </c>
      <c r="F305" s="4">
        <v>43913</v>
      </c>
      <c r="G305" s="5">
        <f t="shared" si="8"/>
        <v>9470.5357142857138</v>
      </c>
      <c r="H305" t="str">
        <f t="shared" si="9"/>
        <v>marzo</v>
      </c>
      <c r="I305" t="s">
        <v>44</v>
      </c>
    </row>
    <row r="306" spans="1:10" x14ac:dyDescent="0.25">
      <c r="A306" t="s">
        <v>504</v>
      </c>
      <c r="B306" t="s">
        <v>113</v>
      </c>
      <c r="C306" t="s">
        <v>128</v>
      </c>
      <c r="D306" s="5">
        <v>6308</v>
      </c>
      <c r="E306" t="s">
        <v>93</v>
      </c>
      <c r="F306" s="4">
        <v>43894</v>
      </c>
      <c r="G306" s="5">
        <f t="shared" si="8"/>
        <v>5632.1428571428569</v>
      </c>
      <c r="H306" t="str">
        <f t="shared" si="9"/>
        <v>marzo</v>
      </c>
      <c r="I306" t="s">
        <v>44</v>
      </c>
    </row>
    <row r="307" spans="1:10" x14ac:dyDescent="0.25">
      <c r="A307" t="s">
        <v>505</v>
      </c>
      <c r="B307" t="s">
        <v>506</v>
      </c>
      <c r="C307" t="s">
        <v>283</v>
      </c>
      <c r="D307" s="5">
        <v>2541</v>
      </c>
      <c r="E307" t="s">
        <v>83</v>
      </c>
      <c r="F307" s="4">
        <v>43982</v>
      </c>
      <c r="G307" s="5">
        <f t="shared" si="8"/>
        <v>2268.75</v>
      </c>
      <c r="H307" t="str">
        <f t="shared" si="9"/>
        <v>mayo</v>
      </c>
      <c r="I307" t="s">
        <v>45</v>
      </c>
    </row>
    <row r="308" spans="1:10" x14ac:dyDescent="0.25">
      <c r="A308" t="s">
        <v>507</v>
      </c>
      <c r="B308" t="s">
        <v>483</v>
      </c>
      <c r="C308" t="s">
        <v>96</v>
      </c>
      <c r="D308" s="5">
        <v>5205</v>
      </c>
      <c r="E308" t="s">
        <v>83</v>
      </c>
      <c r="F308" s="4">
        <v>43952</v>
      </c>
      <c r="G308" s="5">
        <f t="shared" si="8"/>
        <v>4647.3214285714284</v>
      </c>
      <c r="H308" t="str">
        <f t="shared" si="9"/>
        <v>mayo</v>
      </c>
      <c r="I308" t="s">
        <v>45</v>
      </c>
    </row>
    <row r="309" spans="1:10" x14ac:dyDescent="0.25">
      <c r="A309" t="s">
        <v>508</v>
      </c>
      <c r="B309" t="s">
        <v>317</v>
      </c>
      <c r="C309" t="s">
        <v>283</v>
      </c>
      <c r="D309" s="5">
        <v>3145</v>
      </c>
      <c r="E309" t="s">
        <v>83</v>
      </c>
      <c r="F309" s="4">
        <v>43974</v>
      </c>
      <c r="G309" s="5">
        <f t="shared" si="8"/>
        <v>2808.0357142857142</v>
      </c>
      <c r="H309" t="str">
        <f t="shared" si="9"/>
        <v>mayo</v>
      </c>
      <c r="I309" t="s">
        <v>45</v>
      </c>
    </row>
    <row r="310" spans="1:10" x14ac:dyDescent="0.25">
      <c r="A310" s="9" t="s">
        <v>509</v>
      </c>
      <c r="B310" s="9" t="s">
        <v>254</v>
      </c>
      <c r="C310" s="9" t="s">
        <v>272</v>
      </c>
      <c r="D310" s="10">
        <v>50</v>
      </c>
      <c r="E310" s="9" t="s">
        <v>83</v>
      </c>
      <c r="F310" s="14">
        <v>43982</v>
      </c>
      <c r="G310" s="10">
        <f t="shared" si="8"/>
        <v>44.642857142857139</v>
      </c>
      <c r="H310" s="9" t="str">
        <f t="shared" si="9"/>
        <v>mayo</v>
      </c>
      <c r="I310" t="s">
        <v>45</v>
      </c>
      <c r="J310" s="14" t="s">
        <v>510</v>
      </c>
    </row>
    <row r="311" spans="1:10" x14ac:dyDescent="0.25">
      <c r="A311" t="s">
        <v>511</v>
      </c>
      <c r="B311" t="s">
        <v>388</v>
      </c>
      <c r="C311" t="s">
        <v>88</v>
      </c>
      <c r="D311" s="5">
        <v>1980</v>
      </c>
      <c r="E311" t="s">
        <v>89</v>
      </c>
      <c r="F311" s="4">
        <v>43957</v>
      </c>
      <c r="G311" s="5">
        <f t="shared" si="8"/>
        <v>1767.8571428571427</v>
      </c>
      <c r="H311" t="str">
        <f t="shared" si="9"/>
        <v>mayo</v>
      </c>
      <c r="I311" t="s">
        <v>45</v>
      </c>
    </row>
    <row r="312" spans="1:10" x14ac:dyDescent="0.25">
      <c r="A312" t="s">
        <v>512</v>
      </c>
      <c r="B312" t="s">
        <v>124</v>
      </c>
      <c r="C312" t="s">
        <v>125</v>
      </c>
      <c r="D312" s="5">
        <v>384</v>
      </c>
      <c r="E312" t="s">
        <v>83</v>
      </c>
      <c r="F312" s="4">
        <v>43978</v>
      </c>
      <c r="G312" s="5">
        <f t="shared" si="8"/>
        <v>342.85714285714283</v>
      </c>
      <c r="H312" t="str">
        <f t="shared" si="9"/>
        <v>mayo</v>
      </c>
      <c r="I312" t="s">
        <v>45</v>
      </c>
    </row>
    <row r="313" spans="1:10" x14ac:dyDescent="0.25">
      <c r="A313" t="s">
        <v>513</v>
      </c>
      <c r="B313" t="s">
        <v>141</v>
      </c>
      <c r="C313" t="s">
        <v>142</v>
      </c>
      <c r="D313" s="5">
        <v>882</v>
      </c>
      <c r="E313" t="s">
        <v>89</v>
      </c>
      <c r="F313" s="4">
        <v>43954</v>
      </c>
      <c r="G313" s="5">
        <f t="shared" si="8"/>
        <v>787.49999999999989</v>
      </c>
      <c r="H313" t="str">
        <f t="shared" si="9"/>
        <v>mayo</v>
      </c>
      <c r="I313" t="s">
        <v>45</v>
      </c>
    </row>
    <row r="314" spans="1:10" x14ac:dyDescent="0.25">
      <c r="A314" t="s">
        <v>514</v>
      </c>
      <c r="B314" t="s">
        <v>220</v>
      </c>
      <c r="C314" t="s">
        <v>99</v>
      </c>
      <c r="D314" s="5">
        <v>131</v>
      </c>
      <c r="E314" t="s">
        <v>89</v>
      </c>
      <c r="F314" s="4">
        <v>43966</v>
      </c>
      <c r="G314" s="5">
        <f t="shared" si="8"/>
        <v>116.96428571428571</v>
      </c>
      <c r="H314" t="str">
        <f t="shared" si="9"/>
        <v>mayo</v>
      </c>
      <c r="I314" t="s">
        <v>45</v>
      </c>
    </row>
    <row r="315" spans="1:10" x14ac:dyDescent="0.25">
      <c r="A315" t="s">
        <v>515</v>
      </c>
      <c r="B315" t="s">
        <v>185</v>
      </c>
      <c r="C315" t="s">
        <v>99</v>
      </c>
      <c r="D315" s="5">
        <v>1972</v>
      </c>
      <c r="E315" t="s">
        <v>89</v>
      </c>
      <c r="F315" s="4">
        <v>43977</v>
      </c>
      <c r="G315" s="5">
        <f t="shared" si="8"/>
        <v>1760.7142857142856</v>
      </c>
      <c r="H315" t="str">
        <f t="shared" si="9"/>
        <v>mayo</v>
      </c>
      <c r="I315" t="s">
        <v>45</v>
      </c>
    </row>
    <row r="316" spans="1:10" x14ac:dyDescent="0.25">
      <c r="A316" t="s">
        <v>516</v>
      </c>
      <c r="B316" t="s">
        <v>160</v>
      </c>
      <c r="C316" t="s">
        <v>161</v>
      </c>
      <c r="D316" s="5">
        <v>625</v>
      </c>
      <c r="E316" t="s">
        <v>93</v>
      </c>
      <c r="F316" s="4">
        <v>43967</v>
      </c>
      <c r="G316" s="5">
        <f t="shared" si="8"/>
        <v>558.03571428571422</v>
      </c>
      <c r="H316" t="str">
        <f t="shared" si="9"/>
        <v>mayo</v>
      </c>
      <c r="I316" t="s">
        <v>45</v>
      </c>
    </row>
    <row r="317" spans="1:10" x14ac:dyDescent="0.25">
      <c r="A317" t="s">
        <v>517</v>
      </c>
      <c r="B317" t="s">
        <v>181</v>
      </c>
      <c r="C317" t="s">
        <v>182</v>
      </c>
      <c r="D317" s="5">
        <v>6</v>
      </c>
      <c r="E317" t="s">
        <v>89</v>
      </c>
      <c r="F317" s="4">
        <v>43959</v>
      </c>
      <c r="G317" s="5">
        <f t="shared" si="8"/>
        <v>5.3571428571428568</v>
      </c>
      <c r="H317" t="str">
        <f t="shared" si="9"/>
        <v>mayo</v>
      </c>
      <c r="I317" t="s">
        <v>45</v>
      </c>
    </row>
    <row r="318" spans="1:10" x14ac:dyDescent="0.25">
      <c r="A318" t="s">
        <v>518</v>
      </c>
      <c r="B318" t="s">
        <v>261</v>
      </c>
      <c r="C318" t="s">
        <v>262</v>
      </c>
      <c r="D318" s="5">
        <v>1800</v>
      </c>
      <c r="E318" t="s">
        <v>93</v>
      </c>
      <c r="F318" s="4">
        <v>43967</v>
      </c>
      <c r="G318" s="5">
        <f t="shared" si="8"/>
        <v>1607.1428571428569</v>
      </c>
      <c r="H318" t="str">
        <f t="shared" si="9"/>
        <v>mayo</v>
      </c>
      <c r="I318" t="s">
        <v>45</v>
      </c>
    </row>
    <row r="319" spans="1:10" x14ac:dyDescent="0.25">
      <c r="A319" t="s">
        <v>519</v>
      </c>
      <c r="B319" t="s">
        <v>171</v>
      </c>
      <c r="C319" t="s">
        <v>172</v>
      </c>
      <c r="D319" s="5">
        <v>1629</v>
      </c>
      <c r="E319" t="s">
        <v>89</v>
      </c>
      <c r="F319" s="4">
        <v>43953</v>
      </c>
      <c r="G319" s="5">
        <f t="shared" si="8"/>
        <v>1454.4642857142856</v>
      </c>
      <c r="H319" t="str">
        <f t="shared" si="9"/>
        <v>mayo</v>
      </c>
      <c r="I319" t="s">
        <v>45</v>
      </c>
    </row>
    <row r="320" spans="1:10" x14ac:dyDescent="0.25">
      <c r="A320" t="s">
        <v>520</v>
      </c>
      <c r="B320" t="s">
        <v>118</v>
      </c>
      <c r="C320" t="s">
        <v>119</v>
      </c>
      <c r="D320" s="5">
        <v>957</v>
      </c>
      <c r="E320" t="s">
        <v>89</v>
      </c>
      <c r="F320" s="4">
        <v>43954</v>
      </c>
      <c r="G320" s="5">
        <f t="shared" si="8"/>
        <v>854.46428571428567</v>
      </c>
      <c r="H320" t="str">
        <f t="shared" si="9"/>
        <v>mayo</v>
      </c>
      <c r="I320" t="s">
        <v>45</v>
      </c>
    </row>
    <row r="321" spans="1:9" x14ac:dyDescent="0.25">
      <c r="A321" t="s">
        <v>521</v>
      </c>
      <c r="B321" t="s">
        <v>522</v>
      </c>
      <c r="C321" t="s">
        <v>166</v>
      </c>
      <c r="D321" s="5">
        <v>1889</v>
      </c>
      <c r="E321" t="s">
        <v>83</v>
      </c>
      <c r="F321" s="4">
        <v>43966</v>
      </c>
      <c r="G321" s="5">
        <f t="shared" si="8"/>
        <v>1686.6071428571427</v>
      </c>
      <c r="H321" t="str">
        <f t="shared" si="9"/>
        <v>mayo</v>
      </c>
      <c r="I321" t="s">
        <v>45</v>
      </c>
    </row>
    <row r="322" spans="1:9" x14ac:dyDescent="0.25">
      <c r="A322" t="s">
        <v>523</v>
      </c>
      <c r="B322" t="s">
        <v>252</v>
      </c>
      <c r="C322" t="s">
        <v>166</v>
      </c>
      <c r="D322" s="5">
        <v>1974</v>
      </c>
      <c r="E322" t="s">
        <v>83</v>
      </c>
      <c r="F322" s="4">
        <v>43965</v>
      </c>
      <c r="G322" s="5">
        <f t="shared" ref="G322:G385" si="10">+D322/1.12</f>
        <v>1762.4999999999998</v>
      </c>
      <c r="H322" t="str">
        <f t="shared" ref="H322:H385" si="11">TEXT(F322,"MMMM")</f>
        <v>mayo</v>
      </c>
      <c r="I322" t="s">
        <v>45</v>
      </c>
    </row>
    <row r="323" spans="1:9" x14ac:dyDescent="0.25">
      <c r="A323" t="s">
        <v>524</v>
      </c>
      <c r="B323" t="s">
        <v>232</v>
      </c>
      <c r="C323" t="s">
        <v>88</v>
      </c>
      <c r="D323" s="5">
        <v>1920</v>
      </c>
      <c r="E323" t="s">
        <v>89</v>
      </c>
      <c r="F323" s="4">
        <v>43959</v>
      </c>
      <c r="G323" s="5">
        <f t="shared" si="10"/>
        <v>1714.2857142857142</v>
      </c>
      <c r="H323" t="str">
        <f t="shared" si="11"/>
        <v>mayo</v>
      </c>
      <c r="I323" t="s">
        <v>45</v>
      </c>
    </row>
    <row r="324" spans="1:9" x14ac:dyDescent="0.25">
      <c r="A324" t="s">
        <v>525</v>
      </c>
      <c r="B324" t="s">
        <v>256</v>
      </c>
      <c r="C324" t="s">
        <v>119</v>
      </c>
      <c r="D324" s="5">
        <v>493</v>
      </c>
      <c r="E324" t="s">
        <v>89</v>
      </c>
      <c r="F324" s="4">
        <v>43964</v>
      </c>
      <c r="G324" s="5">
        <f t="shared" si="10"/>
        <v>440.17857142857139</v>
      </c>
      <c r="H324" t="str">
        <f t="shared" si="11"/>
        <v>mayo</v>
      </c>
      <c r="I324" t="s">
        <v>45</v>
      </c>
    </row>
    <row r="325" spans="1:9" x14ac:dyDescent="0.25">
      <c r="A325" t="s">
        <v>526</v>
      </c>
      <c r="B325" t="s">
        <v>197</v>
      </c>
      <c r="C325" t="s">
        <v>289</v>
      </c>
      <c r="D325" s="5">
        <v>735</v>
      </c>
      <c r="E325" t="s">
        <v>93</v>
      </c>
      <c r="F325" s="4">
        <v>43955</v>
      </c>
      <c r="G325" s="5">
        <f t="shared" si="10"/>
        <v>656.24999999999989</v>
      </c>
      <c r="H325" t="str">
        <f t="shared" si="11"/>
        <v>mayo</v>
      </c>
      <c r="I325" t="s">
        <v>45</v>
      </c>
    </row>
    <row r="326" spans="1:9" x14ac:dyDescent="0.25">
      <c r="A326" t="s">
        <v>527</v>
      </c>
      <c r="B326" t="s">
        <v>320</v>
      </c>
      <c r="C326" t="s">
        <v>122</v>
      </c>
      <c r="D326" s="5">
        <v>1245</v>
      </c>
      <c r="E326" t="s">
        <v>83</v>
      </c>
      <c r="F326" s="4">
        <v>43969</v>
      </c>
      <c r="G326" s="5">
        <f t="shared" si="10"/>
        <v>1111.6071428571427</v>
      </c>
      <c r="H326" t="str">
        <f t="shared" si="11"/>
        <v>mayo</v>
      </c>
      <c r="I326" t="s">
        <v>45</v>
      </c>
    </row>
    <row r="327" spans="1:9" x14ac:dyDescent="0.25">
      <c r="A327" t="s">
        <v>528</v>
      </c>
      <c r="B327" t="s">
        <v>168</v>
      </c>
      <c r="C327" t="s">
        <v>169</v>
      </c>
      <c r="D327" s="5">
        <v>445</v>
      </c>
      <c r="E327" t="s">
        <v>89</v>
      </c>
      <c r="F327" s="4">
        <v>43957</v>
      </c>
      <c r="G327" s="5">
        <f t="shared" si="10"/>
        <v>397.32142857142856</v>
      </c>
      <c r="H327" t="str">
        <f t="shared" si="11"/>
        <v>mayo</v>
      </c>
      <c r="I327" t="s">
        <v>45</v>
      </c>
    </row>
    <row r="328" spans="1:9" x14ac:dyDescent="0.25">
      <c r="A328" t="s">
        <v>529</v>
      </c>
      <c r="B328" t="s">
        <v>220</v>
      </c>
      <c r="C328" t="s">
        <v>99</v>
      </c>
      <c r="D328" s="5">
        <v>1767</v>
      </c>
      <c r="E328" t="s">
        <v>93</v>
      </c>
      <c r="F328" s="4">
        <v>43966</v>
      </c>
      <c r="G328" s="5">
        <f t="shared" si="10"/>
        <v>1577.6785714285713</v>
      </c>
      <c r="H328" t="str">
        <f t="shared" si="11"/>
        <v>mayo</v>
      </c>
      <c r="I328" t="s">
        <v>45</v>
      </c>
    </row>
    <row r="329" spans="1:9" x14ac:dyDescent="0.25">
      <c r="A329" t="s">
        <v>530</v>
      </c>
      <c r="B329" t="s">
        <v>261</v>
      </c>
      <c r="C329" t="s">
        <v>262</v>
      </c>
      <c r="D329" s="5">
        <v>557</v>
      </c>
      <c r="E329" t="s">
        <v>93</v>
      </c>
      <c r="F329" s="4">
        <v>43966</v>
      </c>
      <c r="G329" s="5">
        <f t="shared" si="10"/>
        <v>497.3214285714285</v>
      </c>
      <c r="H329" t="str">
        <f t="shared" si="11"/>
        <v>mayo</v>
      </c>
      <c r="I329" t="s">
        <v>45</v>
      </c>
    </row>
    <row r="330" spans="1:9" x14ac:dyDescent="0.25">
      <c r="A330" t="s">
        <v>531</v>
      </c>
      <c r="B330" t="s">
        <v>197</v>
      </c>
      <c r="C330" t="s">
        <v>289</v>
      </c>
      <c r="D330" s="5">
        <v>285</v>
      </c>
      <c r="E330" t="s">
        <v>83</v>
      </c>
      <c r="F330" s="4">
        <v>43970</v>
      </c>
      <c r="G330" s="5">
        <f t="shared" si="10"/>
        <v>254.46428571428569</v>
      </c>
      <c r="H330" t="str">
        <f t="shared" si="11"/>
        <v>mayo</v>
      </c>
      <c r="I330" t="s">
        <v>45</v>
      </c>
    </row>
    <row r="331" spans="1:9" x14ac:dyDescent="0.25">
      <c r="A331" t="s">
        <v>532</v>
      </c>
      <c r="B331" t="s">
        <v>127</v>
      </c>
      <c r="C331" t="s">
        <v>128</v>
      </c>
      <c r="D331" s="5">
        <v>1502</v>
      </c>
      <c r="E331" t="s">
        <v>83</v>
      </c>
      <c r="F331" s="4">
        <v>43982</v>
      </c>
      <c r="G331" s="5">
        <f t="shared" si="10"/>
        <v>1341.0714285714284</v>
      </c>
      <c r="H331" t="str">
        <f t="shared" si="11"/>
        <v>mayo</v>
      </c>
      <c r="I331" t="s">
        <v>45</v>
      </c>
    </row>
    <row r="332" spans="1:9" x14ac:dyDescent="0.25">
      <c r="A332" t="s">
        <v>533</v>
      </c>
      <c r="B332" t="s">
        <v>81</v>
      </c>
      <c r="C332" t="s">
        <v>130</v>
      </c>
      <c r="D332" s="5">
        <v>1416</v>
      </c>
      <c r="E332" t="s">
        <v>89</v>
      </c>
      <c r="F332" s="4">
        <v>43953</v>
      </c>
      <c r="G332" s="5">
        <f t="shared" si="10"/>
        <v>1264.2857142857142</v>
      </c>
      <c r="H332" t="str">
        <f t="shared" si="11"/>
        <v>mayo</v>
      </c>
      <c r="I332" t="s">
        <v>45</v>
      </c>
    </row>
    <row r="333" spans="1:9" x14ac:dyDescent="0.25">
      <c r="A333" t="s">
        <v>534</v>
      </c>
      <c r="B333" t="s">
        <v>201</v>
      </c>
      <c r="C333" t="s">
        <v>153</v>
      </c>
      <c r="D333" s="5">
        <v>624</v>
      </c>
      <c r="E333" t="s">
        <v>93</v>
      </c>
      <c r="F333" s="4">
        <v>43981</v>
      </c>
      <c r="G333" s="5">
        <f t="shared" si="10"/>
        <v>557.14285714285711</v>
      </c>
      <c r="H333" t="str">
        <f t="shared" si="11"/>
        <v>mayo</v>
      </c>
      <c r="I333" t="s">
        <v>45</v>
      </c>
    </row>
    <row r="334" spans="1:9" x14ac:dyDescent="0.25">
      <c r="A334" t="s">
        <v>535</v>
      </c>
      <c r="B334" t="s">
        <v>250</v>
      </c>
      <c r="C334" t="s">
        <v>99</v>
      </c>
      <c r="D334" s="5">
        <v>12624</v>
      </c>
      <c r="E334" t="s">
        <v>93</v>
      </c>
      <c r="F334" s="4">
        <v>43966</v>
      </c>
      <c r="G334" s="5">
        <f t="shared" si="10"/>
        <v>11271.428571428571</v>
      </c>
      <c r="H334" t="str">
        <f t="shared" si="11"/>
        <v>mayo</v>
      </c>
      <c r="I334" t="s">
        <v>45</v>
      </c>
    </row>
    <row r="335" spans="1:9" x14ac:dyDescent="0.25">
      <c r="A335" t="s">
        <v>536</v>
      </c>
      <c r="B335" t="s">
        <v>174</v>
      </c>
      <c r="C335" t="s">
        <v>262</v>
      </c>
      <c r="D335" s="5">
        <v>10445</v>
      </c>
      <c r="E335" t="s">
        <v>93</v>
      </c>
      <c r="F335" s="4">
        <v>43966</v>
      </c>
      <c r="G335" s="5">
        <f t="shared" si="10"/>
        <v>9325.8928571428569</v>
      </c>
      <c r="H335" t="str">
        <f t="shared" si="11"/>
        <v>mayo</v>
      </c>
      <c r="I335" t="s">
        <v>45</v>
      </c>
    </row>
    <row r="336" spans="1:9" x14ac:dyDescent="0.25">
      <c r="A336" t="s">
        <v>537</v>
      </c>
      <c r="B336" t="s">
        <v>160</v>
      </c>
      <c r="C336" t="s">
        <v>289</v>
      </c>
      <c r="D336" s="5">
        <v>12074</v>
      </c>
      <c r="E336" t="s">
        <v>83</v>
      </c>
      <c r="F336" s="4">
        <v>43970</v>
      </c>
      <c r="G336" s="5">
        <f t="shared" si="10"/>
        <v>10780.357142857141</v>
      </c>
      <c r="H336" t="str">
        <f t="shared" si="11"/>
        <v>mayo</v>
      </c>
      <c r="I336" t="s">
        <v>45</v>
      </c>
    </row>
    <row r="337" spans="1:10" x14ac:dyDescent="0.25">
      <c r="A337" t="s">
        <v>538</v>
      </c>
      <c r="B337" t="s">
        <v>506</v>
      </c>
      <c r="C337" t="s">
        <v>128</v>
      </c>
      <c r="D337" s="5">
        <v>10838</v>
      </c>
      <c r="E337" t="s">
        <v>83</v>
      </c>
      <c r="F337" s="4">
        <v>43982</v>
      </c>
      <c r="G337" s="5">
        <f t="shared" si="10"/>
        <v>9676.7857142857138</v>
      </c>
      <c r="H337" t="str">
        <f t="shared" si="11"/>
        <v>mayo</v>
      </c>
      <c r="I337" t="s">
        <v>45</v>
      </c>
    </row>
    <row r="338" spans="1:10" x14ac:dyDescent="0.25">
      <c r="A338" t="s">
        <v>539</v>
      </c>
      <c r="B338" t="s">
        <v>522</v>
      </c>
      <c r="C338" t="s">
        <v>130</v>
      </c>
      <c r="D338" s="5">
        <v>10250</v>
      </c>
      <c r="E338" t="s">
        <v>89</v>
      </c>
      <c r="F338" s="4">
        <v>43953</v>
      </c>
      <c r="G338" s="5">
        <f t="shared" si="10"/>
        <v>9151.7857142857138</v>
      </c>
      <c r="H338" t="str">
        <f t="shared" si="11"/>
        <v>mayo</v>
      </c>
      <c r="I338" t="s">
        <v>45</v>
      </c>
    </row>
    <row r="339" spans="1:10" x14ac:dyDescent="0.25">
      <c r="A339" t="s">
        <v>540</v>
      </c>
      <c r="B339" t="s">
        <v>232</v>
      </c>
      <c r="C339" t="s">
        <v>153</v>
      </c>
      <c r="D339" s="5">
        <v>9807</v>
      </c>
      <c r="E339" t="s">
        <v>93</v>
      </c>
      <c r="F339" s="4">
        <v>43981</v>
      </c>
      <c r="G339" s="5">
        <f t="shared" si="10"/>
        <v>8756.25</v>
      </c>
      <c r="H339" t="str">
        <f t="shared" si="11"/>
        <v>mayo</v>
      </c>
      <c r="I339" t="s">
        <v>45</v>
      </c>
    </row>
    <row r="340" spans="1:10" x14ac:dyDescent="0.25">
      <c r="A340" s="9" t="s">
        <v>541</v>
      </c>
      <c r="B340" s="9" t="s">
        <v>91</v>
      </c>
      <c r="C340" s="9" t="s">
        <v>92</v>
      </c>
      <c r="D340" s="10">
        <v>34</v>
      </c>
      <c r="E340" s="9" t="s">
        <v>83</v>
      </c>
      <c r="F340" s="14">
        <v>44165</v>
      </c>
      <c r="G340" s="10">
        <f t="shared" si="10"/>
        <v>30.357142857142854</v>
      </c>
      <c r="H340" s="9" t="str">
        <f t="shared" si="11"/>
        <v>noviembre</v>
      </c>
      <c r="I340" t="s">
        <v>47</v>
      </c>
      <c r="J340" s="9" t="s">
        <v>542</v>
      </c>
    </row>
    <row r="341" spans="1:10" x14ac:dyDescent="0.25">
      <c r="A341" t="s">
        <v>543</v>
      </c>
      <c r="B341" t="s">
        <v>163</v>
      </c>
      <c r="C341" t="s">
        <v>88</v>
      </c>
      <c r="D341" s="5">
        <v>3872</v>
      </c>
      <c r="E341" t="s">
        <v>89</v>
      </c>
      <c r="F341" s="4">
        <v>44146</v>
      </c>
      <c r="G341" s="5">
        <f t="shared" si="10"/>
        <v>3457.1428571428569</v>
      </c>
      <c r="H341" t="str">
        <f t="shared" si="11"/>
        <v>noviembre</v>
      </c>
      <c r="I341" t="s">
        <v>47</v>
      </c>
    </row>
    <row r="342" spans="1:10" x14ac:dyDescent="0.25">
      <c r="A342" t="s">
        <v>544</v>
      </c>
      <c r="B342" t="s">
        <v>522</v>
      </c>
      <c r="C342" t="s">
        <v>166</v>
      </c>
      <c r="D342" s="5">
        <v>985</v>
      </c>
      <c r="E342" t="s">
        <v>89</v>
      </c>
      <c r="F342" s="4">
        <v>44159</v>
      </c>
      <c r="G342" s="5">
        <f t="shared" si="10"/>
        <v>879.46428571428567</v>
      </c>
      <c r="H342" t="str">
        <f t="shared" si="11"/>
        <v>noviembre</v>
      </c>
      <c r="I342" t="s">
        <v>47</v>
      </c>
    </row>
    <row r="343" spans="1:10" x14ac:dyDescent="0.25">
      <c r="A343" t="s">
        <v>545</v>
      </c>
      <c r="B343" t="s">
        <v>279</v>
      </c>
      <c r="C343" t="s">
        <v>147</v>
      </c>
      <c r="D343" s="5">
        <v>1257</v>
      </c>
      <c r="E343" t="s">
        <v>93</v>
      </c>
      <c r="F343" s="4">
        <v>44149</v>
      </c>
      <c r="G343" s="5">
        <f t="shared" si="10"/>
        <v>1122.3214285714284</v>
      </c>
      <c r="H343" t="str">
        <f t="shared" si="11"/>
        <v>noviembre</v>
      </c>
      <c r="I343" t="s">
        <v>47</v>
      </c>
    </row>
    <row r="344" spans="1:10" x14ac:dyDescent="0.25">
      <c r="A344" t="s">
        <v>546</v>
      </c>
      <c r="B344" t="s">
        <v>320</v>
      </c>
      <c r="C344" t="s">
        <v>122</v>
      </c>
      <c r="D344" s="5">
        <v>784</v>
      </c>
      <c r="E344" t="s">
        <v>83</v>
      </c>
      <c r="F344" s="4">
        <v>44158</v>
      </c>
      <c r="G344" s="5">
        <f t="shared" si="10"/>
        <v>699.99999999999989</v>
      </c>
      <c r="H344" t="str">
        <f t="shared" si="11"/>
        <v>noviembre</v>
      </c>
      <c r="I344" t="s">
        <v>47</v>
      </c>
    </row>
    <row r="345" spans="1:10" x14ac:dyDescent="0.25">
      <c r="A345" t="s">
        <v>547</v>
      </c>
      <c r="B345" t="s">
        <v>135</v>
      </c>
      <c r="C345" t="s">
        <v>136</v>
      </c>
      <c r="D345" s="5">
        <v>1920</v>
      </c>
      <c r="E345" t="s">
        <v>89</v>
      </c>
      <c r="F345" s="4">
        <v>44148</v>
      </c>
      <c r="G345" s="5">
        <f t="shared" si="10"/>
        <v>1714.2857142857142</v>
      </c>
      <c r="H345" t="str">
        <f t="shared" si="11"/>
        <v>noviembre</v>
      </c>
      <c r="I345" t="s">
        <v>47</v>
      </c>
    </row>
    <row r="346" spans="1:10" x14ac:dyDescent="0.25">
      <c r="A346" t="s">
        <v>548</v>
      </c>
      <c r="B346" t="s">
        <v>201</v>
      </c>
      <c r="C346" t="s">
        <v>153</v>
      </c>
      <c r="D346" s="5">
        <v>1534</v>
      </c>
      <c r="E346" t="s">
        <v>83</v>
      </c>
      <c r="F346" s="4">
        <v>44164</v>
      </c>
      <c r="G346" s="5">
        <f t="shared" si="10"/>
        <v>1369.6428571428571</v>
      </c>
      <c r="H346" t="str">
        <f t="shared" si="11"/>
        <v>noviembre</v>
      </c>
      <c r="I346" t="s">
        <v>47</v>
      </c>
    </row>
    <row r="347" spans="1:10" x14ac:dyDescent="0.25">
      <c r="A347" t="s">
        <v>549</v>
      </c>
      <c r="B347" t="s">
        <v>152</v>
      </c>
      <c r="C347" t="s">
        <v>153</v>
      </c>
      <c r="D347" s="5">
        <v>1609</v>
      </c>
      <c r="E347" t="s">
        <v>83</v>
      </c>
      <c r="F347" s="4">
        <v>44138</v>
      </c>
      <c r="G347" s="5">
        <f t="shared" si="10"/>
        <v>1436.6071428571427</v>
      </c>
      <c r="H347" t="str">
        <f t="shared" si="11"/>
        <v>noviembre</v>
      </c>
      <c r="I347" t="s">
        <v>47</v>
      </c>
    </row>
    <row r="348" spans="1:10" x14ac:dyDescent="0.25">
      <c r="A348" t="s">
        <v>550</v>
      </c>
      <c r="B348" t="s">
        <v>522</v>
      </c>
      <c r="C348" t="s">
        <v>166</v>
      </c>
      <c r="D348" s="5">
        <v>516</v>
      </c>
      <c r="E348" t="s">
        <v>93</v>
      </c>
      <c r="F348" s="4">
        <v>44155</v>
      </c>
      <c r="G348" s="5">
        <f t="shared" si="10"/>
        <v>460.71428571428567</v>
      </c>
      <c r="H348" t="str">
        <f t="shared" si="11"/>
        <v>noviembre</v>
      </c>
      <c r="I348" t="s">
        <v>47</v>
      </c>
    </row>
    <row r="349" spans="1:10" x14ac:dyDescent="0.25">
      <c r="A349" t="s">
        <v>551</v>
      </c>
      <c r="B349" t="s">
        <v>252</v>
      </c>
      <c r="C349" t="s">
        <v>166</v>
      </c>
      <c r="D349" s="5">
        <v>1221</v>
      </c>
      <c r="E349" t="s">
        <v>83</v>
      </c>
      <c r="F349" s="4">
        <v>44163</v>
      </c>
      <c r="G349" s="5">
        <f t="shared" si="10"/>
        <v>1090.1785714285713</v>
      </c>
      <c r="H349" t="str">
        <f t="shared" si="11"/>
        <v>noviembre</v>
      </c>
      <c r="I349" t="s">
        <v>47</v>
      </c>
    </row>
    <row r="350" spans="1:10" x14ac:dyDescent="0.25">
      <c r="A350" t="s">
        <v>552</v>
      </c>
      <c r="B350" t="s">
        <v>95</v>
      </c>
      <c r="C350" t="s">
        <v>96</v>
      </c>
      <c r="D350" s="5">
        <v>57</v>
      </c>
      <c r="E350" t="s">
        <v>83</v>
      </c>
      <c r="F350" s="4">
        <v>44144</v>
      </c>
      <c r="G350" s="5">
        <f t="shared" si="10"/>
        <v>50.892857142857139</v>
      </c>
      <c r="H350" t="str">
        <f t="shared" si="11"/>
        <v>noviembre</v>
      </c>
      <c r="I350" t="s">
        <v>47</v>
      </c>
    </row>
    <row r="351" spans="1:10" x14ac:dyDescent="0.25">
      <c r="A351" t="s">
        <v>553</v>
      </c>
      <c r="B351" t="s">
        <v>207</v>
      </c>
      <c r="C351" t="s">
        <v>208</v>
      </c>
      <c r="D351" s="5">
        <v>979</v>
      </c>
      <c r="E351" t="s">
        <v>89</v>
      </c>
      <c r="F351" s="4">
        <v>44164</v>
      </c>
      <c r="G351" s="5">
        <f t="shared" si="10"/>
        <v>874.10714285714278</v>
      </c>
      <c r="H351" t="str">
        <f t="shared" si="11"/>
        <v>noviembre</v>
      </c>
      <c r="I351" t="s">
        <v>47</v>
      </c>
    </row>
    <row r="352" spans="1:10" x14ac:dyDescent="0.25">
      <c r="A352" t="s">
        <v>554</v>
      </c>
      <c r="B352" t="s">
        <v>429</v>
      </c>
      <c r="C352" t="s">
        <v>158</v>
      </c>
      <c r="D352" s="5">
        <v>1809</v>
      </c>
      <c r="E352" t="s">
        <v>93</v>
      </c>
      <c r="F352" s="4">
        <v>44140</v>
      </c>
      <c r="G352" s="5">
        <f t="shared" si="10"/>
        <v>1615.1785714285713</v>
      </c>
      <c r="H352" t="str">
        <f t="shared" si="11"/>
        <v>noviembre</v>
      </c>
      <c r="I352" t="s">
        <v>47</v>
      </c>
    </row>
    <row r="353" spans="1:9" x14ac:dyDescent="0.25">
      <c r="A353" t="s">
        <v>555</v>
      </c>
      <c r="B353" t="s">
        <v>225</v>
      </c>
      <c r="C353" t="s">
        <v>114</v>
      </c>
      <c r="D353" s="5">
        <v>876</v>
      </c>
      <c r="E353" t="s">
        <v>83</v>
      </c>
      <c r="F353" s="4">
        <v>44146</v>
      </c>
      <c r="G353" s="5">
        <f t="shared" si="10"/>
        <v>782.14285714285711</v>
      </c>
      <c r="H353" t="str">
        <f t="shared" si="11"/>
        <v>noviembre</v>
      </c>
      <c r="I353" t="s">
        <v>47</v>
      </c>
    </row>
    <row r="354" spans="1:9" x14ac:dyDescent="0.25">
      <c r="A354" t="s">
        <v>556</v>
      </c>
      <c r="B354" t="s">
        <v>399</v>
      </c>
      <c r="C354" t="s">
        <v>400</v>
      </c>
      <c r="D354" s="5">
        <v>1791</v>
      </c>
      <c r="E354" t="s">
        <v>93</v>
      </c>
      <c r="F354" s="4">
        <v>44143</v>
      </c>
      <c r="G354" s="5">
        <f t="shared" si="10"/>
        <v>1599.1071428571427</v>
      </c>
      <c r="H354" t="str">
        <f t="shared" si="11"/>
        <v>noviembre</v>
      </c>
      <c r="I354" t="s">
        <v>47</v>
      </c>
    </row>
    <row r="355" spans="1:9" x14ac:dyDescent="0.25">
      <c r="A355" t="s">
        <v>557</v>
      </c>
      <c r="B355" t="s">
        <v>215</v>
      </c>
      <c r="C355" t="s">
        <v>92</v>
      </c>
      <c r="D355" s="5">
        <v>1506</v>
      </c>
      <c r="E355" t="s">
        <v>83</v>
      </c>
      <c r="F355" s="4">
        <v>44162</v>
      </c>
      <c r="G355" s="5">
        <f t="shared" si="10"/>
        <v>1344.6428571428571</v>
      </c>
      <c r="H355" t="str">
        <f t="shared" si="11"/>
        <v>noviembre</v>
      </c>
      <c r="I355" t="s">
        <v>47</v>
      </c>
    </row>
    <row r="356" spans="1:9" x14ac:dyDescent="0.25">
      <c r="A356" t="s">
        <v>558</v>
      </c>
      <c r="B356" t="s">
        <v>506</v>
      </c>
      <c r="C356" t="s">
        <v>283</v>
      </c>
      <c r="D356" s="5">
        <v>582</v>
      </c>
      <c r="E356" t="s">
        <v>93</v>
      </c>
      <c r="F356" s="4">
        <v>44137</v>
      </c>
      <c r="G356" s="5">
        <f t="shared" si="10"/>
        <v>519.64285714285711</v>
      </c>
      <c r="H356" t="str">
        <f t="shared" si="11"/>
        <v>noviembre</v>
      </c>
      <c r="I356" t="s">
        <v>47</v>
      </c>
    </row>
    <row r="357" spans="1:9" x14ac:dyDescent="0.25">
      <c r="A357" t="s">
        <v>559</v>
      </c>
      <c r="B357" t="s">
        <v>98</v>
      </c>
      <c r="C357" t="s">
        <v>99</v>
      </c>
      <c r="D357" s="5">
        <v>1002</v>
      </c>
      <c r="E357" t="s">
        <v>83</v>
      </c>
      <c r="F357" s="4">
        <v>44137</v>
      </c>
      <c r="G357" s="5">
        <f t="shared" si="10"/>
        <v>894.64285714285711</v>
      </c>
      <c r="H357" t="str">
        <f t="shared" si="11"/>
        <v>noviembre</v>
      </c>
      <c r="I357" t="s">
        <v>47</v>
      </c>
    </row>
    <row r="358" spans="1:9" x14ac:dyDescent="0.25">
      <c r="A358" t="s">
        <v>560</v>
      </c>
      <c r="B358" t="s">
        <v>361</v>
      </c>
      <c r="C358" t="s">
        <v>82</v>
      </c>
      <c r="D358" s="5">
        <v>1238</v>
      </c>
      <c r="E358" t="s">
        <v>89</v>
      </c>
      <c r="F358" s="4">
        <v>44141</v>
      </c>
      <c r="G358" s="5">
        <f t="shared" si="10"/>
        <v>1105.3571428571427</v>
      </c>
      <c r="H358" t="str">
        <f t="shared" si="11"/>
        <v>noviembre</v>
      </c>
      <c r="I358" t="s">
        <v>47</v>
      </c>
    </row>
    <row r="359" spans="1:9" x14ac:dyDescent="0.25">
      <c r="A359" t="s">
        <v>561</v>
      </c>
      <c r="B359" t="s">
        <v>135</v>
      </c>
      <c r="C359" t="s">
        <v>136</v>
      </c>
      <c r="D359" s="5">
        <v>577</v>
      </c>
      <c r="E359" t="s">
        <v>93</v>
      </c>
      <c r="F359" s="4">
        <v>44158</v>
      </c>
      <c r="G359" s="5">
        <f t="shared" si="10"/>
        <v>515.17857142857133</v>
      </c>
      <c r="H359" t="str">
        <f t="shared" si="11"/>
        <v>noviembre</v>
      </c>
      <c r="I359" t="s">
        <v>47</v>
      </c>
    </row>
    <row r="360" spans="1:9" x14ac:dyDescent="0.25">
      <c r="A360" t="s">
        <v>562</v>
      </c>
      <c r="B360" t="s">
        <v>116</v>
      </c>
      <c r="C360" t="s">
        <v>99</v>
      </c>
      <c r="D360" s="5">
        <v>468</v>
      </c>
      <c r="E360" t="s">
        <v>83</v>
      </c>
      <c r="F360" s="4">
        <v>44136</v>
      </c>
      <c r="G360" s="5">
        <f t="shared" si="10"/>
        <v>417.85714285714283</v>
      </c>
      <c r="H360" t="str">
        <f t="shared" si="11"/>
        <v>noviembre</v>
      </c>
      <c r="I360" t="s">
        <v>47</v>
      </c>
    </row>
    <row r="361" spans="1:9" x14ac:dyDescent="0.25">
      <c r="A361" t="s">
        <v>563</v>
      </c>
      <c r="B361" t="s">
        <v>245</v>
      </c>
      <c r="C361" t="s">
        <v>172</v>
      </c>
      <c r="D361" s="5">
        <v>1696</v>
      </c>
      <c r="E361" t="s">
        <v>83</v>
      </c>
      <c r="F361" s="4">
        <v>44137</v>
      </c>
      <c r="G361" s="5">
        <f t="shared" si="10"/>
        <v>1514.2857142857142</v>
      </c>
      <c r="H361" t="str">
        <f t="shared" si="11"/>
        <v>noviembre</v>
      </c>
      <c r="I361" t="s">
        <v>47</v>
      </c>
    </row>
    <row r="362" spans="1:9" x14ac:dyDescent="0.25">
      <c r="A362" t="s">
        <v>564</v>
      </c>
      <c r="B362" t="s">
        <v>506</v>
      </c>
      <c r="C362" t="s">
        <v>283</v>
      </c>
      <c r="D362" s="5">
        <v>1521</v>
      </c>
      <c r="E362" t="s">
        <v>83</v>
      </c>
      <c r="F362" s="4">
        <v>44158</v>
      </c>
      <c r="G362" s="5">
        <f t="shared" si="10"/>
        <v>1358.0357142857142</v>
      </c>
      <c r="H362" t="str">
        <f t="shared" si="11"/>
        <v>noviembre</v>
      </c>
      <c r="I362" t="s">
        <v>47</v>
      </c>
    </row>
    <row r="363" spans="1:9" x14ac:dyDescent="0.25">
      <c r="A363" t="s">
        <v>565</v>
      </c>
      <c r="B363" t="s">
        <v>252</v>
      </c>
      <c r="C363" t="s">
        <v>166</v>
      </c>
      <c r="D363" s="5">
        <v>1254</v>
      </c>
      <c r="E363" t="s">
        <v>89</v>
      </c>
      <c r="F363" s="4">
        <v>44140</v>
      </c>
      <c r="G363" s="5">
        <f t="shared" si="10"/>
        <v>1119.6428571428571</v>
      </c>
      <c r="H363" t="str">
        <f t="shared" si="11"/>
        <v>noviembre</v>
      </c>
      <c r="I363" t="s">
        <v>47</v>
      </c>
    </row>
    <row r="364" spans="1:9" x14ac:dyDescent="0.25">
      <c r="A364" t="s">
        <v>566</v>
      </c>
      <c r="B364" t="s">
        <v>104</v>
      </c>
      <c r="C364" t="s">
        <v>105</v>
      </c>
      <c r="D364" s="5">
        <v>1717</v>
      </c>
      <c r="E364" t="s">
        <v>89</v>
      </c>
      <c r="F364" s="4">
        <v>44144</v>
      </c>
      <c r="G364" s="5">
        <f t="shared" si="10"/>
        <v>1533.0357142857142</v>
      </c>
      <c r="H364" t="str">
        <f t="shared" si="11"/>
        <v>noviembre</v>
      </c>
      <c r="I364" t="s">
        <v>47</v>
      </c>
    </row>
    <row r="365" spans="1:9" x14ac:dyDescent="0.25">
      <c r="A365" t="s">
        <v>567</v>
      </c>
      <c r="B365" t="s">
        <v>429</v>
      </c>
      <c r="C365" t="s">
        <v>158</v>
      </c>
      <c r="D365" s="5">
        <v>766</v>
      </c>
      <c r="E365" t="s">
        <v>89</v>
      </c>
      <c r="F365" s="4">
        <v>44154</v>
      </c>
      <c r="G365" s="5">
        <f t="shared" si="10"/>
        <v>683.92857142857133</v>
      </c>
      <c r="H365" t="str">
        <f t="shared" si="11"/>
        <v>noviembre</v>
      </c>
      <c r="I365" t="s">
        <v>47</v>
      </c>
    </row>
    <row r="366" spans="1:9" x14ac:dyDescent="0.25">
      <c r="A366" t="s">
        <v>568</v>
      </c>
      <c r="B366" t="s">
        <v>328</v>
      </c>
      <c r="C366" t="s">
        <v>236</v>
      </c>
      <c r="D366" s="5">
        <v>144</v>
      </c>
      <c r="E366" t="s">
        <v>89</v>
      </c>
      <c r="F366" s="4">
        <v>44144</v>
      </c>
      <c r="G366" s="5">
        <f t="shared" si="10"/>
        <v>128.57142857142856</v>
      </c>
      <c r="H366" t="str">
        <f t="shared" si="11"/>
        <v>noviembre</v>
      </c>
      <c r="I366" t="s">
        <v>47</v>
      </c>
    </row>
    <row r="367" spans="1:9" x14ac:dyDescent="0.25">
      <c r="A367" t="s">
        <v>569</v>
      </c>
      <c r="B367" t="s">
        <v>266</v>
      </c>
      <c r="C367" t="s">
        <v>102</v>
      </c>
      <c r="D367" s="5">
        <v>976</v>
      </c>
      <c r="E367" t="s">
        <v>89</v>
      </c>
      <c r="F367" s="4">
        <v>44136</v>
      </c>
      <c r="G367" s="5">
        <f t="shared" si="10"/>
        <v>871.42857142857133</v>
      </c>
      <c r="H367" t="str">
        <f t="shared" si="11"/>
        <v>noviembre</v>
      </c>
      <c r="I367" t="s">
        <v>47</v>
      </c>
    </row>
    <row r="368" spans="1:9" x14ac:dyDescent="0.25">
      <c r="A368" t="s">
        <v>570</v>
      </c>
      <c r="B368" t="s">
        <v>450</v>
      </c>
      <c r="C368" t="s">
        <v>136</v>
      </c>
      <c r="D368" s="5">
        <v>9612</v>
      </c>
      <c r="E368" t="s">
        <v>93</v>
      </c>
      <c r="F368" s="4">
        <v>44158</v>
      </c>
      <c r="G368" s="5">
        <f t="shared" si="10"/>
        <v>8582.1428571428569</v>
      </c>
      <c r="H368" t="str">
        <f t="shared" si="11"/>
        <v>noviembre</v>
      </c>
      <c r="I368" t="s">
        <v>47</v>
      </c>
    </row>
    <row r="369" spans="1:9" x14ac:dyDescent="0.25">
      <c r="A369" t="s">
        <v>571</v>
      </c>
      <c r="B369" t="s">
        <v>266</v>
      </c>
      <c r="C369" t="s">
        <v>99</v>
      </c>
      <c r="D369" s="5">
        <v>12753</v>
      </c>
      <c r="E369" t="s">
        <v>83</v>
      </c>
      <c r="F369" s="4">
        <v>44136</v>
      </c>
      <c r="G369" s="5">
        <f t="shared" si="10"/>
        <v>11386.607142857141</v>
      </c>
      <c r="H369" t="str">
        <f t="shared" si="11"/>
        <v>noviembre</v>
      </c>
      <c r="I369" t="s">
        <v>47</v>
      </c>
    </row>
    <row r="370" spans="1:9" x14ac:dyDescent="0.25">
      <c r="A370" t="s">
        <v>572</v>
      </c>
      <c r="B370" t="s">
        <v>118</v>
      </c>
      <c r="C370" t="s">
        <v>172</v>
      </c>
      <c r="D370" s="5">
        <v>6289</v>
      </c>
      <c r="E370" t="s">
        <v>83</v>
      </c>
      <c r="F370" s="4">
        <v>44137</v>
      </c>
      <c r="G370" s="5">
        <f t="shared" si="10"/>
        <v>5615.1785714285706</v>
      </c>
      <c r="H370" t="str">
        <f t="shared" si="11"/>
        <v>noviembre</v>
      </c>
      <c r="I370" t="s">
        <v>47</v>
      </c>
    </row>
    <row r="371" spans="1:9" x14ac:dyDescent="0.25">
      <c r="A371" t="s">
        <v>573</v>
      </c>
      <c r="B371" t="s">
        <v>185</v>
      </c>
      <c r="C371" t="s">
        <v>283</v>
      </c>
      <c r="D371" s="5">
        <v>10472</v>
      </c>
      <c r="E371" t="s">
        <v>83</v>
      </c>
      <c r="F371" s="4">
        <v>44158</v>
      </c>
      <c r="G371" s="5">
        <f t="shared" si="10"/>
        <v>9350</v>
      </c>
      <c r="H371" t="str">
        <f t="shared" si="11"/>
        <v>noviembre</v>
      </c>
      <c r="I371" t="s">
        <v>47</v>
      </c>
    </row>
    <row r="372" spans="1:9" x14ac:dyDescent="0.25">
      <c r="A372" t="s">
        <v>574</v>
      </c>
      <c r="B372" t="s">
        <v>285</v>
      </c>
      <c r="C372" t="s">
        <v>166</v>
      </c>
      <c r="D372" s="5">
        <v>7095</v>
      </c>
      <c r="E372" t="s">
        <v>89</v>
      </c>
      <c r="F372" s="4">
        <v>44140</v>
      </c>
      <c r="G372" s="5">
        <f t="shared" si="10"/>
        <v>6334.8214285714275</v>
      </c>
      <c r="H372" t="str">
        <f t="shared" si="11"/>
        <v>noviembre</v>
      </c>
      <c r="I372" t="s">
        <v>47</v>
      </c>
    </row>
    <row r="373" spans="1:9" x14ac:dyDescent="0.25">
      <c r="A373" t="s">
        <v>575</v>
      </c>
      <c r="B373" t="s">
        <v>181</v>
      </c>
      <c r="C373" t="s">
        <v>105</v>
      </c>
      <c r="D373" s="5">
        <v>14391</v>
      </c>
      <c r="E373" t="s">
        <v>89</v>
      </c>
      <c r="F373" s="4">
        <v>44144</v>
      </c>
      <c r="G373" s="5">
        <f t="shared" si="10"/>
        <v>12849.107142857141</v>
      </c>
      <c r="H373" t="str">
        <f t="shared" si="11"/>
        <v>noviembre</v>
      </c>
      <c r="I373" t="s">
        <v>47</v>
      </c>
    </row>
    <row r="374" spans="1:9" x14ac:dyDescent="0.25">
      <c r="A374" t="s">
        <v>576</v>
      </c>
      <c r="B374" t="s">
        <v>215</v>
      </c>
      <c r="C374" t="s">
        <v>158</v>
      </c>
      <c r="D374" s="5">
        <v>7684</v>
      </c>
      <c r="E374" t="s">
        <v>89</v>
      </c>
      <c r="F374" s="4">
        <v>44154</v>
      </c>
      <c r="G374" s="5">
        <f t="shared" si="10"/>
        <v>6860.7142857142853</v>
      </c>
      <c r="H374" t="str">
        <f t="shared" si="11"/>
        <v>noviembre</v>
      </c>
      <c r="I374" t="s">
        <v>47</v>
      </c>
    </row>
    <row r="375" spans="1:9" x14ac:dyDescent="0.25">
      <c r="A375" t="s">
        <v>577</v>
      </c>
      <c r="B375" t="s">
        <v>388</v>
      </c>
      <c r="C375" t="s">
        <v>236</v>
      </c>
      <c r="D375" s="5">
        <v>12939</v>
      </c>
      <c r="E375" t="s">
        <v>89</v>
      </c>
      <c r="F375" s="4">
        <v>44144</v>
      </c>
      <c r="G375" s="5">
        <f t="shared" si="10"/>
        <v>11552.678571428571</v>
      </c>
      <c r="H375" t="str">
        <f t="shared" si="11"/>
        <v>noviembre</v>
      </c>
      <c r="I375" t="s">
        <v>47</v>
      </c>
    </row>
    <row r="376" spans="1:9" x14ac:dyDescent="0.25">
      <c r="A376" t="s">
        <v>578</v>
      </c>
      <c r="B376" t="s">
        <v>429</v>
      </c>
      <c r="C376" t="s">
        <v>102</v>
      </c>
      <c r="D376" s="5">
        <v>11646</v>
      </c>
      <c r="E376" t="s">
        <v>89</v>
      </c>
      <c r="F376" s="4">
        <v>44136</v>
      </c>
      <c r="G376" s="5">
        <f t="shared" si="10"/>
        <v>10398.214285714284</v>
      </c>
      <c r="H376" t="str">
        <f t="shared" si="11"/>
        <v>noviembre</v>
      </c>
      <c r="I376" t="s">
        <v>47</v>
      </c>
    </row>
    <row r="377" spans="1:9" x14ac:dyDescent="0.25">
      <c r="A377" t="s">
        <v>579</v>
      </c>
      <c r="B377" t="s">
        <v>232</v>
      </c>
      <c r="C377" t="s">
        <v>88</v>
      </c>
      <c r="D377" s="5">
        <v>200</v>
      </c>
      <c r="E377" t="s">
        <v>89</v>
      </c>
      <c r="F377" s="4">
        <v>44121</v>
      </c>
      <c r="G377" s="5">
        <f t="shared" si="10"/>
        <v>178.57142857142856</v>
      </c>
      <c r="H377" t="str">
        <f t="shared" si="11"/>
        <v>octubre</v>
      </c>
      <c r="I377" t="s">
        <v>47</v>
      </c>
    </row>
    <row r="378" spans="1:9" x14ac:dyDescent="0.25">
      <c r="A378" t="s">
        <v>580</v>
      </c>
      <c r="B378" t="s">
        <v>155</v>
      </c>
      <c r="C378" t="s">
        <v>139</v>
      </c>
      <c r="D378" s="5">
        <v>1456</v>
      </c>
      <c r="E378" t="s">
        <v>93</v>
      </c>
      <c r="F378" s="4">
        <v>44125</v>
      </c>
      <c r="G378" s="5">
        <f t="shared" si="10"/>
        <v>1299.9999999999998</v>
      </c>
      <c r="H378" t="str">
        <f t="shared" si="11"/>
        <v>octubre</v>
      </c>
      <c r="I378" t="s">
        <v>47</v>
      </c>
    </row>
    <row r="379" spans="1:9" x14ac:dyDescent="0.25">
      <c r="A379" t="s">
        <v>581</v>
      </c>
      <c r="B379" t="s">
        <v>306</v>
      </c>
      <c r="C379" t="s">
        <v>153</v>
      </c>
      <c r="D379" s="5">
        <v>1731</v>
      </c>
      <c r="E379" t="s">
        <v>83</v>
      </c>
      <c r="F379" s="4">
        <v>44105</v>
      </c>
      <c r="G379" s="5">
        <f t="shared" si="10"/>
        <v>1545.5357142857142</v>
      </c>
      <c r="H379" t="str">
        <f t="shared" si="11"/>
        <v>octubre</v>
      </c>
      <c r="I379" t="s">
        <v>47</v>
      </c>
    </row>
    <row r="380" spans="1:9" x14ac:dyDescent="0.25">
      <c r="A380" t="s">
        <v>582</v>
      </c>
      <c r="B380" t="s">
        <v>285</v>
      </c>
      <c r="C380" t="s">
        <v>205</v>
      </c>
      <c r="D380" s="5">
        <v>509</v>
      </c>
      <c r="E380" t="s">
        <v>89</v>
      </c>
      <c r="F380" s="4">
        <v>44134</v>
      </c>
      <c r="G380" s="5">
        <f t="shared" si="10"/>
        <v>454.46428571428567</v>
      </c>
      <c r="H380" t="str">
        <f t="shared" si="11"/>
        <v>octubre</v>
      </c>
      <c r="I380" t="s">
        <v>47</v>
      </c>
    </row>
    <row r="381" spans="1:9" x14ac:dyDescent="0.25">
      <c r="A381" t="s">
        <v>583</v>
      </c>
      <c r="B381" t="s">
        <v>177</v>
      </c>
      <c r="C381" t="s">
        <v>108</v>
      </c>
      <c r="D381" s="5">
        <v>1221</v>
      </c>
      <c r="E381" t="s">
        <v>89</v>
      </c>
      <c r="F381" s="4">
        <v>44105</v>
      </c>
      <c r="G381" s="5">
        <f t="shared" si="10"/>
        <v>1090.1785714285713</v>
      </c>
      <c r="H381" t="str">
        <f t="shared" si="11"/>
        <v>octubre</v>
      </c>
      <c r="I381" t="s">
        <v>47</v>
      </c>
    </row>
    <row r="382" spans="1:9" x14ac:dyDescent="0.25">
      <c r="A382" t="s">
        <v>584</v>
      </c>
      <c r="B382" t="s">
        <v>483</v>
      </c>
      <c r="C382" t="s">
        <v>96</v>
      </c>
      <c r="D382" s="5">
        <v>172</v>
      </c>
      <c r="E382" t="s">
        <v>89</v>
      </c>
      <c r="F382" s="4">
        <v>44117</v>
      </c>
      <c r="G382" s="5">
        <f t="shared" si="10"/>
        <v>153.57142857142856</v>
      </c>
      <c r="H382" t="str">
        <f t="shared" si="11"/>
        <v>octubre</v>
      </c>
      <c r="I382" t="s">
        <v>47</v>
      </c>
    </row>
    <row r="383" spans="1:9" x14ac:dyDescent="0.25">
      <c r="A383" t="s">
        <v>585</v>
      </c>
      <c r="B383" t="s">
        <v>87</v>
      </c>
      <c r="C383" t="s">
        <v>88</v>
      </c>
      <c r="D383" s="5">
        <v>1442</v>
      </c>
      <c r="E383" t="s">
        <v>93</v>
      </c>
      <c r="F383" s="4">
        <v>44125</v>
      </c>
      <c r="G383" s="5">
        <f t="shared" si="10"/>
        <v>1287.4999999999998</v>
      </c>
      <c r="H383" t="str">
        <f t="shared" si="11"/>
        <v>octubre</v>
      </c>
      <c r="I383" t="s">
        <v>47</v>
      </c>
    </row>
    <row r="384" spans="1:9" x14ac:dyDescent="0.25">
      <c r="A384" t="s">
        <v>586</v>
      </c>
      <c r="B384" t="s">
        <v>388</v>
      </c>
      <c r="C384" t="s">
        <v>88</v>
      </c>
      <c r="D384" s="5">
        <v>54</v>
      </c>
      <c r="E384" t="s">
        <v>89</v>
      </c>
      <c r="F384" s="4">
        <v>44126</v>
      </c>
      <c r="G384" s="5">
        <f t="shared" si="10"/>
        <v>48.214285714285708</v>
      </c>
      <c r="H384" t="str">
        <f t="shared" si="11"/>
        <v>octubre</v>
      </c>
      <c r="I384" t="s">
        <v>47</v>
      </c>
    </row>
    <row r="385" spans="1:9" x14ac:dyDescent="0.25">
      <c r="A385" t="s">
        <v>587</v>
      </c>
      <c r="B385" t="s">
        <v>197</v>
      </c>
      <c r="C385" t="s">
        <v>289</v>
      </c>
      <c r="D385" s="5">
        <v>1728</v>
      </c>
      <c r="E385" t="s">
        <v>83</v>
      </c>
      <c r="F385" s="4">
        <v>44112</v>
      </c>
      <c r="G385" s="5">
        <f t="shared" si="10"/>
        <v>1542.8571428571427</v>
      </c>
      <c r="H385" t="str">
        <f t="shared" si="11"/>
        <v>octubre</v>
      </c>
      <c r="I385" t="s">
        <v>47</v>
      </c>
    </row>
    <row r="386" spans="1:9" x14ac:dyDescent="0.25">
      <c r="A386" t="s">
        <v>588</v>
      </c>
      <c r="B386" t="s">
        <v>98</v>
      </c>
      <c r="C386" t="s">
        <v>99</v>
      </c>
      <c r="D386" s="5">
        <v>709</v>
      </c>
      <c r="E386" t="s">
        <v>89</v>
      </c>
      <c r="F386" s="4">
        <v>44132</v>
      </c>
      <c r="G386" s="5">
        <f t="shared" ref="G386:G449" si="12">+D386/1.12</f>
        <v>633.03571428571422</v>
      </c>
      <c r="H386" t="str">
        <f t="shared" ref="H386:H449" si="13">TEXT(F386,"MMMM")</f>
        <v>octubre</v>
      </c>
      <c r="I386" t="s">
        <v>47</v>
      </c>
    </row>
    <row r="387" spans="1:9" x14ac:dyDescent="0.25">
      <c r="A387" t="s">
        <v>589</v>
      </c>
      <c r="B387" t="s">
        <v>101</v>
      </c>
      <c r="C387" t="s">
        <v>102</v>
      </c>
      <c r="D387" s="5">
        <v>1092</v>
      </c>
      <c r="E387" t="s">
        <v>93</v>
      </c>
      <c r="F387" s="4">
        <v>44119</v>
      </c>
      <c r="G387" s="5">
        <f t="shared" si="12"/>
        <v>974.99999999999989</v>
      </c>
      <c r="H387" t="str">
        <f t="shared" si="13"/>
        <v>octubre</v>
      </c>
      <c r="I387" t="s">
        <v>47</v>
      </c>
    </row>
    <row r="388" spans="1:9" x14ac:dyDescent="0.25">
      <c r="A388" t="s">
        <v>590</v>
      </c>
      <c r="B388" t="s">
        <v>320</v>
      </c>
      <c r="C388" t="s">
        <v>122</v>
      </c>
      <c r="D388" s="5">
        <v>903</v>
      </c>
      <c r="E388" t="s">
        <v>89</v>
      </c>
      <c r="F388" s="4">
        <v>44130</v>
      </c>
      <c r="G388" s="5">
        <f t="shared" si="12"/>
        <v>806.24999999999989</v>
      </c>
      <c r="H388" t="str">
        <f t="shared" si="13"/>
        <v>octubre</v>
      </c>
      <c r="I388" t="s">
        <v>47</v>
      </c>
    </row>
    <row r="389" spans="1:9" x14ac:dyDescent="0.25">
      <c r="A389" t="s">
        <v>591</v>
      </c>
      <c r="B389" t="s">
        <v>113</v>
      </c>
      <c r="C389" t="s">
        <v>114</v>
      </c>
      <c r="D389" s="5">
        <v>8000</v>
      </c>
      <c r="E389" t="s">
        <v>89</v>
      </c>
      <c r="F389" s="4">
        <v>44130</v>
      </c>
      <c r="G389" s="5">
        <f t="shared" si="12"/>
        <v>7142.8571428571422</v>
      </c>
      <c r="H389" t="str">
        <f t="shared" si="13"/>
        <v>octubre</v>
      </c>
      <c r="I389" t="s">
        <v>47</v>
      </c>
    </row>
    <row r="390" spans="1:9" x14ac:dyDescent="0.25">
      <c r="A390" t="s">
        <v>592</v>
      </c>
      <c r="B390" t="s">
        <v>306</v>
      </c>
      <c r="C390" t="s">
        <v>153</v>
      </c>
      <c r="D390" s="5">
        <v>1622</v>
      </c>
      <c r="E390" t="s">
        <v>83</v>
      </c>
      <c r="F390" s="4">
        <v>44116</v>
      </c>
      <c r="G390" s="5">
        <f t="shared" si="12"/>
        <v>1448.2142857142856</v>
      </c>
      <c r="H390" t="str">
        <f t="shared" si="13"/>
        <v>octubre</v>
      </c>
      <c r="I390" t="s">
        <v>47</v>
      </c>
    </row>
    <row r="391" spans="1:9" x14ac:dyDescent="0.25">
      <c r="A391" t="s">
        <v>593</v>
      </c>
      <c r="B391" t="s">
        <v>374</v>
      </c>
      <c r="C391" t="s">
        <v>289</v>
      </c>
      <c r="D391" s="5">
        <v>936</v>
      </c>
      <c r="E391" t="s">
        <v>89</v>
      </c>
      <c r="F391" s="4">
        <v>44130</v>
      </c>
      <c r="G391" s="5">
        <f t="shared" si="12"/>
        <v>835.71428571428567</v>
      </c>
      <c r="H391" t="str">
        <f t="shared" si="13"/>
        <v>octubre</v>
      </c>
      <c r="I391" t="s">
        <v>47</v>
      </c>
    </row>
    <row r="392" spans="1:9" x14ac:dyDescent="0.25">
      <c r="A392" t="s">
        <v>594</v>
      </c>
      <c r="B392" t="s">
        <v>250</v>
      </c>
      <c r="C392" t="s">
        <v>105</v>
      </c>
      <c r="D392" s="5">
        <v>228</v>
      </c>
      <c r="E392" t="s">
        <v>83</v>
      </c>
      <c r="F392" s="4">
        <v>44120</v>
      </c>
      <c r="G392" s="5">
        <f t="shared" si="12"/>
        <v>203.57142857142856</v>
      </c>
      <c r="H392" t="str">
        <f t="shared" si="13"/>
        <v>octubre</v>
      </c>
      <c r="I392" t="s">
        <v>47</v>
      </c>
    </row>
    <row r="393" spans="1:9" x14ac:dyDescent="0.25">
      <c r="A393" t="s">
        <v>595</v>
      </c>
      <c r="B393" t="s">
        <v>245</v>
      </c>
      <c r="C393" t="s">
        <v>172</v>
      </c>
      <c r="D393" s="5">
        <v>1282</v>
      </c>
      <c r="E393" t="s">
        <v>93</v>
      </c>
      <c r="F393" s="4">
        <v>44106</v>
      </c>
      <c r="G393" s="5">
        <f t="shared" si="12"/>
        <v>1144.6428571428571</v>
      </c>
      <c r="H393" t="str">
        <f t="shared" si="13"/>
        <v>octubre</v>
      </c>
      <c r="I393" t="s">
        <v>47</v>
      </c>
    </row>
    <row r="394" spans="1:9" x14ac:dyDescent="0.25">
      <c r="A394" t="s">
        <v>596</v>
      </c>
      <c r="B394" t="s">
        <v>357</v>
      </c>
      <c r="C394" t="s">
        <v>272</v>
      </c>
      <c r="D394" s="5">
        <v>428</v>
      </c>
      <c r="E394" t="s">
        <v>93</v>
      </c>
      <c r="F394" s="4">
        <v>44131</v>
      </c>
      <c r="G394" s="5">
        <f t="shared" si="12"/>
        <v>382.14285714285711</v>
      </c>
      <c r="H394" t="str">
        <f t="shared" si="13"/>
        <v>octubre</v>
      </c>
      <c r="I394" t="s">
        <v>47</v>
      </c>
    </row>
    <row r="395" spans="1:9" x14ac:dyDescent="0.25">
      <c r="A395" t="s">
        <v>597</v>
      </c>
      <c r="B395" t="s">
        <v>163</v>
      </c>
      <c r="C395" t="s">
        <v>88</v>
      </c>
      <c r="D395" s="5">
        <v>1470</v>
      </c>
      <c r="E395" t="s">
        <v>89</v>
      </c>
      <c r="F395" s="4">
        <v>44121</v>
      </c>
      <c r="G395" s="5">
        <f t="shared" si="12"/>
        <v>1312.4999999999998</v>
      </c>
      <c r="H395" t="str">
        <f t="shared" si="13"/>
        <v>octubre</v>
      </c>
      <c r="I395" t="s">
        <v>47</v>
      </c>
    </row>
    <row r="396" spans="1:9" x14ac:dyDescent="0.25">
      <c r="A396" t="s">
        <v>598</v>
      </c>
      <c r="B396" t="s">
        <v>483</v>
      </c>
      <c r="C396" t="s">
        <v>96</v>
      </c>
      <c r="D396" s="5">
        <v>1922</v>
      </c>
      <c r="E396" t="s">
        <v>93</v>
      </c>
      <c r="F396" s="4">
        <v>44129</v>
      </c>
      <c r="G396" s="5">
        <f t="shared" si="12"/>
        <v>1716.0714285714284</v>
      </c>
      <c r="H396" t="str">
        <f t="shared" si="13"/>
        <v>octubre</v>
      </c>
      <c r="I396" t="s">
        <v>47</v>
      </c>
    </row>
    <row r="397" spans="1:9" x14ac:dyDescent="0.25">
      <c r="A397" t="s">
        <v>599</v>
      </c>
      <c r="B397" t="s">
        <v>279</v>
      </c>
      <c r="C397" t="s">
        <v>147</v>
      </c>
      <c r="D397" s="5">
        <v>1807</v>
      </c>
      <c r="E397" t="s">
        <v>93</v>
      </c>
      <c r="F397" s="4">
        <v>44128</v>
      </c>
      <c r="G397" s="5">
        <f t="shared" si="12"/>
        <v>1613.3928571428569</v>
      </c>
      <c r="H397" t="str">
        <f t="shared" si="13"/>
        <v>octubre</v>
      </c>
      <c r="I397" t="s">
        <v>47</v>
      </c>
    </row>
    <row r="398" spans="1:9" x14ac:dyDescent="0.25">
      <c r="A398" t="s">
        <v>600</v>
      </c>
      <c r="B398" t="s">
        <v>87</v>
      </c>
      <c r="C398" t="s">
        <v>88</v>
      </c>
      <c r="D398" s="5">
        <v>1124</v>
      </c>
      <c r="E398" t="s">
        <v>89</v>
      </c>
      <c r="F398" s="4">
        <v>44135</v>
      </c>
      <c r="G398" s="5">
        <f t="shared" si="12"/>
        <v>1003.5714285714284</v>
      </c>
      <c r="H398" t="str">
        <f t="shared" si="13"/>
        <v>octubre</v>
      </c>
      <c r="I398" t="s">
        <v>47</v>
      </c>
    </row>
    <row r="399" spans="1:9" x14ac:dyDescent="0.25">
      <c r="A399" t="s">
        <v>601</v>
      </c>
      <c r="B399" t="s">
        <v>254</v>
      </c>
      <c r="C399" t="s">
        <v>272</v>
      </c>
      <c r="D399" s="5">
        <v>989</v>
      </c>
      <c r="E399" t="s">
        <v>83</v>
      </c>
      <c r="F399" s="4">
        <v>44118</v>
      </c>
      <c r="G399" s="5">
        <f t="shared" si="12"/>
        <v>883.03571428571422</v>
      </c>
      <c r="H399" t="str">
        <f t="shared" si="13"/>
        <v>octubre</v>
      </c>
      <c r="I399" t="s">
        <v>47</v>
      </c>
    </row>
    <row r="400" spans="1:9" x14ac:dyDescent="0.25">
      <c r="A400" t="s">
        <v>602</v>
      </c>
      <c r="B400" t="s">
        <v>282</v>
      </c>
      <c r="C400" t="s">
        <v>283</v>
      </c>
      <c r="D400" s="5">
        <v>763</v>
      </c>
      <c r="E400" t="s">
        <v>83</v>
      </c>
      <c r="F400" s="4">
        <v>44125</v>
      </c>
      <c r="G400" s="5">
        <f t="shared" si="12"/>
        <v>681.24999999999989</v>
      </c>
      <c r="H400" t="str">
        <f t="shared" si="13"/>
        <v>octubre</v>
      </c>
      <c r="I400" t="s">
        <v>47</v>
      </c>
    </row>
    <row r="401" spans="1:9" x14ac:dyDescent="0.25">
      <c r="A401" t="s">
        <v>603</v>
      </c>
      <c r="B401" t="s">
        <v>361</v>
      </c>
      <c r="C401" t="s">
        <v>82</v>
      </c>
      <c r="D401" s="5">
        <v>1373</v>
      </c>
      <c r="E401" t="s">
        <v>93</v>
      </c>
      <c r="F401" s="4">
        <v>44113</v>
      </c>
      <c r="G401" s="5">
        <f t="shared" si="12"/>
        <v>1225.8928571428571</v>
      </c>
      <c r="H401" t="str">
        <f t="shared" si="13"/>
        <v>octubre</v>
      </c>
      <c r="I401" t="s">
        <v>47</v>
      </c>
    </row>
    <row r="402" spans="1:9" x14ac:dyDescent="0.25">
      <c r="A402" t="s">
        <v>604</v>
      </c>
      <c r="B402" t="s">
        <v>107</v>
      </c>
      <c r="C402" t="s">
        <v>108</v>
      </c>
      <c r="D402" s="5">
        <v>129</v>
      </c>
      <c r="E402" t="s">
        <v>93</v>
      </c>
      <c r="F402" s="4">
        <v>44108</v>
      </c>
      <c r="G402" s="5">
        <f t="shared" si="12"/>
        <v>115.17857142857142</v>
      </c>
      <c r="H402" t="str">
        <f t="shared" si="13"/>
        <v>octubre</v>
      </c>
      <c r="I402" t="s">
        <v>47</v>
      </c>
    </row>
    <row r="403" spans="1:9" x14ac:dyDescent="0.25">
      <c r="A403" t="s">
        <v>605</v>
      </c>
      <c r="B403" t="s">
        <v>113</v>
      </c>
      <c r="C403" t="s">
        <v>114</v>
      </c>
      <c r="D403" s="5">
        <v>1696</v>
      </c>
      <c r="E403" t="s">
        <v>93</v>
      </c>
      <c r="F403" s="4">
        <v>44129</v>
      </c>
      <c r="G403" s="5">
        <f t="shared" si="12"/>
        <v>1514.2857142857142</v>
      </c>
      <c r="H403" t="str">
        <f t="shared" si="13"/>
        <v>octubre</v>
      </c>
      <c r="I403" t="s">
        <v>47</v>
      </c>
    </row>
    <row r="404" spans="1:9" x14ac:dyDescent="0.25">
      <c r="A404" t="s">
        <v>606</v>
      </c>
      <c r="B404" t="s">
        <v>116</v>
      </c>
      <c r="C404" t="s">
        <v>99</v>
      </c>
      <c r="D404" s="5">
        <v>20</v>
      </c>
      <c r="E404" t="s">
        <v>89</v>
      </c>
      <c r="F404" s="4">
        <v>44115</v>
      </c>
      <c r="G404" s="5">
        <f t="shared" si="12"/>
        <v>17.857142857142854</v>
      </c>
      <c r="H404" t="str">
        <f t="shared" si="13"/>
        <v>octubre</v>
      </c>
      <c r="I404" t="s">
        <v>47</v>
      </c>
    </row>
    <row r="405" spans="1:9" x14ac:dyDescent="0.25">
      <c r="A405" t="s">
        <v>607</v>
      </c>
      <c r="B405" t="s">
        <v>285</v>
      </c>
      <c r="C405" t="s">
        <v>205</v>
      </c>
      <c r="D405" s="5">
        <v>1799</v>
      </c>
      <c r="E405" t="s">
        <v>93</v>
      </c>
      <c r="F405" s="4">
        <v>44128</v>
      </c>
      <c r="G405" s="5">
        <f t="shared" si="12"/>
        <v>1606.2499999999998</v>
      </c>
      <c r="H405" t="str">
        <f t="shared" si="13"/>
        <v>octubre</v>
      </c>
      <c r="I405" t="s">
        <v>47</v>
      </c>
    </row>
    <row r="406" spans="1:9" x14ac:dyDescent="0.25">
      <c r="A406" t="s">
        <v>608</v>
      </c>
      <c r="B406" t="s">
        <v>160</v>
      </c>
      <c r="C406" t="s">
        <v>161</v>
      </c>
      <c r="D406" s="5">
        <v>328</v>
      </c>
      <c r="E406" t="s">
        <v>89</v>
      </c>
      <c r="F406" s="4">
        <v>44121</v>
      </c>
      <c r="G406" s="5">
        <f t="shared" si="12"/>
        <v>292.85714285714283</v>
      </c>
      <c r="H406" t="str">
        <f t="shared" si="13"/>
        <v>octubre</v>
      </c>
      <c r="I406" t="s">
        <v>47</v>
      </c>
    </row>
    <row r="407" spans="1:9" x14ac:dyDescent="0.25">
      <c r="A407" t="s">
        <v>609</v>
      </c>
      <c r="B407" t="s">
        <v>399</v>
      </c>
      <c r="C407" t="s">
        <v>400</v>
      </c>
      <c r="D407" s="5">
        <v>1782</v>
      </c>
      <c r="E407" t="s">
        <v>89</v>
      </c>
      <c r="F407" s="4">
        <v>44122</v>
      </c>
      <c r="G407" s="5">
        <f t="shared" si="12"/>
        <v>1591.0714285714284</v>
      </c>
      <c r="H407" t="str">
        <f t="shared" si="13"/>
        <v>octubre</v>
      </c>
      <c r="I407" t="s">
        <v>47</v>
      </c>
    </row>
    <row r="408" spans="1:9" x14ac:dyDescent="0.25">
      <c r="A408" t="s">
        <v>610</v>
      </c>
      <c r="B408" t="s">
        <v>450</v>
      </c>
      <c r="C408" t="s">
        <v>147</v>
      </c>
      <c r="D408" s="5">
        <v>11923</v>
      </c>
      <c r="E408" t="s">
        <v>93</v>
      </c>
      <c r="F408" s="4">
        <v>44128</v>
      </c>
      <c r="G408" s="5">
        <f t="shared" si="12"/>
        <v>10645.535714285714</v>
      </c>
      <c r="H408" t="str">
        <f t="shared" si="13"/>
        <v>octubre</v>
      </c>
      <c r="I408" t="s">
        <v>47</v>
      </c>
    </row>
    <row r="409" spans="1:9" x14ac:dyDescent="0.25">
      <c r="A409" t="s">
        <v>611</v>
      </c>
      <c r="B409" t="s">
        <v>374</v>
      </c>
      <c r="C409" t="s">
        <v>88</v>
      </c>
      <c r="D409" s="5">
        <v>11259</v>
      </c>
      <c r="E409" t="s">
        <v>89</v>
      </c>
      <c r="F409" s="4">
        <v>44135</v>
      </c>
      <c r="G409" s="5">
        <f t="shared" si="12"/>
        <v>10052.678571428571</v>
      </c>
      <c r="H409" t="str">
        <f t="shared" si="13"/>
        <v>octubre</v>
      </c>
      <c r="I409" t="s">
        <v>47</v>
      </c>
    </row>
    <row r="410" spans="1:9" x14ac:dyDescent="0.25">
      <c r="A410" t="s">
        <v>612</v>
      </c>
      <c r="B410" t="s">
        <v>81</v>
      </c>
      <c r="C410" t="s">
        <v>272</v>
      </c>
      <c r="D410" s="5">
        <v>10655</v>
      </c>
      <c r="E410" t="s">
        <v>83</v>
      </c>
      <c r="F410" s="4">
        <v>44118</v>
      </c>
      <c r="G410" s="5">
        <f t="shared" si="12"/>
        <v>9513.3928571428569</v>
      </c>
      <c r="H410" t="str">
        <f t="shared" si="13"/>
        <v>octubre</v>
      </c>
      <c r="I410" t="s">
        <v>47</v>
      </c>
    </row>
    <row r="411" spans="1:9" x14ac:dyDescent="0.25">
      <c r="A411" t="s">
        <v>613</v>
      </c>
      <c r="B411" t="s">
        <v>177</v>
      </c>
      <c r="C411" t="s">
        <v>283</v>
      </c>
      <c r="D411" s="5">
        <v>10376</v>
      </c>
      <c r="E411" t="s">
        <v>83</v>
      </c>
      <c r="F411" s="4">
        <v>44125</v>
      </c>
      <c r="G411" s="5">
        <f t="shared" si="12"/>
        <v>9264.2857142857138</v>
      </c>
      <c r="H411" t="str">
        <f t="shared" si="13"/>
        <v>octubre</v>
      </c>
      <c r="I411" t="s">
        <v>47</v>
      </c>
    </row>
    <row r="412" spans="1:9" x14ac:dyDescent="0.25">
      <c r="A412" t="s">
        <v>614</v>
      </c>
      <c r="B412" t="s">
        <v>240</v>
      </c>
      <c r="C412" t="s">
        <v>82</v>
      </c>
      <c r="D412" s="5">
        <v>13375</v>
      </c>
      <c r="E412" t="s">
        <v>93</v>
      </c>
      <c r="F412" s="4">
        <v>44113</v>
      </c>
      <c r="G412" s="5">
        <f t="shared" si="12"/>
        <v>11941.964285714284</v>
      </c>
      <c r="H412" t="str">
        <f t="shared" si="13"/>
        <v>octubre</v>
      </c>
      <c r="I412" t="s">
        <v>47</v>
      </c>
    </row>
    <row r="413" spans="1:9" x14ac:dyDescent="0.25">
      <c r="A413" t="s">
        <v>615</v>
      </c>
      <c r="B413" t="s">
        <v>261</v>
      </c>
      <c r="C413" t="s">
        <v>108</v>
      </c>
      <c r="D413" s="5">
        <v>6759</v>
      </c>
      <c r="E413" t="s">
        <v>93</v>
      </c>
      <c r="F413" s="4">
        <v>44108</v>
      </c>
      <c r="G413" s="5">
        <f t="shared" si="12"/>
        <v>6034.8214285714284</v>
      </c>
      <c r="H413" t="str">
        <f t="shared" si="13"/>
        <v>octubre</v>
      </c>
      <c r="I413" t="s">
        <v>47</v>
      </c>
    </row>
    <row r="414" spans="1:9" x14ac:dyDescent="0.25">
      <c r="A414" t="s">
        <v>616</v>
      </c>
      <c r="B414" t="s">
        <v>296</v>
      </c>
      <c r="C414" t="s">
        <v>114</v>
      </c>
      <c r="D414" s="5">
        <v>10006</v>
      </c>
      <c r="E414" t="s">
        <v>93</v>
      </c>
      <c r="F414" s="4">
        <v>44129</v>
      </c>
      <c r="G414" s="5">
        <f t="shared" si="12"/>
        <v>8933.9285714285706</v>
      </c>
      <c r="H414" t="str">
        <f t="shared" si="13"/>
        <v>octubre</v>
      </c>
      <c r="I414" t="s">
        <v>47</v>
      </c>
    </row>
    <row r="415" spans="1:9" x14ac:dyDescent="0.25">
      <c r="A415" t="s">
        <v>617</v>
      </c>
      <c r="B415" t="s">
        <v>217</v>
      </c>
      <c r="C415" t="s">
        <v>99</v>
      </c>
      <c r="D415" s="5">
        <v>10426</v>
      </c>
      <c r="E415" t="s">
        <v>89</v>
      </c>
      <c r="F415" s="4">
        <v>44115</v>
      </c>
      <c r="G415" s="5">
        <f t="shared" si="12"/>
        <v>9308.9285714285706</v>
      </c>
      <c r="H415" t="str">
        <f t="shared" si="13"/>
        <v>octubre</v>
      </c>
      <c r="I415" t="s">
        <v>47</v>
      </c>
    </row>
    <row r="416" spans="1:9" x14ac:dyDescent="0.25">
      <c r="A416" t="s">
        <v>618</v>
      </c>
      <c r="B416" t="s">
        <v>168</v>
      </c>
      <c r="C416" t="s">
        <v>205</v>
      </c>
      <c r="D416" s="5">
        <v>14498</v>
      </c>
      <c r="E416" t="s">
        <v>93</v>
      </c>
      <c r="F416" s="4">
        <v>44128</v>
      </c>
      <c r="G416" s="5">
        <f t="shared" si="12"/>
        <v>12944.642857142855</v>
      </c>
      <c r="H416" t="str">
        <f t="shared" si="13"/>
        <v>octubre</v>
      </c>
      <c r="I416" t="s">
        <v>47</v>
      </c>
    </row>
    <row r="417" spans="1:9" x14ac:dyDescent="0.25">
      <c r="A417" t="s">
        <v>619</v>
      </c>
      <c r="B417" t="s">
        <v>116</v>
      </c>
      <c r="C417" t="s">
        <v>161</v>
      </c>
      <c r="D417" s="5">
        <v>8612</v>
      </c>
      <c r="E417" t="s">
        <v>89</v>
      </c>
      <c r="F417" s="4">
        <v>44121</v>
      </c>
      <c r="G417" s="5">
        <f t="shared" si="12"/>
        <v>7689.2857142857138</v>
      </c>
      <c r="H417" t="str">
        <f t="shared" si="13"/>
        <v>octubre</v>
      </c>
      <c r="I417" t="s">
        <v>47</v>
      </c>
    </row>
    <row r="418" spans="1:9" x14ac:dyDescent="0.25">
      <c r="A418" t="s">
        <v>620</v>
      </c>
      <c r="B418" t="s">
        <v>328</v>
      </c>
      <c r="C418" t="s">
        <v>400</v>
      </c>
      <c r="D418" s="5">
        <v>7430</v>
      </c>
      <c r="E418" t="s">
        <v>89</v>
      </c>
      <c r="F418" s="4">
        <v>44122</v>
      </c>
      <c r="G418" s="5">
        <f t="shared" si="12"/>
        <v>6633.9285714285706</v>
      </c>
      <c r="H418" t="str">
        <f t="shared" si="13"/>
        <v>octubre</v>
      </c>
      <c r="I418" t="s">
        <v>47</v>
      </c>
    </row>
    <row r="419" spans="1:9" x14ac:dyDescent="0.25">
      <c r="A419" t="s">
        <v>621</v>
      </c>
      <c r="B419" t="s">
        <v>296</v>
      </c>
      <c r="C419" t="s">
        <v>262</v>
      </c>
      <c r="D419" s="5">
        <v>3587</v>
      </c>
      <c r="E419" t="s">
        <v>93</v>
      </c>
      <c r="F419" s="4">
        <v>44103</v>
      </c>
      <c r="G419" s="5">
        <f t="shared" si="12"/>
        <v>3202.6785714285711</v>
      </c>
      <c r="H419" t="str">
        <f t="shared" si="13"/>
        <v>septiembre</v>
      </c>
      <c r="I419" t="s">
        <v>46</v>
      </c>
    </row>
    <row r="420" spans="1:9" x14ac:dyDescent="0.25">
      <c r="A420" t="s">
        <v>622</v>
      </c>
      <c r="B420" t="s">
        <v>146</v>
      </c>
      <c r="C420" t="s">
        <v>147</v>
      </c>
      <c r="D420" s="5">
        <v>985</v>
      </c>
      <c r="E420" t="s">
        <v>93</v>
      </c>
      <c r="F420" s="4">
        <v>44102</v>
      </c>
      <c r="G420" s="5">
        <f t="shared" si="12"/>
        <v>879.46428571428567</v>
      </c>
      <c r="H420" t="str">
        <f t="shared" si="13"/>
        <v>septiembre</v>
      </c>
      <c r="I420" t="s">
        <v>46</v>
      </c>
    </row>
    <row r="421" spans="1:9" x14ac:dyDescent="0.25">
      <c r="A421" t="s">
        <v>623</v>
      </c>
      <c r="B421" t="s">
        <v>256</v>
      </c>
      <c r="C421" t="s">
        <v>119</v>
      </c>
      <c r="D421" s="5">
        <v>17000</v>
      </c>
      <c r="E421" t="s">
        <v>83</v>
      </c>
      <c r="F421" s="4">
        <v>44083</v>
      </c>
      <c r="G421" s="5">
        <f t="shared" si="12"/>
        <v>15178.571428571428</v>
      </c>
      <c r="H421" t="str">
        <f t="shared" si="13"/>
        <v>septiembre</v>
      </c>
      <c r="I421" t="s">
        <v>46</v>
      </c>
    </row>
    <row r="422" spans="1:9" x14ac:dyDescent="0.25">
      <c r="A422" t="s">
        <v>624</v>
      </c>
      <c r="B422" t="s">
        <v>225</v>
      </c>
      <c r="C422" t="s">
        <v>114</v>
      </c>
      <c r="D422" s="5">
        <v>739</v>
      </c>
      <c r="E422" t="s">
        <v>83</v>
      </c>
      <c r="F422" s="4">
        <v>44098</v>
      </c>
      <c r="G422" s="5">
        <f t="shared" si="12"/>
        <v>659.82142857142856</v>
      </c>
      <c r="H422" t="str">
        <f t="shared" si="13"/>
        <v>septiembre</v>
      </c>
      <c r="I422" t="s">
        <v>46</v>
      </c>
    </row>
    <row r="423" spans="1:9" x14ac:dyDescent="0.25">
      <c r="A423" t="s">
        <v>625</v>
      </c>
      <c r="B423" t="s">
        <v>399</v>
      </c>
      <c r="C423" t="s">
        <v>400</v>
      </c>
      <c r="D423" s="5">
        <v>1918</v>
      </c>
      <c r="E423" t="s">
        <v>83</v>
      </c>
      <c r="F423" s="4">
        <v>44081</v>
      </c>
      <c r="G423" s="5">
        <f t="shared" si="12"/>
        <v>1712.4999999999998</v>
      </c>
      <c r="H423" t="str">
        <f t="shared" si="13"/>
        <v>septiembre</v>
      </c>
      <c r="I423" t="s">
        <v>46</v>
      </c>
    </row>
    <row r="424" spans="1:9" x14ac:dyDescent="0.25">
      <c r="A424" t="s">
        <v>626</v>
      </c>
      <c r="B424" t="s">
        <v>506</v>
      </c>
      <c r="C424" t="s">
        <v>283</v>
      </c>
      <c r="D424" s="5">
        <v>1249</v>
      </c>
      <c r="E424" t="s">
        <v>89</v>
      </c>
      <c r="F424" s="4">
        <v>44076</v>
      </c>
      <c r="G424" s="5">
        <f t="shared" si="12"/>
        <v>1115.1785714285713</v>
      </c>
      <c r="H424" t="str">
        <f t="shared" si="13"/>
        <v>septiembre</v>
      </c>
      <c r="I424" t="s">
        <v>46</v>
      </c>
    </row>
    <row r="425" spans="1:9" x14ac:dyDescent="0.25">
      <c r="A425" t="s">
        <v>627</v>
      </c>
      <c r="B425" t="s">
        <v>296</v>
      </c>
      <c r="C425" t="s">
        <v>262</v>
      </c>
      <c r="D425" s="5">
        <v>209</v>
      </c>
      <c r="E425" t="s">
        <v>89</v>
      </c>
      <c r="F425" s="4">
        <v>44077</v>
      </c>
      <c r="G425" s="5">
        <f t="shared" si="12"/>
        <v>186.60714285714283</v>
      </c>
      <c r="H425" t="str">
        <f t="shared" si="13"/>
        <v>septiembre</v>
      </c>
      <c r="I425" t="s">
        <v>46</v>
      </c>
    </row>
    <row r="426" spans="1:9" x14ac:dyDescent="0.25">
      <c r="A426" t="s">
        <v>628</v>
      </c>
      <c r="B426" t="s">
        <v>282</v>
      </c>
      <c r="C426" t="s">
        <v>283</v>
      </c>
      <c r="D426" s="5">
        <v>1152</v>
      </c>
      <c r="E426" t="s">
        <v>93</v>
      </c>
      <c r="F426" s="4">
        <v>44082</v>
      </c>
      <c r="G426" s="5">
        <f t="shared" si="12"/>
        <v>1028.5714285714284</v>
      </c>
      <c r="H426" t="str">
        <f t="shared" si="13"/>
        <v>septiembre</v>
      </c>
      <c r="I426" t="s">
        <v>46</v>
      </c>
    </row>
    <row r="427" spans="1:9" x14ac:dyDescent="0.25">
      <c r="A427" t="s">
        <v>629</v>
      </c>
      <c r="B427" t="s">
        <v>256</v>
      </c>
      <c r="C427" t="s">
        <v>119</v>
      </c>
      <c r="D427" s="5">
        <v>1125</v>
      </c>
      <c r="E427" t="s">
        <v>93</v>
      </c>
      <c r="F427" s="4">
        <v>44076</v>
      </c>
      <c r="G427" s="5">
        <f t="shared" si="12"/>
        <v>1004.4642857142857</v>
      </c>
      <c r="H427" t="str">
        <f t="shared" si="13"/>
        <v>septiembre</v>
      </c>
      <c r="I427" t="s">
        <v>46</v>
      </c>
    </row>
    <row r="428" spans="1:9" x14ac:dyDescent="0.25">
      <c r="A428" t="s">
        <v>630</v>
      </c>
      <c r="B428" t="s">
        <v>285</v>
      </c>
      <c r="C428" t="s">
        <v>161</v>
      </c>
      <c r="D428" s="5">
        <v>1961</v>
      </c>
      <c r="E428" t="s">
        <v>89</v>
      </c>
      <c r="F428" s="4">
        <v>44094</v>
      </c>
      <c r="G428" s="5">
        <f t="shared" si="12"/>
        <v>1750.8928571428569</v>
      </c>
      <c r="H428" t="str">
        <f t="shared" si="13"/>
        <v>septiembre</v>
      </c>
      <c r="I428" t="s">
        <v>46</v>
      </c>
    </row>
    <row r="429" spans="1:9" x14ac:dyDescent="0.25">
      <c r="A429" t="s">
        <v>631</v>
      </c>
      <c r="B429" t="s">
        <v>185</v>
      </c>
      <c r="C429" t="s">
        <v>99</v>
      </c>
      <c r="D429" s="5">
        <v>290</v>
      </c>
      <c r="E429" t="s">
        <v>93</v>
      </c>
      <c r="F429" s="4">
        <v>44095</v>
      </c>
      <c r="G429" s="5">
        <f t="shared" si="12"/>
        <v>258.92857142857139</v>
      </c>
      <c r="H429" t="str">
        <f t="shared" si="13"/>
        <v>septiembre</v>
      </c>
      <c r="I429" t="s">
        <v>46</v>
      </c>
    </row>
    <row r="430" spans="1:9" x14ac:dyDescent="0.25">
      <c r="A430" t="s">
        <v>632</v>
      </c>
      <c r="B430" t="s">
        <v>81</v>
      </c>
      <c r="C430" t="s">
        <v>82</v>
      </c>
      <c r="D430" s="5">
        <v>767</v>
      </c>
      <c r="E430" t="s">
        <v>83</v>
      </c>
      <c r="F430" s="4">
        <v>44081</v>
      </c>
      <c r="G430" s="5">
        <f t="shared" si="12"/>
        <v>684.82142857142856</v>
      </c>
      <c r="H430" t="str">
        <f t="shared" si="13"/>
        <v>septiembre</v>
      </c>
      <c r="I430" t="s">
        <v>46</v>
      </c>
    </row>
    <row r="431" spans="1:9" x14ac:dyDescent="0.25">
      <c r="A431" t="s">
        <v>633</v>
      </c>
      <c r="B431" t="s">
        <v>177</v>
      </c>
      <c r="C431" t="s">
        <v>108</v>
      </c>
      <c r="D431" s="5">
        <v>1089</v>
      </c>
      <c r="E431" t="s">
        <v>89</v>
      </c>
      <c r="F431" s="4">
        <v>44076</v>
      </c>
      <c r="G431" s="5">
        <f t="shared" si="12"/>
        <v>972.32142857142844</v>
      </c>
      <c r="H431" t="str">
        <f t="shared" si="13"/>
        <v>septiembre</v>
      </c>
      <c r="I431" t="s">
        <v>46</v>
      </c>
    </row>
    <row r="432" spans="1:9" x14ac:dyDescent="0.25">
      <c r="A432" t="s">
        <v>634</v>
      </c>
      <c r="B432" t="s">
        <v>240</v>
      </c>
      <c r="C432" t="s">
        <v>241</v>
      </c>
      <c r="D432" s="5">
        <v>1051</v>
      </c>
      <c r="E432" t="s">
        <v>89</v>
      </c>
      <c r="F432" s="4">
        <v>44090</v>
      </c>
      <c r="G432" s="5">
        <f t="shared" si="12"/>
        <v>938.39285714285711</v>
      </c>
      <c r="H432" t="str">
        <f t="shared" si="13"/>
        <v>septiembre</v>
      </c>
      <c r="I432" t="s">
        <v>46</v>
      </c>
    </row>
    <row r="433" spans="1:9" x14ac:dyDescent="0.25">
      <c r="A433" t="s">
        <v>635</v>
      </c>
      <c r="B433" t="s">
        <v>261</v>
      </c>
      <c r="C433" t="s">
        <v>262</v>
      </c>
      <c r="D433" s="5">
        <v>1576</v>
      </c>
      <c r="E433" t="s">
        <v>89</v>
      </c>
      <c r="F433" s="4">
        <v>44077</v>
      </c>
      <c r="G433" s="5">
        <f t="shared" si="12"/>
        <v>1407.1428571428571</v>
      </c>
      <c r="H433" t="str">
        <f t="shared" si="13"/>
        <v>septiembre</v>
      </c>
      <c r="I433" t="s">
        <v>46</v>
      </c>
    </row>
    <row r="434" spans="1:9" x14ac:dyDescent="0.25">
      <c r="A434" t="s">
        <v>636</v>
      </c>
      <c r="B434" t="s">
        <v>217</v>
      </c>
      <c r="C434" t="s">
        <v>92</v>
      </c>
      <c r="D434" s="5">
        <v>893</v>
      </c>
      <c r="E434" t="s">
        <v>83</v>
      </c>
      <c r="F434" s="4">
        <v>44097</v>
      </c>
      <c r="G434" s="5">
        <f t="shared" si="12"/>
        <v>797.32142857142844</v>
      </c>
      <c r="H434" t="str">
        <f t="shared" si="13"/>
        <v>septiembre</v>
      </c>
      <c r="I434" t="s">
        <v>46</v>
      </c>
    </row>
    <row r="435" spans="1:9" x14ac:dyDescent="0.25">
      <c r="A435" t="s">
        <v>637</v>
      </c>
      <c r="B435" t="s">
        <v>429</v>
      </c>
      <c r="C435" t="s">
        <v>158</v>
      </c>
      <c r="D435" s="5">
        <v>1526</v>
      </c>
      <c r="E435" t="s">
        <v>83</v>
      </c>
      <c r="F435" s="4">
        <v>44082</v>
      </c>
      <c r="G435" s="5">
        <f t="shared" si="12"/>
        <v>1362.4999999999998</v>
      </c>
      <c r="H435" t="str">
        <f t="shared" si="13"/>
        <v>septiembre</v>
      </c>
      <c r="I435" t="s">
        <v>46</v>
      </c>
    </row>
    <row r="436" spans="1:9" x14ac:dyDescent="0.25">
      <c r="A436" t="s">
        <v>638</v>
      </c>
      <c r="B436" t="s">
        <v>81</v>
      </c>
      <c r="C436" t="s">
        <v>130</v>
      </c>
      <c r="D436" s="5">
        <v>1319</v>
      </c>
      <c r="E436" t="s">
        <v>83</v>
      </c>
      <c r="F436" s="4">
        <v>44081</v>
      </c>
      <c r="G436" s="5">
        <f t="shared" si="12"/>
        <v>1177.6785714285713</v>
      </c>
      <c r="H436" t="str">
        <f t="shared" si="13"/>
        <v>septiembre</v>
      </c>
      <c r="I436" t="s">
        <v>46</v>
      </c>
    </row>
    <row r="437" spans="1:9" x14ac:dyDescent="0.25">
      <c r="A437" t="s">
        <v>639</v>
      </c>
      <c r="B437" t="s">
        <v>118</v>
      </c>
      <c r="C437" t="s">
        <v>119</v>
      </c>
      <c r="D437" s="5">
        <v>755</v>
      </c>
      <c r="E437" t="s">
        <v>83</v>
      </c>
      <c r="F437" s="4">
        <v>44100</v>
      </c>
      <c r="G437" s="5">
        <f t="shared" si="12"/>
        <v>674.10714285714278</v>
      </c>
      <c r="H437" t="str">
        <f t="shared" si="13"/>
        <v>septiembre</v>
      </c>
      <c r="I437" t="s">
        <v>46</v>
      </c>
    </row>
    <row r="438" spans="1:9" x14ac:dyDescent="0.25">
      <c r="A438" t="s">
        <v>640</v>
      </c>
      <c r="B438" t="s">
        <v>328</v>
      </c>
      <c r="C438" t="s">
        <v>236</v>
      </c>
      <c r="D438" s="5">
        <v>392</v>
      </c>
      <c r="E438" t="s">
        <v>83</v>
      </c>
      <c r="F438" s="4">
        <v>44089</v>
      </c>
      <c r="G438" s="5">
        <f t="shared" si="12"/>
        <v>349.99999999999994</v>
      </c>
      <c r="H438" t="str">
        <f t="shared" si="13"/>
        <v>septiembre</v>
      </c>
      <c r="I438" t="s">
        <v>46</v>
      </c>
    </row>
    <row r="439" spans="1:9" x14ac:dyDescent="0.25">
      <c r="A439" t="s">
        <v>641</v>
      </c>
      <c r="B439" t="s">
        <v>185</v>
      </c>
      <c r="C439" t="s">
        <v>99</v>
      </c>
      <c r="D439" s="5">
        <v>901</v>
      </c>
      <c r="E439" t="s">
        <v>83</v>
      </c>
      <c r="F439" s="4">
        <v>44099</v>
      </c>
      <c r="G439" s="5">
        <f t="shared" si="12"/>
        <v>804.46428571428567</v>
      </c>
      <c r="H439" t="str">
        <f t="shared" si="13"/>
        <v>septiembre</v>
      </c>
      <c r="I439" t="s">
        <v>46</v>
      </c>
    </row>
    <row r="440" spans="1:9" x14ac:dyDescent="0.25">
      <c r="A440" t="s">
        <v>642</v>
      </c>
      <c r="B440" t="s">
        <v>306</v>
      </c>
      <c r="C440" t="s">
        <v>153</v>
      </c>
      <c r="D440" s="5">
        <v>313</v>
      </c>
      <c r="E440" t="s">
        <v>89</v>
      </c>
      <c r="F440" s="4">
        <v>44097</v>
      </c>
      <c r="G440" s="5">
        <f t="shared" si="12"/>
        <v>279.46428571428567</v>
      </c>
      <c r="H440" t="str">
        <f t="shared" si="13"/>
        <v>septiembre</v>
      </c>
      <c r="I440" t="s">
        <v>46</v>
      </c>
    </row>
    <row r="441" spans="1:9" x14ac:dyDescent="0.25">
      <c r="A441" t="s">
        <v>643</v>
      </c>
      <c r="B441" t="s">
        <v>211</v>
      </c>
      <c r="C441" t="s">
        <v>208</v>
      </c>
      <c r="D441" s="5">
        <v>1296</v>
      </c>
      <c r="E441" t="s">
        <v>89</v>
      </c>
      <c r="F441" s="4">
        <v>44083</v>
      </c>
      <c r="G441" s="5">
        <f t="shared" si="12"/>
        <v>1157.1428571428571</v>
      </c>
      <c r="H441" t="str">
        <f t="shared" si="13"/>
        <v>septiembre</v>
      </c>
      <c r="I441" t="s">
        <v>46</v>
      </c>
    </row>
    <row r="442" spans="1:9" x14ac:dyDescent="0.25">
      <c r="A442" t="s">
        <v>644</v>
      </c>
      <c r="B442" t="s">
        <v>357</v>
      </c>
      <c r="C442" t="s">
        <v>272</v>
      </c>
      <c r="D442" s="5">
        <v>42</v>
      </c>
      <c r="E442" t="s">
        <v>83</v>
      </c>
      <c r="F442" s="4">
        <v>44101</v>
      </c>
      <c r="G442" s="5">
        <f t="shared" si="12"/>
        <v>37.499999999999993</v>
      </c>
      <c r="H442" t="str">
        <f t="shared" si="13"/>
        <v>septiembre</v>
      </c>
      <c r="I442" t="s">
        <v>46</v>
      </c>
    </row>
    <row r="443" spans="1:9" x14ac:dyDescent="0.25">
      <c r="A443" t="s">
        <v>645</v>
      </c>
      <c r="B443" t="s">
        <v>522</v>
      </c>
      <c r="C443" t="s">
        <v>166</v>
      </c>
      <c r="D443" s="5">
        <v>1805</v>
      </c>
      <c r="E443" t="s">
        <v>89</v>
      </c>
      <c r="F443" s="4">
        <v>44102</v>
      </c>
      <c r="G443" s="5">
        <f t="shared" si="12"/>
        <v>1611.6071428571427</v>
      </c>
      <c r="H443" t="str">
        <f t="shared" si="13"/>
        <v>septiembre</v>
      </c>
      <c r="I443" t="s">
        <v>46</v>
      </c>
    </row>
    <row r="444" spans="1:9" x14ac:dyDescent="0.25">
      <c r="A444" t="s">
        <v>646</v>
      </c>
      <c r="B444" t="s">
        <v>288</v>
      </c>
      <c r="C444" t="s">
        <v>289</v>
      </c>
      <c r="D444" s="5">
        <v>582</v>
      </c>
      <c r="E444" t="s">
        <v>93</v>
      </c>
      <c r="F444" s="4">
        <v>44092</v>
      </c>
      <c r="G444" s="5">
        <f t="shared" si="12"/>
        <v>519.64285714285711</v>
      </c>
      <c r="H444" t="str">
        <f t="shared" si="13"/>
        <v>septiembre</v>
      </c>
      <c r="I444" t="s">
        <v>46</v>
      </c>
    </row>
    <row r="445" spans="1:9" x14ac:dyDescent="0.25">
      <c r="A445" t="s">
        <v>647</v>
      </c>
      <c r="B445" t="s">
        <v>220</v>
      </c>
      <c r="C445" t="s">
        <v>99</v>
      </c>
      <c r="D445" s="5">
        <v>1150</v>
      </c>
      <c r="E445" t="s">
        <v>83</v>
      </c>
      <c r="F445" s="4">
        <v>44095</v>
      </c>
      <c r="G445" s="5">
        <f t="shared" si="12"/>
        <v>1026.7857142857142</v>
      </c>
      <c r="H445" t="str">
        <f t="shared" si="13"/>
        <v>septiembre</v>
      </c>
      <c r="I445" t="s">
        <v>46</v>
      </c>
    </row>
    <row r="446" spans="1:9" x14ac:dyDescent="0.25">
      <c r="A446" t="s">
        <v>648</v>
      </c>
      <c r="B446" t="s">
        <v>121</v>
      </c>
      <c r="C446" t="s">
        <v>122</v>
      </c>
      <c r="D446" s="5">
        <v>303</v>
      </c>
      <c r="E446" t="s">
        <v>83</v>
      </c>
      <c r="F446" s="4">
        <v>44084</v>
      </c>
      <c r="G446" s="5">
        <f t="shared" si="12"/>
        <v>270.53571428571428</v>
      </c>
      <c r="H446" t="str">
        <f t="shared" si="13"/>
        <v>septiembre</v>
      </c>
      <c r="I446" t="s">
        <v>46</v>
      </c>
    </row>
    <row r="447" spans="1:9" x14ac:dyDescent="0.25">
      <c r="A447" t="s">
        <v>649</v>
      </c>
      <c r="B447" t="s">
        <v>188</v>
      </c>
      <c r="C447" t="s">
        <v>169</v>
      </c>
      <c r="D447" s="5">
        <v>1169</v>
      </c>
      <c r="E447" t="s">
        <v>89</v>
      </c>
      <c r="F447" s="4">
        <v>44089</v>
      </c>
      <c r="G447" s="5">
        <f t="shared" si="12"/>
        <v>1043.75</v>
      </c>
      <c r="H447" t="str">
        <f t="shared" si="13"/>
        <v>septiembre</v>
      </c>
      <c r="I447" t="s">
        <v>46</v>
      </c>
    </row>
    <row r="448" spans="1:9" x14ac:dyDescent="0.25">
      <c r="A448" t="s">
        <v>650</v>
      </c>
      <c r="B448" t="s">
        <v>155</v>
      </c>
      <c r="C448" t="s">
        <v>130</v>
      </c>
      <c r="D448" s="5">
        <v>8744</v>
      </c>
      <c r="E448" t="s">
        <v>83</v>
      </c>
      <c r="F448" s="4">
        <v>44081</v>
      </c>
      <c r="G448" s="5">
        <f t="shared" si="12"/>
        <v>7807.142857142856</v>
      </c>
      <c r="H448" t="str">
        <f t="shared" si="13"/>
        <v>septiembre</v>
      </c>
      <c r="I448" t="s">
        <v>46</v>
      </c>
    </row>
    <row r="449" spans="1:9" x14ac:dyDescent="0.25">
      <c r="A449" t="s">
        <v>651</v>
      </c>
      <c r="B449" t="s">
        <v>81</v>
      </c>
      <c r="C449" t="s">
        <v>119</v>
      </c>
      <c r="D449" s="5">
        <v>9505</v>
      </c>
      <c r="E449" t="s">
        <v>83</v>
      </c>
      <c r="F449" s="4">
        <v>44100</v>
      </c>
      <c r="G449" s="5">
        <f t="shared" si="12"/>
        <v>8486.6071428571413</v>
      </c>
      <c r="H449" t="str">
        <f t="shared" si="13"/>
        <v>septiembre</v>
      </c>
      <c r="I449" t="s">
        <v>46</v>
      </c>
    </row>
    <row r="450" spans="1:9" x14ac:dyDescent="0.25">
      <c r="A450" t="s">
        <v>652</v>
      </c>
      <c r="B450" t="s">
        <v>177</v>
      </c>
      <c r="C450" t="s">
        <v>236</v>
      </c>
      <c r="D450" s="5">
        <v>7265</v>
      </c>
      <c r="E450" t="s">
        <v>83</v>
      </c>
      <c r="F450" s="4">
        <v>44089</v>
      </c>
      <c r="G450" s="5">
        <f t="shared" ref="G450:G459" si="14">+D450/1.12</f>
        <v>6486.6071428571422</v>
      </c>
      <c r="H450" t="str">
        <f t="shared" ref="H450:H459" si="15">TEXT(F450,"MMMM")</f>
        <v>septiembre</v>
      </c>
      <c r="I450" t="s">
        <v>46</v>
      </c>
    </row>
    <row r="451" spans="1:9" x14ac:dyDescent="0.25">
      <c r="A451" t="s">
        <v>653</v>
      </c>
      <c r="B451" t="s">
        <v>160</v>
      </c>
      <c r="C451" t="s">
        <v>99</v>
      </c>
      <c r="D451" s="5">
        <v>8218</v>
      </c>
      <c r="E451" t="s">
        <v>83</v>
      </c>
      <c r="F451" s="4">
        <v>44099</v>
      </c>
      <c r="G451" s="5">
        <f t="shared" si="14"/>
        <v>7337.4999999999991</v>
      </c>
      <c r="H451" t="str">
        <f t="shared" si="15"/>
        <v>septiembre</v>
      </c>
      <c r="I451" t="s">
        <v>46</v>
      </c>
    </row>
    <row r="452" spans="1:9" x14ac:dyDescent="0.25">
      <c r="A452" t="s">
        <v>654</v>
      </c>
      <c r="B452" t="s">
        <v>179</v>
      </c>
      <c r="C452" t="s">
        <v>153</v>
      </c>
      <c r="D452" s="5">
        <v>8519</v>
      </c>
      <c r="E452" t="s">
        <v>89</v>
      </c>
      <c r="F452" s="4">
        <v>44097</v>
      </c>
      <c r="G452" s="5">
        <f t="shared" si="14"/>
        <v>7606.2499999999991</v>
      </c>
      <c r="H452" t="str">
        <f t="shared" si="15"/>
        <v>septiembre</v>
      </c>
      <c r="I452" t="s">
        <v>46</v>
      </c>
    </row>
    <row r="453" spans="1:9" x14ac:dyDescent="0.25">
      <c r="A453" t="s">
        <v>655</v>
      </c>
      <c r="B453" t="s">
        <v>285</v>
      </c>
      <c r="C453" t="s">
        <v>208</v>
      </c>
      <c r="D453" s="5">
        <v>10359</v>
      </c>
      <c r="E453" t="s">
        <v>89</v>
      </c>
      <c r="F453" s="4">
        <v>44083</v>
      </c>
      <c r="G453" s="5">
        <f t="shared" si="14"/>
        <v>9249.1071428571413</v>
      </c>
      <c r="H453" t="str">
        <f t="shared" si="15"/>
        <v>septiembre</v>
      </c>
      <c r="I453" t="s">
        <v>46</v>
      </c>
    </row>
    <row r="454" spans="1:9" x14ac:dyDescent="0.25">
      <c r="A454" t="s">
        <v>656</v>
      </c>
      <c r="B454" t="s">
        <v>155</v>
      </c>
      <c r="C454" t="s">
        <v>272</v>
      </c>
      <c r="D454" s="5">
        <v>8567</v>
      </c>
      <c r="E454" t="s">
        <v>83</v>
      </c>
      <c r="F454" s="4">
        <v>44101</v>
      </c>
      <c r="G454" s="5">
        <f t="shared" si="14"/>
        <v>7649.1071428571422</v>
      </c>
      <c r="H454" t="str">
        <f t="shared" si="15"/>
        <v>septiembre</v>
      </c>
      <c r="I454" t="s">
        <v>46</v>
      </c>
    </row>
    <row r="455" spans="1:9" x14ac:dyDescent="0.25">
      <c r="A455" t="s">
        <v>657</v>
      </c>
      <c r="B455" t="s">
        <v>306</v>
      </c>
      <c r="C455" t="s">
        <v>166</v>
      </c>
      <c r="D455" s="5">
        <v>14030</v>
      </c>
      <c r="E455" t="s">
        <v>89</v>
      </c>
      <c r="F455" s="4">
        <v>44102</v>
      </c>
      <c r="G455" s="5">
        <f t="shared" si="14"/>
        <v>12526.785714285714</v>
      </c>
      <c r="H455" t="str">
        <f t="shared" si="15"/>
        <v>septiembre</v>
      </c>
      <c r="I455" t="s">
        <v>46</v>
      </c>
    </row>
    <row r="456" spans="1:9" x14ac:dyDescent="0.25">
      <c r="A456" t="s">
        <v>658</v>
      </c>
      <c r="B456" t="s">
        <v>146</v>
      </c>
      <c r="C456" t="s">
        <v>289</v>
      </c>
      <c r="D456" s="5">
        <v>11389</v>
      </c>
      <c r="E456" t="s">
        <v>93</v>
      </c>
      <c r="F456" s="4">
        <v>44092</v>
      </c>
      <c r="G456" s="5">
        <f t="shared" si="14"/>
        <v>10168.749999999998</v>
      </c>
      <c r="H456" t="str">
        <f t="shared" si="15"/>
        <v>septiembre</v>
      </c>
      <c r="I456" t="s">
        <v>46</v>
      </c>
    </row>
    <row r="457" spans="1:9" x14ac:dyDescent="0.25">
      <c r="A457" t="s">
        <v>659</v>
      </c>
      <c r="B457" t="s">
        <v>95</v>
      </c>
      <c r="C457" t="s">
        <v>99</v>
      </c>
      <c r="D457" s="5">
        <v>11527</v>
      </c>
      <c r="E457" t="s">
        <v>83</v>
      </c>
      <c r="F457" s="4">
        <v>44095</v>
      </c>
      <c r="G457" s="5">
        <f t="shared" si="14"/>
        <v>10291.964285714284</v>
      </c>
      <c r="H457" t="str">
        <f t="shared" si="15"/>
        <v>septiembre</v>
      </c>
      <c r="I457" t="s">
        <v>46</v>
      </c>
    </row>
    <row r="458" spans="1:9" x14ac:dyDescent="0.25">
      <c r="A458" t="s">
        <v>660</v>
      </c>
      <c r="B458" t="s">
        <v>127</v>
      </c>
      <c r="C458" t="s">
        <v>122</v>
      </c>
      <c r="D458" s="5">
        <v>8537</v>
      </c>
      <c r="E458" t="s">
        <v>83</v>
      </c>
      <c r="F458" s="4">
        <v>44084</v>
      </c>
      <c r="G458" s="5">
        <f t="shared" si="14"/>
        <v>7622.3214285714275</v>
      </c>
      <c r="H458" t="str">
        <f t="shared" si="15"/>
        <v>septiembre</v>
      </c>
      <c r="I458" t="s">
        <v>46</v>
      </c>
    </row>
    <row r="459" spans="1:9" x14ac:dyDescent="0.25">
      <c r="A459" t="s">
        <v>661</v>
      </c>
      <c r="B459" t="s">
        <v>138</v>
      </c>
      <c r="C459" t="s">
        <v>169</v>
      </c>
      <c r="D459" s="5">
        <v>11080</v>
      </c>
      <c r="E459" t="s">
        <v>89</v>
      </c>
      <c r="F459" s="4">
        <v>44089</v>
      </c>
      <c r="G459" s="5">
        <f t="shared" si="14"/>
        <v>9892.8571428571413</v>
      </c>
      <c r="H459" t="str">
        <f t="shared" si="15"/>
        <v>septiembre</v>
      </c>
      <c r="I459" t="s">
        <v>46</v>
      </c>
    </row>
    <row r="461" spans="1:9" x14ac:dyDescent="0.25">
      <c r="G461" s="12">
        <f>SUM(G2:G460)</f>
        <v>1556682.1428571425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19A8-69B4-441A-BCE4-9619B1846FD9}">
  <dimension ref="A3:E73"/>
  <sheetViews>
    <sheetView showGridLines="0" topLeftCell="A36" zoomScale="85" zoomScaleNormal="85" workbookViewId="0">
      <selection activeCell="D10" sqref="D10"/>
    </sheetView>
  </sheetViews>
  <sheetFormatPr baseColWidth="10" defaultRowHeight="15" x14ac:dyDescent="0.25"/>
  <cols>
    <col min="1" max="1" width="17.5703125" bestFit="1" customWidth="1"/>
    <col min="2" max="2" width="16.85546875" bestFit="1" customWidth="1"/>
    <col min="3" max="3" width="3.7109375" customWidth="1"/>
    <col min="4" max="4" width="70.42578125" customWidth="1"/>
    <col min="5" max="5" width="13.140625" bestFit="1" customWidth="1"/>
  </cols>
  <sheetData>
    <row r="3" spans="1:5" ht="15.75" x14ac:dyDescent="0.25">
      <c r="D3" s="15" t="s">
        <v>662</v>
      </c>
    </row>
    <row r="4" spans="1:5" x14ac:dyDescent="0.25">
      <c r="A4" s="1" t="s">
        <v>48</v>
      </c>
      <c r="B4" t="s">
        <v>49</v>
      </c>
      <c r="D4" s="3" t="s">
        <v>50</v>
      </c>
      <c r="E4" s="3" t="s">
        <v>51</v>
      </c>
    </row>
    <row r="5" spans="1:5" x14ac:dyDescent="0.25">
      <c r="A5" s="11" t="s">
        <v>6</v>
      </c>
      <c r="B5" s="12">
        <v>24996</v>
      </c>
      <c r="D5" t="s">
        <v>6</v>
      </c>
      <c r="E5" s="5">
        <f>IFERROR(GETPIVOTDATA("[Measures].[Costo_Ventas]",$A$4,"[Tabla_COSTOS_DE_VENTA].[Column1.Gasto]","[Tabla_COSTOS_DE_VENTA].[Column1.Gasto].&amp;["&amp;D5&amp;"]"),0)</f>
        <v>24996</v>
      </c>
    </row>
    <row r="6" spans="1:5" x14ac:dyDescent="0.25">
      <c r="A6" s="11" t="s">
        <v>7</v>
      </c>
      <c r="B6" s="12">
        <v>22992</v>
      </c>
      <c r="D6" t="s">
        <v>7</v>
      </c>
      <c r="E6" s="5">
        <f t="shared" ref="E6:E11" si="0">IFERROR(GETPIVOTDATA("[Measures].[Costo_Ventas]",$A$4,"[Tabla_COSTOS_DE_VENTA].[Column1.Gasto]","[Tabla_COSTOS_DE_VENTA].[Column1.Gasto].&amp;["&amp;D6&amp;"]"),0)</f>
        <v>22992</v>
      </c>
    </row>
    <row r="7" spans="1:5" x14ac:dyDescent="0.25">
      <c r="A7" s="11" t="s">
        <v>4</v>
      </c>
      <c r="B7" s="12">
        <v>19992</v>
      </c>
      <c r="D7" t="s">
        <v>4</v>
      </c>
      <c r="E7" s="5">
        <f t="shared" si="0"/>
        <v>19992</v>
      </c>
    </row>
    <row r="8" spans="1:5" x14ac:dyDescent="0.25">
      <c r="A8" s="11" t="s">
        <v>10</v>
      </c>
      <c r="B8" s="12">
        <v>18996</v>
      </c>
      <c r="D8" t="s">
        <v>10</v>
      </c>
      <c r="E8" s="5">
        <f t="shared" si="0"/>
        <v>18996</v>
      </c>
    </row>
    <row r="9" spans="1:5" x14ac:dyDescent="0.25">
      <c r="A9" s="11" t="s">
        <v>9</v>
      </c>
      <c r="B9" s="12">
        <v>15996</v>
      </c>
      <c r="D9" t="s">
        <v>9</v>
      </c>
      <c r="E9" s="5">
        <f t="shared" si="0"/>
        <v>15996</v>
      </c>
    </row>
    <row r="10" spans="1:5" x14ac:dyDescent="0.25">
      <c r="A10" s="11" t="s">
        <v>11</v>
      </c>
      <c r="B10" s="12">
        <v>15000</v>
      </c>
      <c r="D10" t="s">
        <v>11</v>
      </c>
      <c r="E10" s="5">
        <f t="shared" si="0"/>
        <v>15000</v>
      </c>
    </row>
    <row r="11" spans="1:5" x14ac:dyDescent="0.25">
      <c r="A11" s="11" t="s">
        <v>8</v>
      </c>
      <c r="B11" s="12">
        <v>15000</v>
      </c>
      <c r="D11" t="s">
        <v>8</v>
      </c>
      <c r="E11" s="5">
        <f t="shared" si="0"/>
        <v>15000</v>
      </c>
    </row>
    <row r="12" spans="1:5" ht="15.75" thickBot="1" x14ac:dyDescent="0.3">
      <c r="A12" s="11" t="s">
        <v>26</v>
      </c>
      <c r="B12" s="12">
        <v>132972</v>
      </c>
      <c r="D12" s="3" t="s">
        <v>52</v>
      </c>
      <c r="E12" s="13">
        <f>SUM(E5:E11)</f>
        <v>132972</v>
      </c>
    </row>
    <row r="13" spans="1:5" ht="15.75" thickTop="1" x14ac:dyDescent="0.25"/>
    <row r="19" spans="1:5" ht="15.75" x14ac:dyDescent="0.25">
      <c r="A19" s="1" t="s">
        <v>48</v>
      </c>
      <c r="B19" t="s">
        <v>663</v>
      </c>
      <c r="D19" s="15" t="s">
        <v>678</v>
      </c>
    </row>
    <row r="20" spans="1:5" x14ac:dyDescent="0.25">
      <c r="A20" s="11" t="s">
        <v>61</v>
      </c>
      <c r="B20">
        <v>120000</v>
      </c>
      <c r="D20" t="s">
        <v>61</v>
      </c>
      <c r="E20" s="5">
        <f>GETPIVOTDATA("[Measures].[Total_Gts_Operativos]",$A$19,"[Tabla_COSTOS_OPERATIVOS].[DESCRIPCION]","[Tabla_COSTOS_OPERATIVOS].[DESCRIPCION].&amp;["&amp;D20&amp;"]")</f>
        <v>120000</v>
      </c>
    </row>
    <row r="21" spans="1:5" x14ac:dyDescent="0.25">
      <c r="A21" s="11" t="s">
        <v>65</v>
      </c>
      <c r="B21">
        <v>110000</v>
      </c>
      <c r="D21" t="s">
        <v>65</v>
      </c>
      <c r="E21" s="5">
        <f t="shared" ref="E21:E35" si="1">GETPIVOTDATA("[Measures].[Total_Gts_Operativos]",$A$19,"[Tabla_COSTOS_OPERATIVOS].[DESCRIPCION]","[Tabla_COSTOS_OPERATIVOS].[DESCRIPCION].&amp;["&amp;D21&amp;"]")</f>
        <v>110000</v>
      </c>
    </row>
    <row r="22" spans="1:5" x14ac:dyDescent="0.25">
      <c r="A22" s="11" t="s">
        <v>56</v>
      </c>
      <c r="B22">
        <v>85000</v>
      </c>
      <c r="D22" t="s">
        <v>56</v>
      </c>
      <c r="E22" s="5">
        <f t="shared" si="1"/>
        <v>85000</v>
      </c>
    </row>
    <row r="23" spans="1:5" x14ac:dyDescent="0.25">
      <c r="A23" s="11" t="s">
        <v>68</v>
      </c>
      <c r="B23">
        <v>75000</v>
      </c>
      <c r="D23" t="s">
        <v>68</v>
      </c>
      <c r="E23" s="5">
        <f t="shared" si="1"/>
        <v>75000</v>
      </c>
    </row>
    <row r="24" spans="1:5" x14ac:dyDescent="0.25">
      <c r="A24" s="11" t="s">
        <v>57</v>
      </c>
      <c r="B24">
        <v>65000</v>
      </c>
      <c r="D24" t="s">
        <v>57</v>
      </c>
      <c r="E24" s="5">
        <f t="shared" si="1"/>
        <v>65000</v>
      </c>
    </row>
    <row r="25" spans="1:5" x14ac:dyDescent="0.25">
      <c r="A25" s="11" t="s">
        <v>62</v>
      </c>
      <c r="B25">
        <v>50000</v>
      </c>
      <c r="D25" t="s">
        <v>62</v>
      </c>
      <c r="E25" s="5">
        <f t="shared" si="1"/>
        <v>50000</v>
      </c>
    </row>
    <row r="26" spans="1:5" x14ac:dyDescent="0.25">
      <c r="A26" s="11" t="s">
        <v>59</v>
      </c>
      <c r="B26">
        <v>50000</v>
      </c>
      <c r="D26" t="s">
        <v>59</v>
      </c>
      <c r="E26" s="5">
        <f t="shared" si="1"/>
        <v>50000</v>
      </c>
    </row>
    <row r="27" spans="1:5" x14ac:dyDescent="0.25">
      <c r="A27" s="11" t="s">
        <v>60</v>
      </c>
      <c r="B27">
        <v>40000</v>
      </c>
      <c r="D27" t="s">
        <v>60</v>
      </c>
      <c r="E27" s="5">
        <f t="shared" si="1"/>
        <v>40000</v>
      </c>
    </row>
    <row r="28" spans="1:5" x14ac:dyDescent="0.25">
      <c r="A28" s="11" t="s">
        <v>67</v>
      </c>
      <c r="B28">
        <v>35000</v>
      </c>
      <c r="D28" t="s">
        <v>67</v>
      </c>
      <c r="E28" s="5">
        <f t="shared" si="1"/>
        <v>35000</v>
      </c>
    </row>
    <row r="29" spans="1:5" x14ac:dyDescent="0.25">
      <c r="A29" s="11" t="s">
        <v>66</v>
      </c>
      <c r="B29">
        <v>25000</v>
      </c>
      <c r="D29" t="s">
        <v>66</v>
      </c>
      <c r="E29" s="5">
        <f t="shared" si="1"/>
        <v>25000</v>
      </c>
    </row>
    <row r="30" spans="1:5" x14ac:dyDescent="0.25">
      <c r="A30" s="11" t="s">
        <v>63</v>
      </c>
      <c r="B30">
        <v>25000</v>
      </c>
      <c r="D30" t="s">
        <v>63</v>
      </c>
      <c r="E30" s="5">
        <f t="shared" si="1"/>
        <v>25000</v>
      </c>
    </row>
    <row r="31" spans="1:5" x14ac:dyDescent="0.25">
      <c r="A31" s="11" t="s">
        <v>64</v>
      </c>
      <c r="B31">
        <v>15000</v>
      </c>
      <c r="D31" t="s">
        <v>64</v>
      </c>
      <c r="E31" s="5">
        <f t="shared" si="1"/>
        <v>15000</v>
      </c>
    </row>
    <row r="32" spans="1:5" x14ac:dyDescent="0.25">
      <c r="A32" s="11" t="s">
        <v>69</v>
      </c>
      <c r="B32">
        <v>14000</v>
      </c>
      <c r="D32" t="s">
        <v>69</v>
      </c>
      <c r="E32" s="5">
        <f t="shared" si="1"/>
        <v>14000</v>
      </c>
    </row>
    <row r="33" spans="1:5" x14ac:dyDescent="0.25">
      <c r="A33" s="11" t="s">
        <v>71</v>
      </c>
      <c r="B33">
        <v>10000</v>
      </c>
      <c r="D33" t="s">
        <v>71</v>
      </c>
      <c r="E33" s="5">
        <f t="shared" si="1"/>
        <v>10000</v>
      </c>
    </row>
    <row r="34" spans="1:5" x14ac:dyDescent="0.25">
      <c r="A34" s="11" t="s">
        <v>58</v>
      </c>
      <c r="B34">
        <v>10000</v>
      </c>
      <c r="D34" t="s">
        <v>58</v>
      </c>
      <c r="E34" s="5">
        <f t="shared" si="1"/>
        <v>10000</v>
      </c>
    </row>
    <row r="35" spans="1:5" x14ac:dyDescent="0.25">
      <c r="A35" s="11" t="s">
        <v>70</v>
      </c>
      <c r="B35">
        <v>5000</v>
      </c>
      <c r="D35" t="s">
        <v>70</v>
      </c>
      <c r="E35" s="5">
        <f t="shared" si="1"/>
        <v>5000</v>
      </c>
    </row>
    <row r="36" spans="1:5" ht="15.75" thickBot="1" x14ac:dyDescent="0.3">
      <c r="A36" s="11" t="s">
        <v>26</v>
      </c>
      <c r="B36">
        <v>734000</v>
      </c>
      <c r="D36" s="3" t="s">
        <v>677</v>
      </c>
      <c r="E36" s="13">
        <f>SUM(E20:E35)</f>
        <v>734000</v>
      </c>
    </row>
    <row r="37" spans="1:5" ht="15.75" thickTop="1" x14ac:dyDescent="0.25"/>
    <row r="43" spans="1:5" x14ac:dyDescent="0.25">
      <c r="A43" s="1" t="s">
        <v>48</v>
      </c>
      <c r="B43" t="s">
        <v>665</v>
      </c>
      <c r="D43" s="3" t="s">
        <v>680</v>
      </c>
      <c r="E43" s="6" t="s">
        <v>681</v>
      </c>
    </row>
    <row r="44" spans="1:5" x14ac:dyDescent="0.25">
      <c r="A44" s="11" t="s">
        <v>31</v>
      </c>
      <c r="B44" s="12">
        <v>210751.78571428568</v>
      </c>
      <c r="D44" t="s">
        <v>31</v>
      </c>
      <c r="E44" s="5">
        <f>GETPIVOTDATA("[Measures].[Total_VentasBase]",$A$43,"[Tabla3].[Mes]","[Tabla3].[Mes].&amp;["&amp;D44&amp;"]")</f>
        <v>210751.78571428568</v>
      </c>
    </row>
    <row r="45" spans="1:5" x14ac:dyDescent="0.25">
      <c r="A45" s="11" t="s">
        <v>34</v>
      </c>
      <c r="B45" s="12">
        <v>190748.21428571432</v>
      </c>
      <c r="D45" t="s">
        <v>34</v>
      </c>
      <c r="E45" s="5">
        <f t="shared" ref="E45:E55" si="2">GETPIVOTDATA("[Measures].[Total_VentasBase]",$A$43,"[Tabla3].[Mes]","[Tabla3].[Mes].&amp;["&amp;D45&amp;"]")</f>
        <v>190748.21428571432</v>
      </c>
    </row>
    <row r="46" spans="1:5" x14ac:dyDescent="0.25">
      <c r="A46" s="11" t="s">
        <v>30</v>
      </c>
      <c r="B46" s="12">
        <v>160495.53571428574</v>
      </c>
      <c r="D46" t="s">
        <v>30</v>
      </c>
      <c r="E46" s="5">
        <f t="shared" si="2"/>
        <v>160495.53571428574</v>
      </c>
    </row>
    <row r="47" spans="1:5" x14ac:dyDescent="0.25">
      <c r="A47" s="11" t="s">
        <v>29</v>
      </c>
      <c r="B47" s="12">
        <v>158694.64285714281</v>
      </c>
      <c r="D47" t="s">
        <v>29</v>
      </c>
      <c r="E47" s="5">
        <f t="shared" si="2"/>
        <v>158694.64285714281</v>
      </c>
    </row>
    <row r="48" spans="1:5" x14ac:dyDescent="0.25">
      <c r="A48" s="11" t="s">
        <v>36</v>
      </c>
      <c r="B48" s="12">
        <v>147217.85714285713</v>
      </c>
      <c r="D48" t="s">
        <v>36</v>
      </c>
      <c r="E48" s="5">
        <f t="shared" si="2"/>
        <v>147217.85714285713</v>
      </c>
    </row>
    <row r="49" spans="1:5" x14ac:dyDescent="0.25">
      <c r="A49" s="11" t="s">
        <v>37</v>
      </c>
      <c r="B49" s="12">
        <v>137708.92857142858</v>
      </c>
      <c r="D49" t="s">
        <v>37</v>
      </c>
      <c r="E49" s="5">
        <f t="shared" si="2"/>
        <v>137708.92857142858</v>
      </c>
    </row>
    <row r="50" spans="1:5" x14ac:dyDescent="0.25">
      <c r="A50" s="11" t="s">
        <v>664</v>
      </c>
      <c r="B50" s="12">
        <v>119281.25</v>
      </c>
      <c r="D50" t="s">
        <v>664</v>
      </c>
      <c r="E50" s="5">
        <f t="shared" si="2"/>
        <v>119281.25</v>
      </c>
    </row>
    <row r="51" spans="1:5" x14ac:dyDescent="0.25">
      <c r="A51" s="11" t="s">
        <v>35</v>
      </c>
      <c r="B51" s="12">
        <v>117170.5357142857</v>
      </c>
      <c r="D51" t="s">
        <v>35</v>
      </c>
      <c r="E51" s="5">
        <f t="shared" si="2"/>
        <v>117170.5357142857</v>
      </c>
    </row>
    <row r="52" spans="1:5" x14ac:dyDescent="0.25">
      <c r="A52" s="11" t="s">
        <v>38</v>
      </c>
      <c r="B52" s="12">
        <v>112117.85714285714</v>
      </c>
      <c r="D52" t="s">
        <v>38</v>
      </c>
      <c r="E52" s="5">
        <f t="shared" si="2"/>
        <v>112117.85714285714</v>
      </c>
    </row>
    <row r="53" spans="1:5" x14ac:dyDescent="0.25">
      <c r="A53" s="11" t="s">
        <v>33</v>
      </c>
      <c r="B53" s="12">
        <v>109487.49999999997</v>
      </c>
      <c r="D53" t="s">
        <v>33</v>
      </c>
      <c r="E53" s="5">
        <f t="shared" si="2"/>
        <v>109487.49999999997</v>
      </c>
    </row>
    <row r="54" spans="1:5" x14ac:dyDescent="0.25">
      <c r="A54" s="11" t="s">
        <v>32</v>
      </c>
      <c r="B54" s="12">
        <v>91247.32142857142</v>
      </c>
      <c r="D54" t="s">
        <v>32</v>
      </c>
      <c r="E54" s="5">
        <f t="shared" si="2"/>
        <v>91247.32142857142</v>
      </c>
    </row>
    <row r="55" spans="1:5" x14ac:dyDescent="0.25">
      <c r="A55" s="11" t="s">
        <v>39</v>
      </c>
      <c r="B55" s="12">
        <v>1760.7142857142856</v>
      </c>
      <c r="D55" t="s">
        <v>39</v>
      </c>
      <c r="E55" s="5">
        <f t="shared" si="2"/>
        <v>1760.7142857142856</v>
      </c>
    </row>
    <row r="56" spans="1:5" ht="15.75" thickBot="1" x14ac:dyDescent="0.3">
      <c r="A56" s="11" t="s">
        <v>26</v>
      </c>
      <c r="B56" s="12">
        <v>1556682.1428571425</v>
      </c>
      <c r="D56" s="3" t="s">
        <v>679</v>
      </c>
      <c r="E56" s="13">
        <f>SUM(E44:E55)</f>
        <v>1556682.1428571427</v>
      </c>
    </row>
    <row r="57" spans="1:5" ht="15.75" thickTop="1" x14ac:dyDescent="0.25"/>
    <row r="59" spans="1:5" x14ac:dyDescent="0.25">
      <c r="A59" s="1" t="s">
        <v>48</v>
      </c>
      <c r="B59" t="s">
        <v>665</v>
      </c>
      <c r="D59" s="3" t="s">
        <v>680</v>
      </c>
      <c r="E59" s="6" t="s">
        <v>681</v>
      </c>
    </row>
    <row r="60" spans="1:5" x14ac:dyDescent="0.25">
      <c r="A60" s="11" t="s">
        <v>39</v>
      </c>
      <c r="B60" s="12">
        <v>1760.7142857142856</v>
      </c>
      <c r="D60" t="s">
        <v>39</v>
      </c>
      <c r="E60" s="5">
        <f>GETPIVOTDATA("[Measures].[Total_VentasBase]",$A$43,"[Tabla3].[Mes]","[Tabla3].[Mes].&amp;["&amp;D60&amp;"]")</f>
        <v>1760.7142857142856</v>
      </c>
    </row>
    <row r="61" spans="1:5" x14ac:dyDescent="0.25">
      <c r="A61" s="11" t="s">
        <v>32</v>
      </c>
      <c r="B61" s="12">
        <v>91247.32142857142</v>
      </c>
      <c r="D61" t="s">
        <v>32</v>
      </c>
      <c r="E61" s="5">
        <f t="shared" ref="E61:E71" si="3">GETPIVOTDATA("[Measures].[Total_VentasBase]",$A$43,"[Tabla3].[Mes]","[Tabla3].[Mes].&amp;["&amp;D61&amp;"]")</f>
        <v>91247.32142857142</v>
      </c>
    </row>
    <row r="62" spans="1:5" x14ac:dyDescent="0.25">
      <c r="A62" s="11" t="s">
        <v>33</v>
      </c>
      <c r="B62" s="12">
        <v>109487.49999999997</v>
      </c>
      <c r="D62" t="s">
        <v>33</v>
      </c>
      <c r="E62" s="5">
        <f t="shared" si="3"/>
        <v>109487.49999999997</v>
      </c>
    </row>
    <row r="63" spans="1:5" x14ac:dyDescent="0.25">
      <c r="A63" s="11" t="s">
        <v>38</v>
      </c>
      <c r="B63" s="12">
        <v>112117.85714285714</v>
      </c>
      <c r="D63" t="s">
        <v>38</v>
      </c>
      <c r="E63" s="5">
        <f t="shared" si="3"/>
        <v>112117.85714285714</v>
      </c>
    </row>
    <row r="64" spans="1:5" x14ac:dyDescent="0.25">
      <c r="A64" s="11" t="s">
        <v>35</v>
      </c>
      <c r="B64" s="12">
        <v>117170.5357142857</v>
      </c>
      <c r="D64" t="s">
        <v>35</v>
      </c>
      <c r="E64" s="5">
        <f t="shared" si="3"/>
        <v>117170.5357142857</v>
      </c>
    </row>
    <row r="65" spans="1:5" x14ac:dyDescent="0.25">
      <c r="A65" s="11" t="s">
        <v>664</v>
      </c>
      <c r="B65" s="12">
        <v>119281.25</v>
      </c>
      <c r="D65" t="s">
        <v>664</v>
      </c>
      <c r="E65" s="5">
        <f t="shared" si="3"/>
        <v>119281.25</v>
      </c>
    </row>
    <row r="66" spans="1:5" x14ac:dyDescent="0.25">
      <c r="A66" s="11" t="s">
        <v>37</v>
      </c>
      <c r="B66" s="12">
        <v>137708.92857142858</v>
      </c>
      <c r="D66" t="s">
        <v>37</v>
      </c>
      <c r="E66" s="5">
        <f t="shared" si="3"/>
        <v>137708.92857142858</v>
      </c>
    </row>
    <row r="67" spans="1:5" x14ac:dyDescent="0.25">
      <c r="A67" s="11" t="s">
        <v>36</v>
      </c>
      <c r="B67" s="12">
        <v>147217.85714285713</v>
      </c>
      <c r="D67" t="s">
        <v>36</v>
      </c>
      <c r="E67" s="5">
        <f t="shared" si="3"/>
        <v>147217.85714285713</v>
      </c>
    </row>
    <row r="68" spans="1:5" x14ac:dyDescent="0.25">
      <c r="A68" s="11" t="s">
        <v>29</v>
      </c>
      <c r="B68" s="12">
        <v>158694.64285714281</v>
      </c>
      <c r="D68" t="s">
        <v>29</v>
      </c>
      <c r="E68" s="5">
        <f t="shared" si="3"/>
        <v>158694.64285714281</v>
      </c>
    </row>
    <row r="69" spans="1:5" x14ac:dyDescent="0.25">
      <c r="A69" s="11" t="s">
        <v>30</v>
      </c>
      <c r="B69" s="12">
        <v>160495.53571428574</v>
      </c>
      <c r="D69" t="s">
        <v>30</v>
      </c>
      <c r="E69" s="5">
        <f t="shared" si="3"/>
        <v>160495.53571428574</v>
      </c>
    </row>
    <row r="70" spans="1:5" x14ac:dyDescent="0.25">
      <c r="A70" s="11" t="s">
        <v>34</v>
      </c>
      <c r="B70" s="12">
        <v>190748.21428571432</v>
      </c>
      <c r="D70" t="s">
        <v>34</v>
      </c>
      <c r="E70" s="5">
        <f t="shared" si="3"/>
        <v>190748.21428571432</v>
      </c>
    </row>
    <row r="71" spans="1:5" x14ac:dyDescent="0.25">
      <c r="A71" s="11" t="s">
        <v>31</v>
      </c>
      <c r="B71" s="12">
        <v>210751.78571428568</v>
      </c>
      <c r="D71" t="s">
        <v>31</v>
      </c>
      <c r="E71" s="5">
        <f t="shared" si="3"/>
        <v>210751.78571428568</v>
      </c>
    </row>
    <row r="72" spans="1:5" ht="15.75" thickBot="1" x14ac:dyDescent="0.3">
      <c r="A72" s="11" t="s">
        <v>26</v>
      </c>
      <c r="B72" s="12">
        <v>1556682.1428571425</v>
      </c>
      <c r="D72" s="3" t="s">
        <v>679</v>
      </c>
      <c r="E72" s="13">
        <f>SUM(E60:E71)</f>
        <v>1556682.1428571427</v>
      </c>
    </row>
    <row r="73" spans="1:5" ht="15.75" thickTop="1" x14ac:dyDescent="0.25"/>
  </sheetData>
  <conditionalFormatting sqref="E5:E11">
    <cfRule type="cellIs" dxfId="5" priority="5" operator="greaterThan">
      <formula>15000.01</formula>
    </cfRule>
  </conditionalFormatting>
  <conditionalFormatting sqref="E20:E35">
    <cfRule type="cellIs" dxfId="4" priority="3" operator="greaterThan">
      <formula>24999.99</formula>
    </cfRule>
    <cfRule type="cellIs" dxfId="3" priority="4" operator="greaterThan">
      <formula>25000</formula>
    </cfRule>
  </conditionalFormatting>
  <conditionalFormatting sqref="E44:E55">
    <cfRule type="cellIs" dxfId="2" priority="2" operator="greaterThan">
      <formula>100000</formula>
    </cfRule>
  </conditionalFormatting>
  <conditionalFormatting sqref="E60:E71">
    <cfRule type="cellIs" dxfId="1" priority="1" operator="lessThan">
      <formula>100000</formula>
    </cfRule>
  </conditionalFormatting>
  <pageMargins left="0.7" right="0.7" top="0.75" bottom="0.75" header="0.3" footer="0.3"/>
  <pageSetup paperSize="9" orientation="portrait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730A-AB68-4B1A-82CB-66BC6E3C508B}">
  <dimension ref="A3:E11"/>
  <sheetViews>
    <sheetView workbookViewId="0">
      <selection activeCell="D8" sqref="D8"/>
    </sheetView>
  </sheetViews>
  <sheetFormatPr baseColWidth="10" defaultRowHeight="15" x14ac:dyDescent="0.25"/>
  <cols>
    <col min="1" max="1" width="45.7109375" bestFit="1" customWidth="1"/>
    <col min="2" max="2" width="23.5703125" bestFit="1" customWidth="1"/>
    <col min="4" max="4" width="45.7109375" bestFit="1" customWidth="1"/>
  </cols>
  <sheetData>
    <row r="3" spans="1:5" x14ac:dyDescent="0.25">
      <c r="A3" s="1" t="s">
        <v>48</v>
      </c>
      <c r="B3" t="s">
        <v>27</v>
      </c>
      <c r="D3" t="s">
        <v>48</v>
      </c>
      <c r="E3" t="s">
        <v>27</v>
      </c>
    </row>
    <row r="4" spans="1:5" x14ac:dyDescent="0.25">
      <c r="A4" s="11" t="s">
        <v>6</v>
      </c>
      <c r="B4">
        <v>24996</v>
      </c>
      <c r="D4" t="s">
        <v>6</v>
      </c>
      <c r="E4" s="5">
        <v>24996</v>
      </c>
    </row>
    <row r="5" spans="1:5" x14ac:dyDescent="0.25">
      <c r="A5" s="11" t="s">
        <v>4</v>
      </c>
      <c r="B5">
        <v>19992</v>
      </c>
      <c r="D5" t="s">
        <v>4</v>
      </c>
      <c r="E5" s="5">
        <v>19992</v>
      </c>
    </row>
    <row r="6" spans="1:5" x14ac:dyDescent="0.25">
      <c r="A6" s="11" t="s">
        <v>11</v>
      </c>
      <c r="B6">
        <v>15000</v>
      </c>
      <c r="D6" t="s">
        <v>11</v>
      </c>
      <c r="E6" s="5">
        <v>15000</v>
      </c>
    </row>
    <row r="7" spans="1:5" x14ac:dyDescent="0.25">
      <c r="A7" s="11" t="s">
        <v>8</v>
      </c>
      <c r="B7">
        <v>15000</v>
      </c>
      <c r="D7" t="s">
        <v>8</v>
      </c>
      <c r="E7" s="5">
        <v>15000</v>
      </c>
    </row>
    <row r="8" spans="1:5" x14ac:dyDescent="0.25">
      <c r="A8" s="11" t="s">
        <v>9</v>
      </c>
      <c r="B8">
        <v>15996</v>
      </c>
      <c r="D8" t="s">
        <v>9</v>
      </c>
      <c r="E8" s="5">
        <v>15996</v>
      </c>
    </row>
    <row r="9" spans="1:5" x14ac:dyDescent="0.25">
      <c r="A9" s="11" t="s">
        <v>7</v>
      </c>
      <c r="B9">
        <v>22992</v>
      </c>
      <c r="D9" t="s">
        <v>7</v>
      </c>
      <c r="E9" s="5">
        <v>22992</v>
      </c>
    </row>
    <row r="10" spans="1:5" x14ac:dyDescent="0.25">
      <c r="A10" s="11" t="s">
        <v>10</v>
      </c>
      <c r="B10">
        <v>18996</v>
      </c>
      <c r="D10" t="s">
        <v>10</v>
      </c>
      <c r="E10" s="5">
        <v>18996</v>
      </c>
    </row>
    <row r="11" spans="1:5" x14ac:dyDescent="0.25">
      <c r="A11" s="11" t="s">
        <v>26</v>
      </c>
      <c r="B11">
        <v>132972</v>
      </c>
      <c r="D11" t="s">
        <v>26</v>
      </c>
      <c r="E11" s="5">
        <f>SUM(E4:E10)</f>
        <v>132972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A212-2E2E-401F-B23F-0CE9AEA97972}">
  <dimension ref="A3:O81"/>
  <sheetViews>
    <sheetView topLeftCell="G1" workbookViewId="0">
      <selection activeCell="R29" sqref="R29"/>
    </sheetView>
  </sheetViews>
  <sheetFormatPr baseColWidth="10" defaultRowHeight="15" x14ac:dyDescent="0.25"/>
  <cols>
    <col min="1" max="1" width="13.140625" bestFit="1" customWidth="1"/>
    <col min="2" max="2" width="47.5703125" bestFit="1" customWidth="1"/>
    <col min="3" max="3" width="11.85546875" bestFit="1" customWidth="1"/>
    <col min="4" max="4" width="23.5703125" bestFit="1" customWidth="1"/>
    <col min="7" max="7" width="11.28515625" customWidth="1"/>
    <col min="8" max="8" width="45.7109375" bestFit="1" customWidth="1"/>
    <col min="10" max="10" width="11.42578125" style="5"/>
    <col min="12" max="12" width="12.5703125" bestFit="1" customWidth="1"/>
    <col min="13" max="13" width="47.5703125" bestFit="1" customWidth="1"/>
    <col min="14" max="14" width="11.85546875" bestFit="1" customWidth="1"/>
    <col min="15" max="15" width="15" bestFit="1" customWidth="1"/>
  </cols>
  <sheetData>
    <row r="3" spans="1:15" x14ac:dyDescent="0.25">
      <c r="A3" s="1" t="s">
        <v>28</v>
      </c>
      <c r="B3" s="1" t="s">
        <v>1</v>
      </c>
      <c r="C3" s="1" t="s">
        <v>23</v>
      </c>
      <c r="D3" t="s">
        <v>27</v>
      </c>
      <c r="F3" s="3" t="s">
        <v>42</v>
      </c>
      <c r="G3" s="6" t="s">
        <v>28</v>
      </c>
      <c r="H3" s="6" t="s">
        <v>41</v>
      </c>
      <c r="I3" s="6" t="s">
        <v>23</v>
      </c>
      <c r="J3" s="7" t="s">
        <v>40</v>
      </c>
      <c r="L3" t="s">
        <v>42</v>
      </c>
      <c r="M3" t="s">
        <v>41</v>
      </c>
      <c r="N3" t="s">
        <v>23</v>
      </c>
      <c r="O3" t="s">
        <v>43</v>
      </c>
    </row>
    <row r="4" spans="1:15" x14ac:dyDescent="0.25">
      <c r="A4" t="s">
        <v>31</v>
      </c>
      <c r="B4" t="s">
        <v>6</v>
      </c>
      <c r="C4" t="s">
        <v>24</v>
      </c>
      <c r="D4">
        <v>2083</v>
      </c>
      <c r="F4" t="s">
        <v>44</v>
      </c>
      <c r="G4" t="s">
        <v>29</v>
      </c>
      <c r="H4" t="s">
        <v>6</v>
      </c>
      <c r="I4" t="s">
        <v>24</v>
      </c>
      <c r="J4" s="5">
        <v>4166</v>
      </c>
      <c r="L4" t="s">
        <v>44</v>
      </c>
      <c r="M4" s="9" t="s">
        <v>11</v>
      </c>
      <c r="N4" s="9" t="s">
        <v>25</v>
      </c>
      <c r="O4" s="10">
        <v>3750</v>
      </c>
    </row>
    <row r="5" spans="1:15" x14ac:dyDescent="0.25">
      <c r="B5" t="s">
        <v>4</v>
      </c>
      <c r="C5" t="s">
        <v>24</v>
      </c>
      <c r="D5">
        <v>1666</v>
      </c>
      <c r="F5" t="s">
        <v>44</v>
      </c>
      <c r="H5" t="s">
        <v>4</v>
      </c>
      <c r="I5" t="s">
        <v>24</v>
      </c>
      <c r="J5" s="5">
        <v>3332</v>
      </c>
      <c r="L5" t="s">
        <v>44</v>
      </c>
      <c r="M5" s="9" t="s">
        <v>8</v>
      </c>
      <c r="N5" s="9" t="s">
        <v>25</v>
      </c>
      <c r="O5" s="10">
        <v>3750</v>
      </c>
    </row>
    <row r="6" spans="1:15" x14ac:dyDescent="0.25">
      <c r="B6" t="s">
        <v>11</v>
      </c>
      <c r="C6" t="s">
        <v>25</v>
      </c>
      <c r="D6">
        <v>1250</v>
      </c>
      <c r="F6" t="s">
        <v>44</v>
      </c>
      <c r="H6" t="s">
        <v>11</v>
      </c>
      <c r="I6" t="s">
        <v>25</v>
      </c>
      <c r="J6" s="5">
        <v>2500</v>
      </c>
      <c r="L6" t="s">
        <v>44</v>
      </c>
      <c r="M6" s="9" t="s">
        <v>6</v>
      </c>
      <c r="N6" s="9" t="s">
        <v>24</v>
      </c>
      <c r="O6" s="10">
        <v>6249</v>
      </c>
    </row>
    <row r="7" spans="1:15" x14ac:dyDescent="0.25">
      <c r="B7" t="s">
        <v>8</v>
      </c>
      <c r="C7" t="s">
        <v>25</v>
      </c>
      <c r="D7">
        <v>1250</v>
      </c>
      <c r="F7" t="s">
        <v>44</v>
      </c>
      <c r="H7" t="s">
        <v>8</v>
      </c>
      <c r="I7" t="s">
        <v>25</v>
      </c>
      <c r="J7" s="5">
        <v>2500</v>
      </c>
      <c r="L7" t="s">
        <v>44</v>
      </c>
      <c r="M7" s="9" t="s">
        <v>4</v>
      </c>
      <c r="N7" s="9" t="s">
        <v>24</v>
      </c>
      <c r="O7" s="10">
        <v>4998</v>
      </c>
    </row>
    <row r="8" spans="1:15" x14ac:dyDescent="0.25">
      <c r="B8" t="s">
        <v>9</v>
      </c>
      <c r="C8" t="s">
        <v>24</v>
      </c>
      <c r="D8">
        <v>1333</v>
      </c>
      <c r="F8" t="s">
        <v>44</v>
      </c>
      <c r="H8" t="s">
        <v>9</v>
      </c>
      <c r="I8" t="s">
        <v>24</v>
      </c>
      <c r="J8" s="5">
        <v>2666</v>
      </c>
      <c r="L8" t="s">
        <v>44</v>
      </c>
      <c r="M8" s="9" t="s">
        <v>9</v>
      </c>
      <c r="N8" s="9" t="s">
        <v>24</v>
      </c>
      <c r="O8" s="10">
        <v>3999</v>
      </c>
    </row>
    <row r="9" spans="1:15" x14ac:dyDescent="0.25">
      <c r="B9" t="s">
        <v>7</v>
      </c>
      <c r="C9" t="s">
        <v>24</v>
      </c>
      <c r="D9">
        <v>1916</v>
      </c>
      <c r="F9" t="s">
        <v>44</v>
      </c>
      <c r="H9" t="s">
        <v>7</v>
      </c>
      <c r="I9" t="s">
        <v>24</v>
      </c>
      <c r="J9" s="5">
        <v>3832</v>
      </c>
      <c r="L9" t="s">
        <v>44</v>
      </c>
      <c r="M9" s="9" t="s">
        <v>7</v>
      </c>
      <c r="N9" s="9" t="s">
        <v>24</v>
      </c>
      <c r="O9" s="10">
        <v>5748</v>
      </c>
    </row>
    <row r="10" spans="1:15" x14ac:dyDescent="0.25">
      <c r="B10" t="s">
        <v>10</v>
      </c>
      <c r="C10" t="s">
        <v>24</v>
      </c>
      <c r="D10">
        <v>1583</v>
      </c>
      <c r="F10" t="s">
        <v>44</v>
      </c>
      <c r="H10" t="s">
        <v>10</v>
      </c>
      <c r="I10" t="s">
        <v>24</v>
      </c>
      <c r="J10" s="5">
        <v>3166</v>
      </c>
      <c r="L10" t="s">
        <v>44</v>
      </c>
      <c r="M10" s="9" t="s">
        <v>10</v>
      </c>
      <c r="N10" s="9" t="s">
        <v>24</v>
      </c>
      <c r="O10" s="10">
        <v>4749</v>
      </c>
    </row>
    <row r="11" spans="1:15" x14ac:dyDescent="0.25">
      <c r="A11" t="s">
        <v>35</v>
      </c>
      <c r="B11" t="s">
        <v>6</v>
      </c>
      <c r="C11" t="s">
        <v>24</v>
      </c>
      <c r="D11">
        <v>2083</v>
      </c>
      <c r="F11" t="s">
        <v>44</v>
      </c>
      <c r="G11" t="s">
        <v>30</v>
      </c>
      <c r="H11" t="s">
        <v>6</v>
      </c>
      <c r="I11" t="s">
        <v>24</v>
      </c>
      <c r="J11" s="5">
        <v>2083</v>
      </c>
      <c r="L11" t="s">
        <v>45</v>
      </c>
      <c r="M11" t="s">
        <v>11</v>
      </c>
      <c r="N11" t="s">
        <v>25</v>
      </c>
      <c r="O11" s="5">
        <v>3750</v>
      </c>
    </row>
    <row r="12" spans="1:15" x14ac:dyDescent="0.25">
      <c r="B12" t="s">
        <v>4</v>
      </c>
      <c r="C12" t="s">
        <v>24</v>
      </c>
      <c r="D12">
        <v>1666</v>
      </c>
      <c r="F12" t="s">
        <v>44</v>
      </c>
      <c r="H12" t="s">
        <v>4</v>
      </c>
      <c r="I12" t="s">
        <v>24</v>
      </c>
      <c r="J12" s="5">
        <v>1666</v>
      </c>
      <c r="L12" t="s">
        <v>45</v>
      </c>
      <c r="M12" t="s">
        <v>8</v>
      </c>
      <c r="N12" t="s">
        <v>25</v>
      </c>
      <c r="O12" s="5">
        <v>3750</v>
      </c>
    </row>
    <row r="13" spans="1:15" x14ac:dyDescent="0.25">
      <c r="B13" t="s">
        <v>11</v>
      </c>
      <c r="C13" t="s">
        <v>25</v>
      </c>
      <c r="D13">
        <v>1250</v>
      </c>
      <c r="F13" t="s">
        <v>44</v>
      </c>
      <c r="H13" t="s">
        <v>11</v>
      </c>
      <c r="I13" t="s">
        <v>25</v>
      </c>
      <c r="J13" s="5">
        <v>1250</v>
      </c>
      <c r="L13" t="s">
        <v>45</v>
      </c>
      <c r="M13" t="s">
        <v>6</v>
      </c>
      <c r="N13" t="s">
        <v>24</v>
      </c>
      <c r="O13" s="5">
        <v>6249</v>
      </c>
    </row>
    <row r="14" spans="1:15" x14ac:dyDescent="0.25">
      <c r="B14" t="s">
        <v>8</v>
      </c>
      <c r="C14" t="s">
        <v>25</v>
      </c>
      <c r="D14">
        <v>1250</v>
      </c>
      <c r="F14" t="s">
        <v>44</v>
      </c>
      <c r="H14" t="s">
        <v>8</v>
      </c>
      <c r="I14" t="s">
        <v>25</v>
      </c>
      <c r="J14" s="5">
        <v>1250</v>
      </c>
      <c r="L14" t="s">
        <v>45</v>
      </c>
      <c r="M14" t="s">
        <v>4</v>
      </c>
      <c r="N14" t="s">
        <v>24</v>
      </c>
      <c r="O14" s="5">
        <v>4998</v>
      </c>
    </row>
    <row r="15" spans="1:15" x14ac:dyDescent="0.25">
      <c r="B15" t="s">
        <v>9</v>
      </c>
      <c r="C15" t="s">
        <v>24</v>
      </c>
      <c r="D15">
        <v>1333</v>
      </c>
      <c r="F15" t="s">
        <v>44</v>
      </c>
      <c r="H15" t="s">
        <v>9</v>
      </c>
      <c r="I15" t="s">
        <v>24</v>
      </c>
      <c r="J15" s="5">
        <v>1333</v>
      </c>
      <c r="L15" t="s">
        <v>45</v>
      </c>
      <c r="M15" t="s">
        <v>9</v>
      </c>
      <c r="N15" t="s">
        <v>24</v>
      </c>
      <c r="O15" s="5">
        <v>3999</v>
      </c>
    </row>
    <row r="16" spans="1:15" x14ac:dyDescent="0.25">
      <c r="B16" t="s">
        <v>7</v>
      </c>
      <c r="C16" t="s">
        <v>24</v>
      </c>
      <c r="D16">
        <v>1916</v>
      </c>
      <c r="F16" t="s">
        <v>44</v>
      </c>
      <c r="H16" t="s">
        <v>7</v>
      </c>
      <c r="I16" t="s">
        <v>24</v>
      </c>
      <c r="J16" s="5">
        <v>1916</v>
      </c>
      <c r="L16" t="s">
        <v>45</v>
      </c>
      <c r="M16" t="s">
        <v>7</v>
      </c>
      <c r="N16" t="s">
        <v>24</v>
      </c>
      <c r="O16" s="5">
        <v>5748</v>
      </c>
    </row>
    <row r="17" spans="1:15" x14ac:dyDescent="0.25">
      <c r="B17" t="s">
        <v>10</v>
      </c>
      <c r="C17" t="s">
        <v>24</v>
      </c>
      <c r="D17">
        <v>1583</v>
      </c>
      <c r="F17" t="s">
        <v>44</v>
      </c>
      <c r="H17" t="s">
        <v>10</v>
      </c>
      <c r="I17" t="s">
        <v>24</v>
      </c>
      <c r="J17" s="5">
        <v>1583</v>
      </c>
      <c r="L17" t="s">
        <v>45</v>
      </c>
      <c r="M17" t="s">
        <v>10</v>
      </c>
      <c r="N17" t="s">
        <v>24</v>
      </c>
      <c r="O17" s="5">
        <v>4749</v>
      </c>
    </row>
    <row r="18" spans="1:15" x14ac:dyDescent="0.25">
      <c r="A18" t="s">
        <v>39</v>
      </c>
      <c r="B18" t="s">
        <v>6</v>
      </c>
      <c r="C18" t="s">
        <v>24</v>
      </c>
      <c r="D18">
        <v>2083</v>
      </c>
      <c r="F18" t="s">
        <v>45</v>
      </c>
      <c r="G18" t="s">
        <v>31</v>
      </c>
      <c r="H18" t="s">
        <v>6</v>
      </c>
      <c r="I18" t="s">
        <v>24</v>
      </c>
      <c r="J18" s="5">
        <v>2083</v>
      </c>
      <c r="L18" t="s">
        <v>46</v>
      </c>
      <c r="M18" t="s">
        <v>11</v>
      </c>
      <c r="N18" t="s">
        <v>25</v>
      </c>
      <c r="O18" s="5">
        <v>3750</v>
      </c>
    </row>
    <row r="19" spans="1:15" x14ac:dyDescent="0.25">
      <c r="B19" t="s">
        <v>4</v>
      </c>
      <c r="C19" t="s">
        <v>24</v>
      </c>
      <c r="D19">
        <v>1666</v>
      </c>
      <c r="F19" t="s">
        <v>45</v>
      </c>
      <c r="H19" t="s">
        <v>4</v>
      </c>
      <c r="I19" t="s">
        <v>24</v>
      </c>
      <c r="J19" s="5">
        <v>1666</v>
      </c>
      <c r="L19" t="s">
        <v>46</v>
      </c>
      <c r="M19" t="s">
        <v>8</v>
      </c>
      <c r="N19" t="s">
        <v>25</v>
      </c>
      <c r="O19" s="5">
        <v>3750</v>
      </c>
    </row>
    <row r="20" spans="1:15" x14ac:dyDescent="0.25">
      <c r="B20" t="s">
        <v>11</v>
      </c>
      <c r="C20" t="s">
        <v>25</v>
      </c>
      <c r="D20">
        <v>1250</v>
      </c>
      <c r="F20" t="s">
        <v>45</v>
      </c>
      <c r="H20" t="s">
        <v>11</v>
      </c>
      <c r="I20" t="s">
        <v>25</v>
      </c>
      <c r="J20" s="5">
        <v>1250</v>
      </c>
      <c r="L20" t="s">
        <v>46</v>
      </c>
      <c r="M20" t="s">
        <v>6</v>
      </c>
      <c r="N20" t="s">
        <v>24</v>
      </c>
      <c r="O20" s="5">
        <v>6249</v>
      </c>
    </row>
    <row r="21" spans="1:15" x14ac:dyDescent="0.25">
      <c r="B21" t="s">
        <v>8</v>
      </c>
      <c r="C21" t="s">
        <v>25</v>
      </c>
      <c r="D21">
        <v>1250</v>
      </c>
      <c r="F21" t="s">
        <v>45</v>
      </c>
      <c r="H21" t="s">
        <v>8</v>
      </c>
      <c r="I21" t="s">
        <v>25</v>
      </c>
      <c r="J21" s="5">
        <v>1250</v>
      </c>
      <c r="L21" t="s">
        <v>46</v>
      </c>
      <c r="M21" t="s">
        <v>4</v>
      </c>
      <c r="N21" t="s">
        <v>24</v>
      </c>
      <c r="O21" s="5">
        <v>4998</v>
      </c>
    </row>
    <row r="22" spans="1:15" x14ac:dyDescent="0.25">
      <c r="B22" t="s">
        <v>9</v>
      </c>
      <c r="C22" t="s">
        <v>24</v>
      </c>
      <c r="D22">
        <v>1333</v>
      </c>
      <c r="F22" t="s">
        <v>45</v>
      </c>
      <c r="H22" t="s">
        <v>9</v>
      </c>
      <c r="I22" t="s">
        <v>24</v>
      </c>
      <c r="J22" s="5">
        <v>1333</v>
      </c>
      <c r="L22" t="s">
        <v>46</v>
      </c>
      <c r="M22" t="s">
        <v>9</v>
      </c>
      <c r="N22" t="s">
        <v>24</v>
      </c>
      <c r="O22" s="5">
        <v>3999</v>
      </c>
    </row>
    <row r="23" spans="1:15" x14ac:dyDescent="0.25">
      <c r="B23" t="s">
        <v>7</v>
      </c>
      <c r="C23" t="s">
        <v>24</v>
      </c>
      <c r="D23">
        <v>1916</v>
      </c>
      <c r="F23" t="s">
        <v>45</v>
      </c>
      <c r="H23" t="s">
        <v>7</v>
      </c>
      <c r="I23" t="s">
        <v>24</v>
      </c>
      <c r="J23" s="5">
        <v>1916</v>
      </c>
      <c r="L23" t="s">
        <v>46</v>
      </c>
      <c r="M23" t="s">
        <v>7</v>
      </c>
      <c r="N23" t="s">
        <v>24</v>
      </c>
      <c r="O23" s="5">
        <v>5748</v>
      </c>
    </row>
    <row r="24" spans="1:15" x14ac:dyDescent="0.25">
      <c r="B24" t="s">
        <v>10</v>
      </c>
      <c r="C24" t="s">
        <v>24</v>
      </c>
      <c r="D24">
        <v>1583</v>
      </c>
      <c r="F24" t="s">
        <v>45</v>
      </c>
      <c r="H24" t="s">
        <v>10</v>
      </c>
      <c r="I24" t="s">
        <v>24</v>
      </c>
      <c r="J24" s="5">
        <v>1583</v>
      </c>
      <c r="L24" t="s">
        <v>46</v>
      </c>
      <c r="M24" t="s">
        <v>10</v>
      </c>
      <c r="N24" t="s">
        <v>24</v>
      </c>
      <c r="O24" s="5">
        <v>4749</v>
      </c>
    </row>
    <row r="25" spans="1:15" x14ac:dyDescent="0.25">
      <c r="A25" t="s">
        <v>29</v>
      </c>
      <c r="B25" t="s">
        <v>6</v>
      </c>
      <c r="C25" t="s">
        <v>24</v>
      </c>
      <c r="D25">
        <v>4166</v>
      </c>
      <c r="F25" t="s">
        <v>45</v>
      </c>
      <c r="G25" t="s">
        <v>33</v>
      </c>
      <c r="H25" t="s">
        <v>6</v>
      </c>
      <c r="I25" t="s">
        <v>24</v>
      </c>
      <c r="J25" s="5">
        <v>2083</v>
      </c>
      <c r="L25" t="s">
        <v>47</v>
      </c>
      <c r="M25" t="s">
        <v>11</v>
      </c>
      <c r="N25" t="s">
        <v>25</v>
      </c>
      <c r="O25" s="5">
        <v>3750</v>
      </c>
    </row>
    <row r="26" spans="1:15" x14ac:dyDescent="0.25">
      <c r="B26" t="s">
        <v>4</v>
      </c>
      <c r="C26" t="s">
        <v>24</v>
      </c>
      <c r="D26">
        <v>3332</v>
      </c>
      <c r="F26" t="s">
        <v>45</v>
      </c>
      <c r="H26" t="s">
        <v>4</v>
      </c>
      <c r="I26" t="s">
        <v>24</v>
      </c>
      <c r="J26" s="5">
        <v>1666</v>
      </c>
      <c r="L26" t="s">
        <v>47</v>
      </c>
      <c r="M26" t="s">
        <v>8</v>
      </c>
      <c r="N26" t="s">
        <v>25</v>
      </c>
      <c r="O26" s="5">
        <v>3750</v>
      </c>
    </row>
    <row r="27" spans="1:15" x14ac:dyDescent="0.25">
      <c r="B27" t="s">
        <v>11</v>
      </c>
      <c r="C27" t="s">
        <v>25</v>
      </c>
      <c r="D27">
        <v>2500</v>
      </c>
      <c r="F27" t="s">
        <v>45</v>
      </c>
      <c r="H27" t="s">
        <v>11</v>
      </c>
      <c r="I27" t="s">
        <v>25</v>
      </c>
      <c r="J27" s="5">
        <v>1250</v>
      </c>
      <c r="L27" t="s">
        <v>47</v>
      </c>
      <c r="M27" t="s">
        <v>6</v>
      </c>
      <c r="N27" t="s">
        <v>24</v>
      </c>
      <c r="O27" s="5">
        <v>6249</v>
      </c>
    </row>
    <row r="28" spans="1:15" x14ac:dyDescent="0.25">
      <c r="B28" t="s">
        <v>8</v>
      </c>
      <c r="C28" t="s">
        <v>25</v>
      </c>
      <c r="D28">
        <v>2500</v>
      </c>
      <c r="F28" t="s">
        <v>45</v>
      </c>
      <c r="H28" t="s">
        <v>8</v>
      </c>
      <c r="I28" t="s">
        <v>25</v>
      </c>
      <c r="J28" s="5">
        <v>1250</v>
      </c>
      <c r="L28" t="s">
        <v>47</v>
      </c>
      <c r="M28" t="s">
        <v>4</v>
      </c>
      <c r="N28" t="s">
        <v>24</v>
      </c>
      <c r="O28" s="5">
        <v>4998</v>
      </c>
    </row>
    <row r="29" spans="1:15" x14ac:dyDescent="0.25">
      <c r="B29" t="s">
        <v>9</v>
      </c>
      <c r="C29" t="s">
        <v>24</v>
      </c>
      <c r="D29">
        <v>2666</v>
      </c>
      <c r="F29" t="s">
        <v>45</v>
      </c>
      <c r="H29" t="s">
        <v>9</v>
      </c>
      <c r="I29" t="s">
        <v>24</v>
      </c>
      <c r="J29" s="5">
        <v>1333</v>
      </c>
      <c r="L29" t="s">
        <v>47</v>
      </c>
      <c r="M29" t="s">
        <v>9</v>
      </c>
      <c r="N29" t="s">
        <v>24</v>
      </c>
      <c r="O29" s="5">
        <v>3999</v>
      </c>
    </row>
    <row r="30" spans="1:15" x14ac:dyDescent="0.25">
      <c r="B30" t="s">
        <v>7</v>
      </c>
      <c r="C30" t="s">
        <v>24</v>
      </c>
      <c r="D30">
        <v>3832</v>
      </c>
      <c r="F30" t="s">
        <v>45</v>
      </c>
      <c r="H30" t="s">
        <v>7</v>
      </c>
      <c r="I30" t="s">
        <v>24</v>
      </c>
      <c r="J30" s="5">
        <v>1916</v>
      </c>
      <c r="L30" t="s">
        <v>47</v>
      </c>
      <c r="M30" t="s">
        <v>7</v>
      </c>
      <c r="N30" t="s">
        <v>24</v>
      </c>
      <c r="O30" s="5">
        <v>5748</v>
      </c>
    </row>
    <row r="31" spans="1:15" x14ac:dyDescent="0.25">
      <c r="B31" t="s">
        <v>10</v>
      </c>
      <c r="C31" t="s">
        <v>24</v>
      </c>
      <c r="D31">
        <v>3166</v>
      </c>
      <c r="F31" t="s">
        <v>45</v>
      </c>
      <c r="H31" t="s">
        <v>10</v>
      </c>
      <c r="I31" t="s">
        <v>24</v>
      </c>
      <c r="J31" s="5">
        <v>1583</v>
      </c>
      <c r="L31" t="s">
        <v>47</v>
      </c>
      <c r="M31" t="s">
        <v>10</v>
      </c>
      <c r="N31" t="s">
        <v>24</v>
      </c>
      <c r="O31" s="5">
        <v>4749</v>
      </c>
    </row>
    <row r="32" spans="1:15" x14ac:dyDescent="0.25">
      <c r="A32" t="s">
        <v>34</v>
      </c>
      <c r="B32" t="s">
        <v>6</v>
      </c>
      <c r="C32" t="s">
        <v>24</v>
      </c>
      <c r="D32">
        <v>2083</v>
      </c>
      <c r="F32" t="s">
        <v>45</v>
      </c>
      <c r="G32" t="s">
        <v>32</v>
      </c>
      <c r="H32" t="s">
        <v>6</v>
      </c>
      <c r="I32" t="s">
        <v>24</v>
      </c>
      <c r="J32" s="5">
        <v>2083</v>
      </c>
      <c r="L32" t="s">
        <v>26</v>
      </c>
      <c r="O32" s="5">
        <f>SUM(O4:O31)</f>
        <v>132972</v>
      </c>
    </row>
    <row r="33" spans="1:10" x14ac:dyDescent="0.25">
      <c r="B33" t="s">
        <v>4</v>
      </c>
      <c r="C33" t="s">
        <v>24</v>
      </c>
      <c r="D33">
        <v>1666</v>
      </c>
      <c r="F33" t="s">
        <v>45</v>
      </c>
      <c r="H33" t="s">
        <v>4</v>
      </c>
      <c r="I33" t="s">
        <v>24</v>
      </c>
      <c r="J33" s="5">
        <v>1666</v>
      </c>
    </row>
    <row r="34" spans="1:10" x14ac:dyDescent="0.25">
      <c r="B34" t="s">
        <v>11</v>
      </c>
      <c r="C34" t="s">
        <v>25</v>
      </c>
      <c r="D34">
        <v>1250</v>
      </c>
      <c r="F34" t="s">
        <v>45</v>
      </c>
      <c r="H34" t="s">
        <v>11</v>
      </c>
      <c r="I34" t="s">
        <v>25</v>
      </c>
      <c r="J34" s="5">
        <v>1250</v>
      </c>
    </row>
    <row r="35" spans="1:10" x14ac:dyDescent="0.25">
      <c r="B35" t="s">
        <v>8</v>
      </c>
      <c r="C35" t="s">
        <v>24</v>
      </c>
      <c r="D35">
        <v>1250</v>
      </c>
      <c r="F35" t="s">
        <v>45</v>
      </c>
      <c r="H35" t="s">
        <v>8</v>
      </c>
      <c r="I35" t="s">
        <v>25</v>
      </c>
      <c r="J35" s="5">
        <v>1250</v>
      </c>
    </row>
    <row r="36" spans="1:10" x14ac:dyDescent="0.25">
      <c r="B36" t="s">
        <v>9</v>
      </c>
      <c r="C36" t="s">
        <v>25</v>
      </c>
      <c r="D36">
        <v>1333</v>
      </c>
      <c r="F36" t="s">
        <v>45</v>
      </c>
      <c r="H36" t="s">
        <v>9</v>
      </c>
      <c r="I36" t="s">
        <v>24</v>
      </c>
      <c r="J36" s="5">
        <v>1333</v>
      </c>
    </row>
    <row r="37" spans="1:10" x14ac:dyDescent="0.25">
      <c r="B37" t="s">
        <v>7</v>
      </c>
      <c r="C37" t="s">
        <v>24</v>
      </c>
      <c r="D37">
        <v>1916</v>
      </c>
      <c r="F37" t="s">
        <v>45</v>
      </c>
      <c r="H37" t="s">
        <v>7</v>
      </c>
      <c r="I37" t="s">
        <v>24</v>
      </c>
      <c r="J37" s="5">
        <v>1916</v>
      </c>
    </row>
    <row r="38" spans="1:10" x14ac:dyDescent="0.25">
      <c r="B38" t="s">
        <v>10</v>
      </c>
      <c r="C38" t="s">
        <v>24</v>
      </c>
      <c r="D38">
        <v>1583</v>
      </c>
      <c r="F38" t="s">
        <v>45</v>
      </c>
      <c r="H38" t="s">
        <v>10</v>
      </c>
      <c r="I38" t="s">
        <v>24</v>
      </c>
      <c r="J38" s="5">
        <v>1583</v>
      </c>
    </row>
    <row r="39" spans="1:10" x14ac:dyDescent="0.25">
      <c r="A39" t="s">
        <v>33</v>
      </c>
      <c r="B39" t="s">
        <v>6</v>
      </c>
      <c r="C39" t="s">
        <v>24</v>
      </c>
      <c r="D39">
        <v>2083</v>
      </c>
      <c r="F39" t="s">
        <v>46</v>
      </c>
      <c r="G39" t="s">
        <v>35</v>
      </c>
      <c r="H39" s="8" t="s">
        <v>6</v>
      </c>
      <c r="I39" t="s">
        <v>24</v>
      </c>
      <c r="J39" s="5">
        <v>2083</v>
      </c>
    </row>
    <row r="40" spans="1:10" x14ac:dyDescent="0.25">
      <c r="B40" t="s">
        <v>4</v>
      </c>
      <c r="C40" t="s">
        <v>24</v>
      </c>
      <c r="D40">
        <v>1666</v>
      </c>
      <c r="F40" t="s">
        <v>46</v>
      </c>
      <c r="H40" t="s">
        <v>4</v>
      </c>
      <c r="I40" t="s">
        <v>24</v>
      </c>
      <c r="J40" s="5">
        <v>1666</v>
      </c>
    </row>
    <row r="41" spans="1:10" x14ac:dyDescent="0.25">
      <c r="B41" t="s">
        <v>11</v>
      </c>
      <c r="C41" t="s">
        <v>25</v>
      </c>
      <c r="D41">
        <v>1250</v>
      </c>
      <c r="F41" t="s">
        <v>46</v>
      </c>
      <c r="H41" t="s">
        <v>11</v>
      </c>
      <c r="I41" t="s">
        <v>25</v>
      </c>
      <c r="J41" s="5">
        <v>1250</v>
      </c>
    </row>
    <row r="42" spans="1:10" x14ac:dyDescent="0.25">
      <c r="B42" t="s">
        <v>8</v>
      </c>
      <c r="C42" t="s">
        <v>25</v>
      </c>
      <c r="D42">
        <v>1250</v>
      </c>
      <c r="F42" t="s">
        <v>46</v>
      </c>
      <c r="H42" t="s">
        <v>8</v>
      </c>
      <c r="I42" t="s">
        <v>25</v>
      </c>
      <c r="J42" s="5">
        <v>1250</v>
      </c>
    </row>
    <row r="43" spans="1:10" x14ac:dyDescent="0.25">
      <c r="B43" t="s">
        <v>9</v>
      </c>
      <c r="C43" t="s">
        <v>24</v>
      </c>
      <c r="D43">
        <v>1333</v>
      </c>
      <c r="F43" t="s">
        <v>46</v>
      </c>
      <c r="H43" t="s">
        <v>9</v>
      </c>
      <c r="I43" t="s">
        <v>24</v>
      </c>
      <c r="J43" s="5">
        <v>1333</v>
      </c>
    </row>
    <row r="44" spans="1:10" x14ac:dyDescent="0.25">
      <c r="B44" t="s">
        <v>7</v>
      </c>
      <c r="C44" t="s">
        <v>24</v>
      </c>
      <c r="D44">
        <v>1916</v>
      </c>
      <c r="F44" t="s">
        <v>46</v>
      </c>
      <c r="H44" t="s">
        <v>7</v>
      </c>
      <c r="I44" t="s">
        <v>24</v>
      </c>
      <c r="J44" s="5">
        <v>1916</v>
      </c>
    </row>
    <row r="45" spans="1:10" x14ac:dyDescent="0.25">
      <c r="B45" t="s">
        <v>10</v>
      </c>
      <c r="C45" t="s">
        <v>24</v>
      </c>
      <c r="D45">
        <v>1583</v>
      </c>
      <c r="F45" t="s">
        <v>46</v>
      </c>
      <c r="H45" t="s">
        <v>10</v>
      </c>
      <c r="I45" t="s">
        <v>24</v>
      </c>
      <c r="J45" s="5">
        <v>1583</v>
      </c>
    </row>
    <row r="46" spans="1:10" x14ac:dyDescent="0.25">
      <c r="A46" t="s">
        <v>30</v>
      </c>
      <c r="B46" t="s">
        <v>6</v>
      </c>
      <c r="C46" t="s">
        <v>24</v>
      </c>
      <c r="D46">
        <v>2083</v>
      </c>
      <c r="F46" t="s">
        <v>46</v>
      </c>
      <c r="G46" t="s">
        <v>34</v>
      </c>
      <c r="H46" s="8" t="s">
        <v>6</v>
      </c>
      <c r="I46" t="s">
        <v>24</v>
      </c>
      <c r="J46" s="5">
        <v>2083</v>
      </c>
    </row>
    <row r="47" spans="1:10" x14ac:dyDescent="0.25">
      <c r="B47" t="s">
        <v>4</v>
      </c>
      <c r="C47" t="s">
        <v>24</v>
      </c>
      <c r="D47">
        <v>1666</v>
      </c>
      <c r="F47" t="s">
        <v>46</v>
      </c>
      <c r="H47" t="s">
        <v>4</v>
      </c>
      <c r="I47" t="s">
        <v>24</v>
      </c>
      <c r="J47" s="5">
        <v>1666</v>
      </c>
    </row>
    <row r="48" spans="1:10" x14ac:dyDescent="0.25">
      <c r="B48" t="s">
        <v>11</v>
      </c>
      <c r="C48" t="s">
        <v>25</v>
      </c>
      <c r="D48">
        <v>1250</v>
      </c>
      <c r="F48" t="s">
        <v>46</v>
      </c>
      <c r="H48" t="s">
        <v>11</v>
      </c>
      <c r="I48" t="s">
        <v>25</v>
      </c>
      <c r="J48" s="5">
        <v>1250</v>
      </c>
    </row>
    <row r="49" spans="1:10" x14ac:dyDescent="0.25">
      <c r="B49" t="s">
        <v>8</v>
      </c>
      <c r="C49" t="s">
        <v>25</v>
      </c>
      <c r="D49">
        <v>1250</v>
      </c>
      <c r="F49" t="s">
        <v>46</v>
      </c>
      <c r="H49" t="s">
        <v>8</v>
      </c>
      <c r="I49" t="s">
        <v>25</v>
      </c>
      <c r="J49" s="5">
        <v>1250</v>
      </c>
    </row>
    <row r="50" spans="1:10" x14ac:dyDescent="0.25">
      <c r="B50" t="s">
        <v>9</v>
      </c>
      <c r="C50" t="s">
        <v>24</v>
      </c>
      <c r="D50">
        <v>1333</v>
      </c>
      <c r="F50" t="s">
        <v>46</v>
      </c>
      <c r="H50" t="s">
        <v>9</v>
      </c>
      <c r="I50" t="s">
        <v>24</v>
      </c>
      <c r="J50" s="5">
        <v>1333</v>
      </c>
    </row>
    <row r="51" spans="1:10" x14ac:dyDescent="0.25">
      <c r="B51" t="s">
        <v>7</v>
      </c>
      <c r="C51" t="s">
        <v>24</v>
      </c>
      <c r="D51">
        <v>1916</v>
      </c>
      <c r="F51" t="s">
        <v>46</v>
      </c>
      <c r="H51" t="s">
        <v>7</v>
      </c>
      <c r="I51" t="s">
        <v>24</v>
      </c>
      <c r="J51" s="5">
        <v>1916</v>
      </c>
    </row>
    <row r="52" spans="1:10" x14ac:dyDescent="0.25">
      <c r="B52" t="s">
        <v>10</v>
      </c>
      <c r="C52" t="s">
        <v>24</v>
      </c>
      <c r="D52">
        <v>1583</v>
      </c>
      <c r="F52" t="s">
        <v>46</v>
      </c>
      <c r="H52" t="s">
        <v>10</v>
      </c>
      <c r="I52" t="s">
        <v>24</v>
      </c>
      <c r="J52" s="5">
        <v>1583</v>
      </c>
    </row>
    <row r="53" spans="1:10" x14ac:dyDescent="0.25">
      <c r="A53" t="s">
        <v>32</v>
      </c>
      <c r="B53" t="s">
        <v>6</v>
      </c>
      <c r="C53" t="s">
        <v>24</v>
      </c>
      <c r="D53">
        <v>2083</v>
      </c>
      <c r="F53" t="s">
        <v>46</v>
      </c>
      <c r="G53" t="s">
        <v>36</v>
      </c>
      <c r="H53" s="8" t="s">
        <v>6</v>
      </c>
      <c r="I53" t="s">
        <v>24</v>
      </c>
      <c r="J53" s="5">
        <v>2083</v>
      </c>
    </row>
    <row r="54" spans="1:10" x14ac:dyDescent="0.25">
      <c r="B54" t="s">
        <v>4</v>
      </c>
      <c r="C54" t="s">
        <v>24</v>
      </c>
      <c r="D54">
        <v>1666</v>
      </c>
      <c r="F54" t="s">
        <v>46</v>
      </c>
      <c r="H54" t="s">
        <v>4</v>
      </c>
      <c r="I54" t="s">
        <v>24</v>
      </c>
      <c r="J54" s="5">
        <v>1666</v>
      </c>
    </row>
    <row r="55" spans="1:10" x14ac:dyDescent="0.25">
      <c r="B55" t="s">
        <v>11</v>
      </c>
      <c r="C55" t="s">
        <v>25</v>
      </c>
      <c r="D55">
        <v>1250</v>
      </c>
      <c r="F55" t="s">
        <v>46</v>
      </c>
      <c r="H55" t="s">
        <v>11</v>
      </c>
      <c r="I55" t="s">
        <v>25</v>
      </c>
      <c r="J55" s="5">
        <v>1250</v>
      </c>
    </row>
    <row r="56" spans="1:10" x14ac:dyDescent="0.25">
      <c r="B56" t="s">
        <v>8</v>
      </c>
      <c r="C56" t="s">
        <v>25</v>
      </c>
      <c r="D56">
        <v>1250</v>
      </c>
      <c r="F56" t="s">
        <v>46</v>
      </c>
      <c r="H56" t="s">
        <v>8</v>
      </c>
      <c r="I56" t="s">
        <v>25</v>
      </c>
      <c r="J56" s="5">
        <v>1250</v>
      </c>
    </row>
    <row r="57" spans="1:10" x14ac:dyDescent="0.25">
      <c r="B57" t="s">
        <v>9</v>
      </c>
      <c r="C57" t="s">
        <v>24</v>
      </c>
      <c r="D57">
        <v>1333</v>
      </c>
      <c r="F57" t="s">
        <v>46</v>
      </c>
      <c r="H57" t="s">
        <v>9</v>
      </c>
      <c r="I57" t="s">
        <v>24</v>
      </c>
      <c r="J57" s="5">
        <v>1333</v>
      </c>
    </row>
    <row r="58" spans="1:10" x14ac:dyDescent="0.25">
      <c r="B58" t="s">
        <v>7</v>
      </c>
      <c r="C58" t="s">
        <v>24</v>
      </c>
      <c r="D58">
        <v>1916</v>
      </c>
      <c r="F58" t="s">
        <v>46</v>
      </c>
      <c r="H58" t="s">
        <v>7</v>
      </c>
      <c r="I58" t="s">
        <v>24</v>
      </c>
      <c r="J58" s="5">
        <v>1916</v>
      </c>
    </row>
    <row r="59" spans="1:10" x14ac:dyDescent="0.25">
      <c r="B59" t="s">
        <v>10</v>
      </c>
      <c r="C59" t="s">
        <v>24</v>
      </c>
      <c r="D59">
        <v>1583</v>
      </c>
      <c r="F59" t="s">
        <v>46</v>
      </c>
      <c r="H59" t="s">
        <v>10</v>
      </c>
      <c r="I59" t="s">
        <v>24</v>
      </c>
      <c r="J59" s="5">
        <v>1583</v>
      </c>
    </row>
    <row r="60" spans="1:10" x14ac:dyDescent="0.25">
      <c r="A60" t="s">
        <v>38</v>
      </c>
      <c r="B60" t="s">
        <v>6</v>
      </c>
      <c r="C60" t="s">
        <v>24</v>
      </c>
      <c r="D60">
        <v>2083</v>
      </c>
      <c r="F60" t="s">
        <v>47</v>
      </c>
      <c r="G60" t="s">
        <v>39</v>
      </c>
      <c r="H60" t="s">
        <v>6</v>
      </c>
      <c r="I60" t="s">
        <v>24</v>
      </c>
      <c r="J60" s="5">
        <v>2083</v>
      </c>
    </row>
    <row r="61" spans="1:10" x14ac:dyDescent="0.25">
      <c r="B61" t="s">
        <v>4</v>
      </c>
      <c r="C61" t="s">
        <v>24</v>
      </c>
      <c r="D61">
        <v>1666</v>
      </c>
      <c r="F61" t="s">
        <v>47</v>
      </c>
      <c r="H61" t="s">
        <v>4</v>
      </c>
      <c r="I61" t="s">
        <v>24</v>
      </c>
      <c r="J61" s="5">
        <v>1666</v>
      </c>
    </row>
    <row r="62" spans="1:10" x14ac:dyDescent="0.25">
      <c r="B62" t="s">
        <v>11</v>
      </c>
      <c r="C62" t="s">
        <v>25</v>
      </c>
      <c r="D62">
        <v>1250</v>
      </c>
      <c r="F62" t="s">
        <v>47</v>
      </c>
      <c r="H62" t="s">
        <v>11</v>
      </c>
      <c r="I62" t="s">
        <v>25</v>
      </c>
      <c r="J62" s="5">
        <v>1250</v>
      </c>
    </row>
    <row r="63" spans="1:10" x14ac:dyDescent="0.25">
      <c r="B63" t="s">
        <v>8</v>
      </c>
      <c r="C63" t="s">
        <v>25</v>
      </c>
      <c r="D63">
        <v>1250</v>
      </c>
      <c r="F63" t="s">
        <v>47</v>
      </c>
      <c r="H63" t="s">
        <v>8</v>
      </c>
      <c r="I63" t="s">
        <v>25</v>
      </c>
      <c r="J63" s="5">
        <v>1250</v>
      </c>
    </row>
    <row r="64" spans="1:10" x14ac:dyDescent="0.25">
      <c r="B64" t="s">
        <v>9</v>
      </c>
      <c r="C64" t="s">
        <v>24</v>
      </c>
      <c r="D64">
        <v>1333</v>
      </c>
      <c r="F64" t="s">
        <v>47</v>
      </c>
      <c r="H64" t="s">
        <v>9</v>
      </c>
      <c r="I64" t="s">
        <v>24</v>
      </c>
      <c r="J64" s="5">
        <v>1333</v>
      </c>
    </row>
    <row r="65" spans="1:10" x14ac:dyDescent="0.25">
      <c r="B65" t="s">
        <v>7</v>
      </c>
      <c r="C65" t="s">
        <v>24</v>
      </c>
      <c r="D65">
        <v>1916</v>
      </c>
      <c r="F65" t="s">
        <v>47</v>
      </c>
      <c r="H65" t="s">
        <v>7</v>
      </c>
      <c r="I65" t="s">
        <v>24</v>
      </c>
      <c r="J65" s="5">
        <v>1916</v>
      </c>
    </row>
    <row r="66" spans="1:10" x14ac:dyDescent="0.25">
      <c r="B66" t="s">
        <v>10</v>
      </c>
      <c r="C66" t="s">
        <v>24</v>
      </c>
      <c r="D66">
        <v>1583</v>
      </c>
      <c r="F66" t="s">
        <v>47</v>
      </c>
      <c r="H66" t="s">
        <v>10</v>
      </c>
      <c r="I66" t="s">
        <v>24</v>
      </c>
      <c r="J66" s="5">
        <v>1583</v>
      </c>
    </row>
    <row r="67" spans="1:10" x14ac:dyDescent="0.25">
      <c r="A67" t="s">
        <v>37</v>
      </c>
      <c r="B67" t="s">
        <v>6</v>
      </c>
      <c r="C67" t="s">
        <v>24</v>
      </c>
      <c r="D67">
        <v>2083</v>
      </c>
      <c r="F67" t="s">
        <v>47</v>
      </c>
      <c r="G67" t="s">
        <v>38</v>
      </c>
      <c r="H67" t="s">
        <v>6</v>
      </c>
      <c r="I67" t="s">
        <v>24</v>
      </c>
      <c r="J67" s="5">
        <v>2083</v>
      </c>
    </row>
    <row r="68" spans="1:10" x14ac:dyDescent="0.25">
      <c r="B68" t="s">
        <v>4</v>
      </c>
      <c r="C68" t="s">
        <v>24</v>
      </c>
      <c r="D68">
        <v>1666</v>
      </c>
      <c r="F68" t="s">
        <v>47</v>
      </c>
      <c r="H68" t="s">
        <v>4</v>
      </c>
      <c r="I68" t="s">
        <v>24</v>
      </c>
      <c r="J68" s="5">
        <v>1666</v>
      </c>
    </row>
    <row r="69" spans="1:10" x14ac:dyDescent="0.25">
      <c r="B69" t="s">
        <v>11</v>
      </c>
      <c r="C69" t="s">
        <v>25</v>
      </c>
      <c r="D69">
        <v>1250</v>
      </c>
      <c r="F69" t="s">
        <v>47</v>
      </c>
      <c r="H69" t="s">
        <v>11</v>
      </c>
      <c r="I69" t="s">
        <v>25</v>
      </c>
      <c r="J69" s="5">
        <v>1250</v>
      </c>
    </row>
    <row r="70" spans="1:10" x14ac:dyDescent="0.25">
      <c r="B70" t="s">
        <v>8</v>
      </c>
      <c r="C70" t="s">
        <v>25</v>
      </c>
      <c r="D70">
        <v>1250</v>
      </c>
      <c r="F70" t="s">
        <v>47</v>
      </c>
      <c r="H70" t="s">
        <v>8</v>
      </c>
      <c r="I70" t="s">
        <v>25</v>
      </c>
      <c r="J70" s="5">
        <v>1250</v>
      </c>
    </row>
    <row r="71" spans="1:10" x14ac:dyDescent="0.25">
      <c r="B71" t="s">
        <v>9</v>
      </c>
      <c r="C71" t="s">
        <v>24</v>
      </c>
      <c r="D71">
        <v>1333</v>
      </c>
      <c r="F71" t="s">
        <v>47</v>
      </c>
      <c r="H71" t="s">
        <v>9</v>
      </c>
      <c r="I71" t="s">
        <v>24</v>
      </c>
      <c r="J71" s="5">
        <v>1333</v>
      </c>
    </row>
    <row r="72" spans="1:10" x14ac:dyDescent="0.25">
      <c r="B72" t="s">
        <v>7</v>
      </c>
      <c r="C72" t="s">
        <v>24</v>
      </c>
      <c r="D72">
        <v>1916</v>
      </c>
      <c r="F72" t="s">
        <v>47</v>
      </c>
      <c r="H72" t="s">
        <v>7</v>
      </c>
      <c r="I72" t="s">
        <v>24</v>
      </c>
      <c r="J72" s="5">
        <v>1916</v>
      </c>
    </row>
    <row r="73" spans="1:10" x14ac:dyDescent="0.25">
      <c r="B73" t="s">
        <v>10</v>
      </c>
      <c r="C73" t="s">
        <v>24</v>
      </c>
      <c r="D73">
        <v>1583</v>
      </c>
      <c r="F73" t="s">
        <v>47</v>
      </c>
      <c r="H73" t="s">
        <v>10</v>
      </c>
      <c r="I73" t="s">
        <v>24</v>
      </c>
      <c r="J73" s="5">
        <v>1583</v>
      </c>
    </row>
    <row r="74" spans="1:10" x14ac:dyDescent="0.25">
      <c r="A74" t="s">
        <v>36</v>
      </c>
      <c r="B74" t="s">
        <v>6</v>
      </c>
      <c r="C74" t="s">
        <v>24</v>
      </c>
      <c r="D74">
        <v>2083</v>
      </c>
      <c r="F74" t="s">
        <v>47</v>
      </c>
      <c r="G74" t="s">
        <v>37</v>
      </c>
      <c r="H74" t="s">
        <v>6</v>
      </c>
      <c r="I74" t="s">
        <v>24</v>
      </c>
      <c r="J74" s="5">
        <v>2083</v>
      </c>
    </row>
    <row r="75" spans="1:10" x14ac:dyDescent="0.25">
      <c r="B75" t="s">
        <v>4</v>
      </c>
      <c r="C75" t="s">
        <v>24</v>
      </c>
      <c r="D75">
        <v>1666</v>
      </c>
      <c r="F75" t="s">
        <v>47</v>
      </c>
      <c r="H75" t="s">
        <v>4</v>
      </c>
      <c r="I75" t="s">
        <v>24</v>
      </c>
      <c r="J75" s="5">
        <v>1666</v>
      </c>
    </row>
    <row r="76" spans="1:10" x14ac:dyDescent="0.25">
      <c r="B76" t="s">
        <v>11</v>
      </c>
      <c r="C76" t="s">
        <v>25</v>
      </c>
      <c r="D76">
        <v>1250</v>
      </c>
      <c r="F76" t="s">
        <v>47</v>
      </c>
      <c r="H76" t="s">
        <v>11</v>
      </c>
      <c r="I76" t="s">
        <v>25</v>
      </c>
      <c r="J76" s="5">
        <v>1250</v>
      </c>
    </row>
    <row r="77" spans="1:10" x14ac:dyDescent="0.25">
      <c r="B77" t="s">
        <v>8</v>
      </c>
      <c r="C77" t="s">
        <v>25</v>
      </c>
      <c r="D77">
        <v>1250</v>
      </c>
      <c r="F77" t="s">
        <v>47</v>
      </c>
      <c r="H77" t="s">
        <v>8</v>
      </c>
      <c r="I77" t="s">
        <v>25</v>
      </c>
      <c r="J77" s="5">
        <v>1250</v>
      </c>
    </row>
    <row r="78" spans="1:10" x14ac:dyDescent="0.25">
      <c r="B78" t="s">
        <v>9</v>
      </c>
      <c r="C78" t="s">
        <v>24</v>
      </c>
      <c r="D78">
        <v>1333</v>
      </c>
      <c r="F78" t="s">
        <v>47</v>
      </c>
      <c r="H78" t="s">
        <v>9</v>
      </c>
      <c r="I78" t="s">
        <v>24</v>
      </c>
      <c r="J78" s="5">
        <v>1333</v>
      </c>
    </row>
    <row r="79" spans="1:10" x14ac:dyDescent="0.25">
      <c r="B79" t="s">
        <v>7</v>
      </c>
      <c r="C79" t="s">
        <v>24</v>
      </c>
      <c r="D79">
        <v>1916</v>
      </c>
      <c r="F79" t="s">
        <v>47</v>
      </c>
      <c r="H79" t="s">
        <v>7</v>
      </c>
      <c r="I79" t="s">
        <v>24</v>
      </c>
      <c r="J79" s="5">
        <v>1916</v>
      </c>
    </row>
    <row r="80" spans="1:10" x14ac:dyDescent="0.25">
      <c r="B80" t="s">
        <v>10</v>
      </c>
      <c r="C80" t="s">
        <v>24</v>
      </c>
      <c r="D80">
        <v>1583</v>
      </c>
      <c r="F80" t="s">
        <v>47</v>
      </c>
      <c r="H80" t="s">
        <v>10</v>
      </c>
      <c r="I80" t="s">
        <v>24</v>
      </c>
      <c r="J80" s="5">
        <v>1583</v>
      </c>
    </row>
    <row r="81" spans="1:10" x14ac:dyDescent="0.25">
      <c r="A81" t="s">
        <v>26</v>
      </c>
      <c r="D81">
        <v>132972</v>
      </c>
      <c r="G81" t="s">
        <v>26</v>
      </c>
      <c r="J81" s="5">
        <f>SUM(J4:J80)</f>
        <v>132972</v>
      </c>
    </row>
  </sheetData>
  <sortState xmlns:xlrd2="http://schemas.microsoft.com/office/spreadsheetml/2017/richdata2" ref="L4:O31">
    <sortCondition ref="L4:L31"/>
    <sortCondition ref="N4:N31"/>
  </sortState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AF08-9BB4-48AA-8EC4-E382E9FE87E9}">
  <dimension ref="B1:I23"/>
  <sheetViews>
    <sheetView showGridLines="0" topLeftCell="A24" workbookViewId="0">
      <selection activeCell="H26" sqref="H26"/>
    </sheetView>
  </sheetViews>
  <sheetFormatPr baseColWidth="10" defaultRowHeight="15" x14ac:dyDescent="0.25"/>
  <cols>
    <col min="1" max="6" width="11.42578125" style="28"/>
    <col min="7" max="7" width="2.140625" style="28" customWidth="1"/>
    <col min="8" max="8" width="13.28515625" style="28" customWidth="1"/>
    <col min="9" max="16384" width="11.42578125" style="28"/>
  </cols>
  <sheetData>
    <row r="1" spans="2:6" ht="15.75" thickBot="1" x14ac:dyDescent="0.3"/>
    <row r="2" spans="2:6" ht="16.5" thickBot="1" x14ac:dyDescent="0.3">
      <c r="B2" s="29" t="s">
        <v>682</v>
      </c>
      <c r="C2" s="30"/>
      <c r="D2" s="31"/>
      <c r="E2" s="32">
        <f>+Entregables!E56</f>
        <v>1556682.1428571427</v>
      </c>
      <c r="F2" s="33"/>
    </row>
    <row r="20" spans="2:9" x14ac:dyDescent="0.25">
      <c r="B20" s="28" t="s">
        <v>705</v>
      </c>
      <c r="I20" s="28" t="s">
        <v>708</v>
      </c>
    </row>
    <row r="21" spans="2:9" x14ac:dyDescent="0.25">
      <c r="B21" s="28" t="s">
        <v>704</v>
      </c>
      <c r="I21" s="28" t="s">
        <v>706</v>
      </c>
    </row>
    <row r="22" spans="2:9" x14ac:dyDescent="0.25">
      <c r="B22" s="28" t="s">
        <v>707</v>
      </c>
      <c r="I22" s="28" t="s">
        <v>709</v>
      </c>
    </row>
    <row r="23" spans="2:9" x14ac:dyDescent="0.25">
      <c r="I23" s="28" t="s">
        <v>710</v>
      </c>
    </row>
  </sheetData>
  <mergeCells count="1">
    <mergeCell ref="E2:F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FBD1-10B2-49FB-935D-A684355468E3}">
  <dimension ref="B2:E6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" sqref="B2"/>
    </sheetView>
  </sheetViews>
  <sheetFormatPr baseColWidth="10" defaultRowHeight="15" x14ac:dyDescent="0.25"/>
  <cols>
    <col min="1" max="1" width="3.7109375" customWidth="1"/>
    <col min="2" max="2" width="87.28515625" customWidth="1"/>
    <col min="4" max="4" width="15" bestFit="1" customWidth="1"/>
    <col min="5" max="5" width="20.140625" customWidth="1"/>
  </cols>
  <sheetData>
    <row r="2" spans="2:5" x14ac:dyDescent="0.25">
      <c r="B2" s="3" t="s">
        <v>666</v>
      </c>
    </row>
    <row r="3" spans="2:5" x14ac:dyDescent="0.25">
      <c r="B3" s="3" t="s">
        <v>689</v>
      </c>
      <c r="E3" s="27" t="s">
        <v>687</v>
      </c>
    </row>
    <row r="4" spans="2:5" x14ac:dyDescent="0.25">
      <c r="B4" s="3" t="s">
        <v>667</v>
      </c>
      <c r="E4" s="27"/>
    </row>
    <row r="5" spans="2:5" x14ac:dyDescent="0.25">
      <c r="B5" s="3" t="s">
        <v>668</v>
      </c>
    </row>
    <row r="6" spans="2:5" x14ac:dyDescent="0.25">
      <c r="B6" t="s">
        <v>93</v>
      </c>
      <c r="C6" s="16">
        <f>+[1]Hoja1!$I$4</f>
        <v>513246.42857142858</v>
      </c>
      <c r="E6" s="21">
        <f>+C6/D9</f>
        <v>0.32970534860084755</v>
      </c>
    </row>
    <row r="7" spans="2:5" x14ac:dyDescent="0.25">
      <c r="B7" t="s">
        <v>83</v>
      </c>
      <c r="C7" s="16">
        <f>+[1]Hoja1!$I$5</f>
        <v>502728.57142857136</v>
      </c>
      <c r="E7" s="21">
        <f>+C7/D9</f>
        <v>0.32294876236317627</v>
      </c>
    </row>
    <row r="8" spans="2:5" x14ac:dyDescent="0.25">
      <c r="B8" t="s">
        <v>89</v>
      </c>
      <c r="C8" s="17">
        <f>+[1]Hoja1!$I$6</f>
        <v>540707.14285714284</v>
      </c>
      <c r="D8" s="12"/>
      <c r="E8" s="21">
        <f>+C8/D9</f>
        <v>0.34734588903597624</v>
      </c>
    </row>
    <row r="9" spans="2:5" x14ac:dyDescent="0.25">
      <c r="B9" s="3" t="s">
        <v>669</v>
      </c>
      <c r="D9" s="12">
        <f>SUM(C6:C8)</f>
        <v>1556682.1428571427</v>
      </c>
    </row>
    <row r="10" spans="2:5" x14ac:dyDescent="0.25">
      <c r="B10" t="s">
        <v>6</v>
      </c>
      <c r="C10" s="5">
        <v>24996</v>
      </c>
      <c r="D10" s="5"/>
      <c r="E10" s="21">
        <f>+C10/$D$9</f>
        <v>1.605722794129456E-2</v>
      </c>
    </row>
    <row r="11" spans="2:5" x14ac:dyDescent="0.25">
      <c r="B11" t="s">
        <v>4</v>
      </c>
      <c r="C11" s="5">
        <v>19992</v>
      </c>
      <c r="D11" s="5"/>
      <c r="E11" s="21">
        <f t="shared" ref="E11:E16" si="0">+C11/$D$9</f>
        <v>1.2842698871913938E-2</v>
      </c>
    </row>
    <row r="12" spans="2:5" x14ac:dyDescent="0.25">
      <c r="B12" t="s">
        <v>11</v>
      </c>
      <c r="C12" s="5">
        <v>15000</v>
      </c>
      <c r="D12" s="5"/>
      <c r="E12" s="21">
        <f t="shared" si="0"/>
        <v>9.63587850533759E-3</v>
      </c>
    </row>
    <row r="13" spans="2:5" x14ac:dyDescent="0.25">
      <c r="B13" t="s">
        <v>8</v>
      </c>
      <c r="C13" s="5">
        <v>15000</v>
      </c>
      <c r="D13" s="5"/>
      <c r="E13" s="21">
        <f t="shared" si="0"/>
        <v>9.63587850533759E-3</v>
      </c>
    </row>
    <row r="14" spans="2:5" x14ac:dyDescent="0.25">
      <c r="B14" t="s">
        <v>9</v>
      </c>
      <c r="C14" s="5">
        <v>15996</v>
      </c>
      <c r="D14" s="5"/>
      <c r="E14" s="21">
        <f t="shared" si="0"/>
        <v>1.0275700838092006E-2</v>
      </c>
    </row>
    <row r="15" spans="2:5" x14ac:dyDescent="0.25">
      <c r="B15" t="s">
        <v>7</v>
      </c>
      <c r="C15" s="5">
        <v>22992</v>
      </c>
      <c r="D15" s="5"/>
      <c r="E15" s="21">
        <f t="shared" si="0"/>
        <v>1.4769874572981456E-2</v>
      </c>
    </row>
    <row r="16" spans="2:5" x14ac:dyDescent="0.25">
      <c r="B16" t="s">
        <v>10</v>
      </c>
      <c r="C16" s="18">
        <v>18996</v>
      </c>
      <c r="D16" s="22"/>
      <c r="E16" s="21">
        <f t="shared" si="0"/>
        <v>1.2202876539159522E-2</v>
      </c>
    </row>
    <row r="17" spans="2:5" x14ac:dyDescent="0.25">
      <c r="B17" s="3" t="s">
        <v>683</v>
      </c>
      <c r="D17" s="23">
        <f>SUM(C10:C16)</f>
        <v>132972</v>
      </c>
      <c r="E17" s="26">
        <f>+D17/D9</f>
        <v>8.5420135774116668E-2</v>
      </c>
    </row>
    <row r="18" spans="2:5" x14ac:dyDescent="0.25">
      <c r="B18" s="3" t="s">
        <v>670</v>
      </c>
      <c r="D18" s="19">
        <f>+D9-D17</f>
        <v>1423710.1428571427</v>
      </c>
      <c r="E18" s="25">
        <f>+D18/D9</f>
        <v>0.91457986422588333</v>
      </c>
    </row>
    <row r="19" spans="2:5" x14ac:dyDescent="0.25">
      <c r="B19" s="3" t="s">
        <v>671</v>
      </c>
    </row>
    <row r="20" spans="2:5" x14ac:dyDescent="0.25">
      <c r="B20" t="s">
        <v>56</v>
      </c>
      <c r="C20" s="5">
        <v>85000</v>
      </c>
      <c r="E20" s="21">
        <f>+C20/$D$9</f>
        <v>5.4603311530246341E-2</v>
      </c>
    </row>
    <row r="21" spans="2:5" x14ac:dyDescent="0.25">
      <c r="B21" t="s">
        <v>57</v>
      </c>
      <c r="C21" s="5">
        <v>65000</v>
      </c>
      <c r="E21" s="21">
        <f t="shared" ref="E21:E35" si="1">+C21/$D$9</f>
        <v>4.1755473523129555E-2</v>
      </c>
    </row>
    <row r="22" spans="2:5" x14ac:dyDescent="0.25">
      <c r="B22" t="s">
        <v>58</v>
      </c>
      <c r="C22" s="5">
        <v>10000</v>
      </c>
      <c r="E22" s="21">
        <f t="shared" si="1"/>
        <v>6.4239190035583925E-3</v>
      </c>
    </row>
    <row r="23" spans="2:5" x14ac:dyDescent="0.25">
      <c r="B23" t="s">
        <v>59</v>
      </c>
      <c r="C23" s="5">
        <v>50000</v>
      </c>
      <c r="E23" s="21">
        <f t="shared" si="1"/>
        <v>3.2119595017791963E-2</v>
      </c>
    </row>
    <row r="24" spans="2:5" x14ac:dyDescent="0.25">
      <c r="B24" t="s">
        <v>60</v>
      </c>
      <c r="C24" s="5">
        <v>40000</v>
      </c>
      <c r="E24" s="21">
        <f t="shared" si="1"/>
        <v>2.569567601423357E-2</v>
      </c>
    </row>
    <row r="25" spans="2:5" x14ac:dyDescent="0.25">
      <c r="B25" t="s">
        <v>61</v>
      </c>
      <c r="C25" s="5">
        <v>120000</v>
      </c>
      <c r="E25" s="21">
        <f t="shared" si="1"/>
        <v>7.708702804270072E-2</v>
      </c>
    </row>
    <row r="26" spans="2:5" x14ac:dyDescent="0.25">
      <c r="B26" t="s">
        <v>62</v>
      </c>
      <c r="C26" s="5">
        <v>50000</v>
      </c>
      <c r="E26" s="21">
        <f t="shared" si="1"/>
        <v>3.2119595017791963E-2</v>
      </c>
    </row>
    <row r="27" spans="2:5" x14ac:dyDescent="0.25">
      <c r="B27" t="s">
        <v>63</v>
      </c>
      <c r="C27" s="5">
        <v>25000</v>
      </c>
      <c r="E27" s="21">
        <f t="shared" si="1"/>
        <v>1.6059797508895982E-2</v>
      </c>
    </row>
    <row r="28" spans="2:5" x14ac:dyDescent="0.25">
      <c r="B28" t="s">
        <v>64</v>
      </c>
      <c r="C28" s="5">
        <v>15000</v>
      </c>
      <c r="E28" s="21">
        <f t="shared" si="1"/>
        <v>9.63587850533759E-3</v>
      </c>
    </row>
    <row r="29" spans="2:5" x14ac:dyDescent="0.25">
      <c r="B29" t="s">
        <v>65</v>
      </c>
      <c r="C29" s="5">
        <v>110000</v>
      </c>
      <c r="E29" s="21">
        <f t="shared" si="1"/>
        <v>7.0663109039142316E-2</v>
      </c>
    </row>
    <row r="30" spans="2:5" x14ac:dyDescent="0.25">
      <c r="B30" t="s">
        <v>66</v>
      </c>
      <c r="C30" s="5">
        <v>25000</v>
      </c>
      <c r="E30" s="21">
        <f t="shared" si="1"/>
        <v>1.6059797508895982E-2</v>
      </c>
    </row>
    <row r="31" spans="2:5" x14ac:dyDescent="0.25">
      <c r="B31" t="s">
        <v>67</v>
      </c>
      <c r="C31" s="5">
        <v>35000</v>
      </c>
      <c r="E31" s="21">
        <f t="shared" si="1"/>
        <v>2.2483716512454375E-2</v>
      </c>
    </row>
    <row r="32" spans="2:5" x14ac:dyDescent="0.25">
      <c r="B32" t="s">
        <v>68</v>
      </c>
      <c r="C32" s="5">
        <v>75000</v>
      </c>
      <c r="E32" s="21">
        <f t="shared" si="1"/>
        <v>4.8179392526687945E-2</v>
      </c>
    </row>
    <row r="33" spans="2:5" x14ac:dyDescent="0.25">
      <c r="B33" t="s">
        <v>69</v>
      </c>
      <c r="C33" s="5">
        <v>14000</v>
      </c>
      <c r="E33" s="21">
        <f t="shared" si="1"/>
        <v>8.9934866049817506E-3</v>
      </c>
    </row>
    <row r="34" spans="2:5" x14ac:dyDescent="0.25">
      <c r="B34" t="s">
        <v>70</v>
      </c>
      <c r="C34" s="5">
        <v>5000</v>
      </c>
      <c r="E34" s="21">
        <f t="shared" si="1"/>
        <v>3.2119595017791962E-3</v>
      </c>
    </row>
    <row r="35" spans="2:5" x14ac:dyDescent="0.25">
      <c r="B35" t="s">
        <v>71</v>
      </c>
      <c r="C35" s="18">
        <v>10000</v>
      </c>
      <c r="D35" s="12"/>
      <c r="E35" s="21">
        <f t="shared" si="1"/>
        <v>6.4239190035583925E-3</v>
      </c>
    </row>
    <row r="36" spans="2:5" x14ac:dyDescent="0.25">
      <c r="B36" s="3" t="s">
        <v>684</v>
      </c>
      <c r="C36" s="22"/>
      <c r="D36" s="24">
        <f>SUM(C20:C35)</f>
        <v>734000</v>
      </c>
      <c r="E36" s="25">
        <f>+D36/D9</f>
        <v>0.47151565486118602</v>
      </c>
    </row>
    <row r="37" spans="2:5" x14ac:dyDescent="0.25">
      <c r="B37" s="3" t="s">
        <v>672</v>
      </c>
      <c r="D37" s="19">
        <f>+D18-D36</f>
        <v>689710.14285714272</v>
      </c>
      <c r="E37" s="21">
        <f>+D37/D9</f>
        <v>0.44306420936469731</v>
      </c>
    </row>
    <row r="38" spans="2:5" x14ac:dyDescent="0.25">
      <c r="B38" t="s">
        <v>673</v>
      </c>
      <c r="C38" s="5">
        <f>+D$37*0.28</f>
        <v>193118.83999999997</v>
      </c>
      <c r="E38" s="21">
        <f>+C38/$D$9</f>
        <v>0.12405797862211525</v>
      </c>
    </row>
    <row r="39" spans="2:5" x14ac:dyDescent="0.25">
      <c r="B39" t="s">
        <v>674</v>
      </c>
      <c r="C39" s="5">
        <f>+D$37*0.28</f>
        <v>193118.83999999997</v>
      </c>
      <c r="E39" s="21">
        <f t="shared" ref="E39:E41" si="2">+C39/$D$9</f>
        <v>0.12405797862211525</v>
      </c>
    </row>
    <row r="40" spans="2:5" x14ac:dyDescent="0.25">
      <c r="B40" t="s">
        <v>675</v>
      </c>
      <c r="C40" s="5">
        <f>+D$37*0.28</f>
        <v>193118.83999999997</v>
      </c>
      <c r="E40" s="21">
        <f t="shared" si="2"/>
        <v>0.12405797862211525</v>
      </c>
    </row>
    <row r="41" spans="2:5" x14ac:dyDescent="0.25">
      <c r="B41" t="s">
        <v>676</v>
      </c>
      <c r="C41" s="18">
        <f>+D$37*0.28</f>
        <v>193118.83999999997</v>
      </c>
      <c r="D41" s="12"/>
      <c r="E41" s="21">
        <f t="shared" si="2"/>
        <v>0.12405797862211525</v>
      </c>
    </row>
    <row r="42" spans="2:5" x14ac:dyDescent="0.25">
      <c r="B42" s="3" t="s">
        <v>685</v>
      </c>
      <c r="C42" s="22"/>
      <c r="D42" s="12">
        <f>SUM(C38:C41)</f>
        <v>772475.35999999987</v>
      </c>
      <c r="E42" s="21">
        <f>+D42/D9</f>
        <v>0.49623191448846099</v>
      </c>
    </row>
    <row r="43" spans="2:5" ht="15.75" thickBot="1" x14ac:dyDescent="0.3">
      <c r="B43" s="3" t="s">
        <v>686</v>
      </c>
      <c r="D43" s="20">
        <f>+D37-D42</f>
        <v>-82765.217142857146</v>
      </c>
      <c r="E43" s="21">
        <f>+D43/D9</f>
        <v>-5.3167705123763689E-2</v>
      </c>
    </row>
    <row r="44" spans="2:5" ht="15.75" thickTop="1" x14ac:dyDescent="0.25"/>
    <row r="45" spans="2:5" x14ac:dyDescent="0.25">
      <c r="B45" s="3" t="s">
        <v>688</v>
      </c>
    </row>
    <row r="46" spans="2:5" x14ac:dyDescent="0.25">
      <c r="B46" s="3" t="s">
        <v>690</v>
      </c>
    </row>
    <row r="47" spans="2:5" x14ac:dyDescent="0.25">
      <c r="B47" s="3" t="s">
        <v>691</v>
      </c>
    </row>
    <row r="48" spans="2:5" x14ac:dyDescent="0.25">
      <c r="B48" s="3"/>
    </row>
    <row r="49" spans="2:2" x14ac:dyDescent="0.25">
      <c r="B49" s="3" t="s">
        <v>692</v>
      </c>
    </row>
    <row r="50" spans="2:2" x14ac:dyDescent="0.25">
      <c r="B50" s="3" t="s">
        <v>693</v>
      </c>
    </row>
    <row r="51" spans="2:2" x14ac:dyDescent="0.25">
      <c r="B51" s="3" t="s">
        <v>711</v>
      </c>
    </row>
    <row r="52" spans="2:2" x14ac:dyDescent="0.25">
      <c r="B52" s="3" t="s">
        <v>694</v>
      </c>
    </row>
    <row r="54" spans="2:2" x14ac:dyDescent="0.25">
      <c r="B54" s="3" t="s">
        <v>695</v>
      </c>
    </row>
    <row r="55" spans="2:2" x14ac:dyDescent="0.25">
      <c r="B55" s="3" t="s">
        <v>696</v>
      </c>
    </row>
    <row r="57" spans="2:2" x14ac:dyDescent="0.25">
      <c r="B57" s="3" t="s">
        <v>697</v>
      </c>
    </row>
    <row r="58" spans="2:2" x14ac:dyDescent="0.25">
      <c r="B58" s="3" t="s">
        <v>698</v>
      </c>
    </row>
    <row r="59" spans="2:2" x14ac:dyDescent="0.25">
      <c r="B59" s="3" t="s">
        <v>699</v>
      </c>
    </row>
    <row r="61" spans="2:2" x14ac:dyDescent="0.25">
      <c r="B61" s="3" t="s">
        <v>703</v>
      </c>
    </row>
    <row r="62" spans="2:2" x14ac:dyDescent="0.25">
      <c r="B62" s="3" t="s">
        <v>700</v>
      </c>
    </row>
    <row r="63" spans="2:2" x14ac:dyDescent="0.25">
      <c r="B63" s="3" t="s">
        <v>701</v>
      </c>
    </row>
    <row r="64" spans="2:2" x14ac:dyDescent="0.25">
      <c r="B64" s="3" t="s">
        <v>702</v>
      </c>
    </row>
  </sheetData>
  <mergeCells count="1">
    <mergeCell ref="E3:E4"/>
  </mergeCells>
  <conditionalFormatting sqref="E20:E35">
    <cfRule type="cellIs" dxfId="0" priority="1" operator="greaterThan">
      <formula>0.03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Props1.xml><?xml version="1.0" encoding="utf-8"?>
<ds:datastoreItem xmlns:ds="http://schemas.openxmlformats.org/officeDocument/2006/customXml" ds:itemID="{31963D88-22DE-40B0-98F9-385D196544A3}">
  <ds:schemaRefs/>
</ds:datastoreItem>
</file>

<file path=customXml/itemProps2.xml><?xml version="1.0" encoding="utf-8"?>
<ds:datastoreItem xmlns:ds="http://schemas.openxmlformats.org/officeDocument/2006/customXml" ds:itemID="{E297D36C-C8CC-41A8-8A29-F3EDCA867792}">
  <ds:schemaRefs/>
</ds:datastoreItem>
</file>

<file path=customXml/itemProps3.xml><?xml version="1.0" encoding="utf-8"?>
<ds:datastoreItem xmlns:ds="http://schemas.openxmlformats.org/officeDocument/2006/customXml" ds:itemID="{0772715F-7747-44F4-8352-B83DDBD54B30}">
  <ds:schemaRefs/>
</ds:datastoreItem>
</file>

<file path=customXml/itemProps4.xml><?xml version="1.0" encoding="utf-8"?>
<ds:datastoreItem xmlns:ds="http://schemas.openxmlformats.org/officeDocument/2006/customXml" ds:itemID="{473718C3-68CA-4652-88A9-C180BEB75A32}">
  <ds:schemaRefs/>
</ds:datastoreItem>
</file>

<file path=customXml/itemProps5.xml><?xml version="1.0" encoding="utf-8"?>
<ds:datastoreItem xmlns:ds="http://schemas.openxmlformats.org/officeDocument/2006/customXml" ds:itemID="{C0572989-3C95-45BA-8A83-1164C8715B49}">
  <ds:schemaRefs/>
</ds:datastoreItem>
</file>

<file path=customXml/itemProps6.xml><?xml version="1.0" encoding="utf-8"?>
<ds:datastoreItem xmlns:ds="http://schemas.openxmlformats.org/officeDocument/2006/customXml" ds:itemID="{9F07090C-2098-4DEB-A7F9-0278202D0E49}">
  <ds:schemaRefs/>
</ds:datastoreItem>
</file>

<file path=customXml/itemProps7.xml><?xml version="1.0" encoding="utf-8"?>
<ds:datastoreItem xmlns:ds="http://schemas.openxmlformats.org/officeDocument/2006/customXml" ds:itemID="{25610D9E-9359-494C-9DC2-09FA678FF852}">
  <ds:schemaRefs/>
</ds:datastoreItem>
</file>

<file path=customXml/itemProps8.xml><?xml version="1.0" encoding="utf-8"?>
<ds:datastoreItem xmlns:ds="http://schemas.openxmlformats.org/officeDocument/2006/customXml" ds:itemID="{4F4E4D01-6953-4EE0-8383-61F6D13469BD}">
  <ds:schemaRefs/>
</ds:datastoreItem>
</file>

<file path=customXml/itemProps9.xml><?xml version="1.0" encoding="utf-8"?>
<ds:datastoreItem xmlns:ds="http://schemas.openxmlformats.org/officeDocument/2006/customXml" ds:itemID="{A382B1CD-E10A-4468-A7AB-721888CF45DD}">
  <ds:schemaRefs/>
</ds:datastoreItem>
</file>

<file path=customXml/itemProps10.xml><?xml version="1.0" encoding="utf-8"?>
<ds:datastoreItem xmlns:ds="http://schemas.openxmlformats.org/officeDocument/2006/customXml" ds:itemID="{4A1B5654-524E-4FFB-B544-C63ABC105215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C3F6CF30-77DF-40BA-8798-3755DE36DBF6}">
  <ds:schemaRefs/>
</ds:datastoreItem>
</file>

<file path=customXml/itemProps12.xml><?xml version="1.0" encoding="utf-8"?>
<ds:datastoreItem xmlns:ds="http://schemas.openxmlformats.org/officeDocument/2006/customXml" ds:itemID="{29346C61-3992-4019-9692-DF1D85A9555E}">
  <ds:schemaRefs/>
</ds:datastoreItem>
</file>

<file path=customXml/itemProps13.xml><?xml version="1.0" encoding="utf-8"?>
<ds:datastoreItem xmlns:ds="http://schemas.openxmlformats.org/officeDocument/2006/customXml" ds:itemID="{9D170C5E-0416-48B6-AB73-3AC4C5A949B7}">
  <ds:schemaRefs/>
</ds:datastoreItem>
</file>

<file path=customXml/itemProps14.xml><?xml version="1.0" encoding="utf-8"?>
<ds:datastoreItem xmlns:ds="http://schemas.openxmlformats.org/officeDocument/2006/customXml" ds:itemID="{E50DDA70-7C75-4827-9473-4976C2F928B1}">
  <ds:schemaRefs/>
</ds:datastoreItem>
</file>

<file path=customXml/itemProps15.xml><?xml version="1.0" encoding="utf-8"?>
<ds:datastoreItem xmlns:ds="http://schemas.openxmlformats.org/officeDocument/2006/customXml" ds:itemID="{FE21F8BC-A835-4F97-B56A-AE532E468741}">
  <ds:schemaRefs/>
</ds:datastoreItem>
</file>

<file path=customXml/itemProps16.xml><?xml version="1.0" encoding="utf-8"?>
<ds:datastoreItem xmlns:ds="http://schemas.openxmlformats.org/officeDocument/2006/customXml" ds:itemID="{F66DAB28-63C1-4578-95EF-FB688E65C415}">
  <ds:schemaRefs/>
</ds:datastoreItem>
</file>

<file path=customXml/itemProps17.xml><?xml version="1.0" encoding="utf-8"?>
<ds:datastoreItem xmlns:ds="http://schemas.openxmlformats.org/officeDocument/2006/customXml" ds:itemID="{F0328E37-5404-46A5-99AD-1CDD7BBE818F}">
  <ds:schemaRefs/>
</ds:datastoreItem>
</file>

<file path=customXml/itemProps18.xml><?xml version="1.0" encoding="utf-8"?>
<ds:datastoreItem xmlns:ds="http://schemas.openxmlformats.org/officeDocument/2006/customXml" ds:itemID="{B5C34295-9DA9-4E19-88CA-B7FCFC2F234F}">
  <ds:schemaRefs/>
</ds:datastoreItem>
</file>

<file path=customXml/itemProps19.xml><?xml version="1.0" encoding="utf-8"?>
<ds:datastoreItem xmlns:ds="http://schemas.openxmlformats.org/officeDocument/2006/customXml" ds:itemID="{BDCD4966-32B7-4982-84EE-4DDB51F73E82}">
  <ds:schemaRefs/>
</ds:datastoreItem>
</file>

<file path=customXml/itemProps20.xml><?xml version="1.0" encoding="utf-8"?>
<ds:datastoreItem xmlns:ds="http://schemas.openxmlformats.org/officeDocument/2006/customXml" ds:itemID="{A4EA9BB1-B9AC-46DB-B16A-DE766DF4172F}">
  <ds:schemaRefs/>
</ds:datastoreItem>
</file>

<file path=customXml/itemProps21.xml><?xml version="1.0" encoding="utf-8"?>
<ds:datastoreItem xmlns:ds="http://schemas.openxmlformats.org/officeDocument/2006/customXml" ds:itemID="{89ADCF90-D04C-4176-AF9F-8570A86990F8}">
  <ds:schemaRefs/>
</ds:datastoreItem>
</file>

<file path=customXml/itemProps22.xml><?xml version="1.0" encoding="utf-8"?>
<ds:datastoreItem xmlns:ds="http://schemas.openxmlformats.org/officeDocument/2006/customXml" ds:itemID="{79278D5F-7D06-4D2B-9D9C-1A111E9B172C}">
  <ds:schemaRefs/>
</ds:datastoreItem>
</file>

<file path=customXml/itemProps23.xml><?xml version="1.0" encoding="utf-8"?>
<ds:datastoreItem xmlns:ds="http://schemas.openxmlformats.org/officeDocument/2006/customXml" ds:itemID="{63F5B2E1-8845-4237-B43F-8CF1E7B171C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COSTOS DE VENTA</vt:lpstr>
      <vt:lpstr>COSTOS OPERATIVOS</vt:lpstr>
      <vt:lpstr>VENTAS_PJ</vt:lpstr>
      <vt:lpstr>Entregables</vt:lpstr>
      <vt:lpstr>Hoja1</vt:lpstr>
      <vt:lpstr>Tabla Gto_Mes_Trimestre</vt:lpstr>
      <vt:lpstr>Tablero</vt:lpstr>
      <vt:lpstr>EstadodeResultados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GERBER</dc:creator>
  <cp:lastModifiedBy>GERBER</cp:lastModifiedBy>
  <dcterms:created xsi:type="dcterms:W3CDTF">2023-06-24T23:33:48Z</dcterms:created>
  <dcterms:modified xsi:type="dcterms:W3CDTF">2023-06-28T02:43:54Z</dcterms:modified>
</cp:coreProperties>
</file>