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m579\Downloads\"/>
    </mc:Choice>
  </mc:AlternateContent>
  <xr:revisionPtr revIDLastSave="0" documentId="13_ncr:1_{AC7CDF5E-E462-479D-9C33-1F3E56C68B93}" xr6:coauthVersionLast="36" xr6:coauthVersionMax="47" xr10:uidLastSave="{00000000-0000-0000-0000-000000000000}"/>
  <bookViews>
    <workbookView xWindow="-120" yWindow="-120" windowWidth="29040" windowHeight="15840" activeTab="2" xr2:uid="{476CA627-27CD-4F47-A360-8791074867CB}"/>
  </bookViews>
  <sheets>
    <sheet name="Problema 1" sheetId="1" r:id="rId1"/>
    <sheet name="Problema 1 v2 CÚBICO" sheetId="3" r:id="rId2"/>
    <sheet name="Problema 1 v2" sheetId="2" r:id="rId3"/>
  </sheets>
  <definedNames>
    <definedName name="solver_adj" localSheetId="2" hidden="1">'Problema 1 v2'!$C$35:$C$36</definedName>
    <definedName name="solver_adj" localSheetId="1" hidden="1">'Problema 1 v2 CÚBICO'!$C$18:$C$21</definedName>
    <definedName name="solver_cvg" localSheetId="2" hidden="1">0.0001</definedName>
    <definedName name="solver_cvg" localSheetId="1" hidden="1">0.0000001</definedName>
    <definedName name="solver_drv" localSheetId="2" hidden="1">1</definedName>
    <definedName name="solver_drv" localSheetId="1" hidden="1">2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'Problema 1 v2'!$F$29</definedName>
    <definedName name="solver_opt" localSheetId="1" hidden="1">'Problema 1 v2 CÚBICO'!$F$3</definedName>
    <definedName name="solver_pre" localSheetId="2" hidden="1">0.000001</definedName>
    <definedName name="solver_pre" localSheetId="1" hidden="1">0.000000001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2" l="1"/>
  <c r="E30" i="2" s="1"/>
  <c r="D31" i="2"/>
  <c r="E31" i="2" s="1"/>
  <c r="D32" i="2"/>
  <c r="E32" i="2" s="1"/>
  <c r="D33" i="2"/>
  <c r="E33" i="2" s="1"/>
  <c r="D29" i="2"/>
  <c r="E29" i="2" s="1"/>
  <c r="D3" i="3"/>
  <c r="E3" i="3" s="1"/>
  <c r="D7" i="3"/>
  <c r="E7" i="3" s="1"/>
  <c r="D6" i="3"/>
  <c r="E6" i="3" s="1"/>
  <c r="D5" i="3"/>
  <c r="E5" i="3" s="1"/>
  <c r="D4" i="3"/>
  <c r="E4" i="3" s="1"/>
  <c r="C13" i="3"/>
  <c r="C12" i="3"/>
  <c r="C15" i="3" s="1"/>
  <c r="C11" i="3"/>
  <c r="C14" i="3" s="1"/>
  <c r="C10" i="3"/>
  <c r="C9" i="3"/>
  <c r="O4" i="2"/>
  <c r="O5" i="2"/>
  <c r="O6" i="2"/>
  <c r="O7" i="2"/>
  <c r="O3" i="2"/>
  <c r="O10" i="2"/>
  <c r="O11" i="2"/>
  <c r="O12" i="2"/>
  <c r="O13" i="2"/>
  <c r="O9" i="2"/>
  <c r="F29" i="2" l="1"/>
  <c r="F3" i="3"/>
  <c r="G3" i="2"/>
  <c r="C22" i="2"/>
  <c r="C21" i="2"/>
  <c r="C18" i="2"/>
  <c r="C15" i="2"/>
  <c r="C14" i="2"/>
  <c r="C17" i="2"/>
  <c r="C13" i="2"/>
  <c r="C12" i="2"/>
  <c r="C11" i="2"/>
  <c r="C10" i="2"/>
  <c r="C9" i="2"/>
  <c r="C18" i="1"/>
  <c r="C17" i="1"/>
  <c r="B10" i="1" a="1"/>
  <c r="B10" i="1" s="1"/>
  <c r="H3" i="3" l="1"/>
  <c r="C25" i="2"/>
  <c r="C14" i="1"/>
  <c r="B14" i="1"/>
  <c r="C13" i="1"/>
  <c r="B13" i="1"/>
  <c r="C12" i="1"/>
  <c r="B12" i="1"/>
  <c r="C11" i="1"/>
  <c r="B11" i="1"/>
  <c r="C10" i="1"/>
</calcChain>
</file>

<file path=xl/sharedStrings.xml><?xml version="1.0" encoding="utf-8"?>
<sst xmlns="http://schemas.openxmlformats.org/spreadsheetml/2006/main" count="54" uniqueCount="32">
  <si>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</si>
  <si>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</si>
  <si>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</si>
  <si>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</si>
  <si>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</si>
  <si>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</si>
  <si>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</si>
  <si>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</si>
  <si>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</si>
  <si>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</si>
  <si>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</si>
  <si>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</si>
  <si>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</si>
  <si>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</si>
  <si>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</si>
  <si>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</si>
  <si>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</si>
  <si>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</si>
  <si>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</si>
  <si>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</si>
  <si>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</si>
  <si>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</si>
  <si>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</si>
  <si>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</si>
  <si>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</si>
  <si>
    <t>a2</t>
  </si>
  <si>
    <t>a3</t>
  </si>
  <si>
    <t>y estimado</t>
  </si>
  <si>
    <t>error^2</t>
  </si>
  <si>
    <t>FO</t>
  </si>
  <si>
    <t>err cuadrado</t>
  </si>
  <si>
    <t>func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</si>
</sst>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3" fillId="0" borderId="0" xfId="0" applyFont="1"/>
    <xf numFmtId="0" fontId="2" fillId="0" borderId="2" xfId="2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1" fillId="0" borderId="0" xfId="1" applyFill="1" applyBorder="1"/>
    <xf numFmtId="164" fontId="0" fillId="0" borderId="0" xfId="0" applyNumberFormat="1"/>
  </cellXfs>
  <cellStyles count="3">
    <cellStyle name="Normal" xfId="0" builtinId="0"/>
    <cellStyle name="Título 2" xfId="1" builtinId="17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cubico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1 v2 CÚBICO'!$B$3:$B$7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 v2 CÚBICO'!$D$3:$D$7</c:f>
              <c:numCache>
                <c:formatCode>General</c:formatCode>
                <c:ptCount val="5"/>
                <c:pt idx="0">
                  <c:v>7.5494736718086051</c:v>
                </c:pt>
                <c:pt idx="1">
                  <c:v>8.4218947443277568</c:v>
                </c:pt>
                <c:pt idx="2">
                  <c:v>8.907789466694096</c:v>
                </c:pt>
                <c:pt idx="3">
                  <c:v>9.8812631217108908</c:v>
                </c:pt>
                <c:pt idx="4">
                  <c:v>11.339578924702764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1-473F-9633-C0AC7A478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</xdr:colOff>
      <xdr:row>8</xdr:row>
      <xdr:rowOff>0</xdr:rowOff>
    </xdr:from>
    <xdr:to>
      <xdr:col>10</xdr:col>
      <xdr:colOff>87923</xdr:colOff>
      <xdr:row>20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370A-007F-49A7-864D-BDC42B32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7329</xdr:colOff>
      <xdr:row>4</xdr:row>
      <xdr:rowOff>7327</xdr:rowOff>
    </xdr:from>
    <xdr:to>
      <xdr:col>12</xdr:col>
      <xdr:colOff>1</xdr:colOff>
      <xdr:row>16</xdr:row>
      <xdr:rowOff>36635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B52CEE-1B52-4E23-B656-BBC1458F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N22" sqref="N22"/>
    </sheetView>
  </sheetViews>
  <sheetFormatPr baseColWidth="10" defaultColWidth="9.140625"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3" t="s">
        <v>2</v>
      </c>
      <c r="C9" s="3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3" t="s">
        <v>4</v>
      </c>
      <c r="C16" s="3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807-DE30-4B25-AC20-AE87B2FD803A}">
  <dimension ref="B2:H21"/>
  <sheetViews>
    <sheetView zoomScale="130" zoomScaleNormal="130" workbookViewId="0">
      <selection activeCell="L9" sqref="L9"/>
    </sheetView>
  </sheetViews>
  <sheetFormatPr baseColWidth="10" defaultColWidth="9.140625" defaultRowHeight="15" x14ac:dyDescent="0.25"/>
  <cols>
    <col min="2" max="2" width="16.140625" bestFit="1" customWidth="1"/>
    <col min="3" max="3" width="14.42578125" bestFit="1" customWidth="1"/>
    <col min="4" max="4" width="14.42578125" customWidth="1"/>
    <col min="5" max="5" width="12.85546875" bestFit="1" customWidth="1"/>
    <col min="6" max="6" width="13.140625" bestFit="1" customWidth="1"/>
    <col min="16" max="16" width="12.85546875" bestFit="1" customWidth="1"/>
  </cols>
  <sheetData>
    <row r="2" spans="2:8" ht="18" thickBot="1" x14ac:dyDescent="0.35">
      <c r="B2" s="1" t="s">
        <v>1</v>
      </c>
      <c r="C2" s="1" t="s">
        <v>0</v>
      </c>
      <c r="D2" s="1" t="s">
        <v>27</v>
      </c>
      <c r="E2" s="7" t="s">
        <v>28</v>
      </c>
      <c r="F2" s="7" t="s">
        <v>29</v>
      </c>
      <c r="G2" s="3" t="s">
        <v>4</v>
      </c>
      <c r="H2" s="3"/>
    </row>
    <row r="3" spans="2:8" ht="15.75" thickTop="1" x14ac:dyDescent="0.25">
      <c r="B3">
        <v>200</v>
      </c>
      <c r="C3">
        <v>7.5</v>
      </c>
      <c r="D3">
        <f>$C$18+$C$19*B3+$C$20*B3^2+$C$21*B3^3</f>
        <v>7.5494736718086051</v>
      </c>
      <c r="E3">
        <f>(D3-C3)^2</f>
        <v>2.4476442022255641E-3</v>
      </c>
      <c r="F3">
        <f>SUM(E3:E7)</f>
        <v>9.3010526315787392E-2</v>
      </c>
      <c r="G3" t="s">
        <v>5</v>
      </c>
      <c r="H3">
        <f>400*C17+C18</f>
        <v>-8.6682716329733616</v>
      </c>
    </row>
    <row r="4" spans="2:8" x14ac:dyDescent="0.25">
      <c r="B4">
        <v>250</v>
      </c>
      <c r="C4">
        <v>8.6</v>
      </c>
      <c r="D4">
        <f>$C$18+$C$19*B4+$C$20*B4^2+$C$21*B4^3</f>
        <v>8.4218947443277568</v>
      </c>
      <c r="E4">
        <f>(D4-C4)^2</f>
        <v>3.1721482098075009E-2</v>
      </c>
    </row>
    <row r="5" spans="2:8" x14ac:dyDescent="0.25">
      <c r="B5">
        <v>300</v>
      </c>
      <c r="C5">
        <v>8.6999999999999993</v>
      </c>
      <c r="D5">
        <f>$C$18+$C$19*B5+$C$20*B5^2+$C$21*B5^3</f>
        <v>8.907789466694096</v>
      </c>
      <c r="E5">
        <f t="shared" ref="E4:E7" si="0">(D5-C5)^2</f>
        <v>4.3176462469017123E-2</v>
      </c>
    </row>
    <row r="6" spans="2:8" x14ac:dyDescent="0.25">
      <c r="B6">
        <v>375</v>
      </c>
      <c r="C6">
        <v>10</v>
      </c>
      <c r="D6">
        <f>$C$18+$C$19*B6+$C$20*B6^2+$C$21*B6^3</f>
        <v>9.8812631217108908</v>
      </c>
      <c r="E6">
        <f>(D6-C6)^2</f>
        <v>1.4098446265842725E-2</v>
      </c>
    </row>
    <row r="7" spans="2:8" x14ac:dyDescent="0.25">
      <c r="B7">
        <v>425</v>
      </c>
      <c r="C7">
        <v>11.3</v>
      </c>
      <c r="D7">
        <f>$C$18+$C$19*B7+$C$20*B7^2+$C$21*B7^3</f>
        <v>11.339578924702764</v>
      </c>
      <c r="E7">
        <f>(D7-C7)^2</f>
        <v>1.5664912806269769E-3</v>
      </c>
    </row>
    <row r="9" spans="2:8" x14ac:dyDescent="0.25">
      <c r="B9" t="s">
        <v>7</v>
      </c>
      <c r="C9">
        <f>COUNT(B3:B7)</f>
        <v>5</v>
      </c>
    </row>
    <row r="10" spans="2:8" x14ac:dyDescent="0.25">
      <c r="B10" t="s">
        <v>8</v>
      </c>
      <c r="C10">
        <f>C3*B3+B4*C4+C5*B5+B6*C6+B7*C7</f>
        <v>14812.5</v>
      </c>
    </row>
    <row r="11" spans="2:8" x14ac:dyDescent="0.25">
      <c r="B11" t="s">
        <v>9</v>
      </c>
      <c r="C11">
        <f>SUM(B3:B7)</f>
        <v>1550</v>
      </c>
    </row>
    <row r="12" spans="2:8" x14ac:dyDescent="0.25">
      <c r="B12" t="s">
        <v>10</v>
      </c>
      <c r="C12">
        <f>SUM(C3:C7)</f>
        <v>46.099999999999994</v>
      </c>
    </row>
    <row r="13" spans="2:8" x14ac:dyDescent="0.25">
      <c r="B13" t="s">
        <v>11</v>
      </c>
      <c r="C13">
        <f>B3^2+B4^2+B5^2+B6^2+B7^2</f>
        <v>513750</v>
      </c>
    </row>
    <row r="14" spans="2:8" x14ac:dyDescent="0.25">
      <c r="B14" t="s">
        <v>17</v>
      </c>
      <c r="C14">
        <f>C11/C9</f>
        <v>310</v>
      </c>
    </row>
    <row r="15" spans="2:8" x14ac:dyDescent="0.25">
      <c r="B15" t="s">
        <v>18</v>
      </c>
      <c r="C15">
        <f>C12/C9</f>
        <v>9.2199999999999989</v>
      </c>
    </row>
    <row r="17" spans="2:4" x14ac:dyDescent="0.25">
      <c r="B17" s="2"/>
    </row>
    <row r="18" spans="2:4" x14ac:dyDescent="0.25">
      <c r="B18" s="4" t="s">
        <v>13</v>
      </c>
      <c r="C18" s="5">
        <v>-8.6682716329733616</v>
      </c>
      <c r="D18" s="6"/>
    </row>
    <row r="19" spans="2:4" x14ac:dyDescent="0.25">
      <c r="B19" s="4" t="s">
        <v>12</v>
      </c>
      <c r="C19" s="5">
        <v>0.16154362895998903</v>
      </c>
      <c r="D19" s="6"/>
    </row>
    <row r="20" spans="2:4" x14ac:dyDescent="0.25">
      <c r="B20" s="4" t="s">
        <v>25</v>
      </c>
      <c r="C20" s="5">
        <v>-5.2044514568942702E-4</v>
      </c>
      <c r="D20" s="6"/>
    </row>
    <row r="21" spans="2:4" x14ac:dyDescent="0.25">
      <c r="B21" s="4" t="s">
        <v>26</v>
      </c>
      <c r="C21" s="5">
        <v>5.9085316754515504E-7</v>
      </c>
      <c r="D21" s="6"/>
    </row>
  </sheetData>
  <mergeCells count="1"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36"/>
  <sheetViews>
    <sheetView tabSelected="1" zoomScale="130" zoomScaleNormal="130" workbookViewId="0">
      <selection activeCell="C13" sqref="C13"/>
    </sheetView>
  </sheetViews>
  <sheetFormatPr baseColWidth="10" defaultColWidth="9.140625" defaultRowHeight="15" x14ac:dyDescent="0.25"/>
  <cols>
    <col min="2" max="2" width="16.140625" bestFit="1" customWidth="1"/>
    <col min="3" max="3" width="14.42578125" bestFit="1" customWidth="1"/>
    <col min="15" max="15" width="12.85546875" bestFit="1" customWidth="1"/>
  </cols>
  <sheetData>
    <row r="2" spans="2:15" ht="18" thickBot="1" x14ac:dyDescent="0.35">
      <c r="B2" s="1" t="s">
        <v>1</v>
      </c>
      <c r="C2" s="1" t="s">
        <v>0</v>
      </c>
      <c r="F2" s="3" t="s">
        <v>4</v>
      </c>
      <c r="G2" s="3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(C3-$C$18-$C$17*B3)^2</f>
        <v>2.7700831025045449E-5</v>
      </c>
    </row>
    <row r="4" spans="2:15" x14ac:dyDescent="0.25">
      <c r="B4">
        <v>250</v>
      </c>
      <c r="C4">
        <v>8.6</v>
      </c>
      <c r="O4">
        <f t="shared" ref="O4:O7" si="0">(C4-$C$18-$C$17*B4)^2</f>
        <v>0.10307479224377124</v>
      </c>
    </row>
    <row r="5" spans="2:15" x14ac:dyDescent="0.25">
      <c r="B5">
        <v>300</v>
      </c>
      <c r="C5">
        <v>8.6999999999999993</v>
      </c>
      <c r="O5">
        <f t="shared" si="0"/>
        <v>0.13188365650969466</v>
      </c>
    </row>
    <row r="6" spans="2:15" x14ac:dyDescent="0.25">
      <c r="B6">
        <v>375</v>
      </c>
      <c r="C6">
        <v>10</v>
      </c>
      <c r="O6">
        <f t="shared" si="0"/>
        <v>5.7347645429365206E-2</v>
      </c>
    </row>
    <row r="7" spans="2:15" x14ac:dyDescent="0.25">
      <c r="B7">
        <v>425</v>
      </c>
      <c r="C7">
        <v>11.3</v>
      </c>
      <c r="O7">
        <f t="shared" si="0"/>
        <v>7.6350415512460884E-2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(C3-$C$15)^2</f>
        <v>2.9583999999999961</v>
      </c>
    </row>
    <row r="10" spans="2:15" x14ac:dyDescent="0.25">
      <c r="B10" t="s">
        <v>8</v>
      </c>
      <c r="C10" s="8">
        <f>C3*B3+B4*C4+C5*B5+B6*C6+B7*C7</f>
        <v>14812.5</v>
      </c>
      <c r="O10">
        <f t="shared" ref="O10:O13" si="1">(C4-$C$15)^2</f>
        <v>0.38439999999999902</v>
      </c>
    </row>
    <row r="11" spans="2:15" x14ac:dyDescent="0.25">
      <c r="B11" t="s">
        <v>9</v>
      </c>
      <c r="C11">
        <f>SUM(B3:B7)</f>
        <v>1550</v>
      </c>
      <c r="O11">
        <f t="shared" si="1"/>
        <v>0.27039999999999953</v>
      </c>
    </row>
    <row r="12" spans="2:15" x14ac:dyDescent="0.25">
      <c r="B12" t="s">
        <v>10</v>
      </c>
      <c r="C12" s="8">
        <f>SUM(C3:C7)</f>
        <v>46.099999999999994</v>
      </c>
      <c r="O12">
        <f t="shared" si="1"/>
        <v>0.60840000000000183</v>
      </c>
    </row>
    <row r="13" spans="2:15" x14ac:dyDescent="0.25">
      <c r="B13" t="s">
        <v>11</v>
      </c>
      <c r="C13" s="8">
        <f>B3^2+B4^2+B5^2+B6^2+B7^2</f>
        <v>513750</v>
      </c>
      <c r="O13">
        <f t="shared" si="1"/>
        <v>4.3264000000000076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6" x14ac:dyDescent="0.25">
      <c r="B17" s="2" t="s">
        <v>12</v>
      </c>
      <c r="C17">
        <f>(C9*C10-C11*C12)/(C9*C13-C11^2)</f>
        <v>1.5684210526315877E-2</v>
      </c>
      <c r="D17" t="s">
        <v>14</v>
      </c>
    </row>
    <row r="18" spans="2:6" x14ac:dyDescent="0.25">
      <c r="B18" s="2" t="s">
        <v>13</v>
      </c>
      <c r="C18">
        <f>C15-C14*C17</f>
        <v>4.3578947368420771</v>
      </c>
      <c r="D18" t="s">
        <v>15</v>
      </c>
    </row>
    <row r="19" spans="2:6" x14ac:dyDescent="0.25">
      <c r="B19" t="s">
        <v>24</v>
      </c>
    </row>
    <row r="21" spans="2:6" x14ac:dyDescent="0.25">
      <c r="B21" t="s">
        <v>16</v>
      </c>
      <c r="C21">
        <f>SUM(O9:O13)</f>
        <v>8.5480000000000054</v>
      </c>
    </row>
    <row r="22" spans="2:6" x14ac:dyDescent="0.25">
      <c r="B22" t="s">
        <v>19</v>
      </c>
      <c r="C22">
        <f>SUM(O3:O7)</f>
        <v>0.36868421052631706</v>
      </c>
    </row>
    <row r="25" spans="2:6" x14ac:dyDescent="0.25">
      <c r="B25" t="s">
        <v>22</v>
      </c>
      <c r="C25">
        <f>(C21-C22)/(C21)</f>
        <v>0.95686895057015486</v>
      </c>
    </row>
    <row r="28" spans="2:6" ht="18" thickBot="1" x14ac:dyDescent="0.35">
      <c r="B28" s="1" t="s">
        <v>1</v>
      </c>
      <c r="C28" s="1" t="s">
        <v>0</v>
      </c>
      <c r="D28" t="s">
        <v>27</v>
      </c>
      <c r="E28" t="s">
        <v>30</v>
      </c>
      <c r="F28" t="s">
        <v>31</v>
      </c>
    </row>
    <row r="29" spans="2:6" ht="15.75" thickTop="1" x14ac:dyDescent="0.25">
      <c r="B29">
        <v>200</v>
      </c>
      <c r="C29">
        <v>7.5</v>
      </c>
      <c r="D29">
        <f>$C$35+B29*$C$36</f>
        <v>7.4947196909984273</v>
      </c>
      <c r="E29">
        <f>(C29-D29)^2</f>
        <v>2.7881663152089949E-5</v>
      </c>
      <c r="F29">
        <f>SUM(E29:E33)</f>
        <v>0.36868421430485976</v>
      </c>
    </row>
    <row r="30" spans="2:6" x14ac:dyDescent="0.25">
      <c r="B30">
        <v>250</v>
      </c>
      <c r="C30">
        <v>8.6</v>
      </c>
      <c r="D30">
        <f t="shared" ref="D30:D33" si="2">$C$35+B30*$C$36</f>
        <v>8.2789259289369532</v>
      </c>
      <c r="E30">
        <f t="shared" ref="E30:E33" si="3">(C30-D30)^2</f>
        <v>0.10308855910899818</v>
      </c>
    </row>
    <row r="31" spans="2:6" x14ac:dyDescent="0.25">
      <c r="B31">
        <v>300</v>
      </c>
      <c r="C31">
        <v>8.6999999999999993</v>
      </c>
      <c r="D31">
        <f t="shared" si="2"/>
        <v>9.0631321668754801</v>
      </c>
      <c r="E31">
        <f t="shared" si="3"/>
        <v>0.13186497061968203</v>
      </c>
    </row>
    <row r="32" spans="2:6" x14ac:dyDescent="0.25">
      <c r="B32">
        <v>375</v>
      </c>
      <c r="C32">
        <v>10</v>
      </c>
      <c r="D32">
        <f t="shared" si="2"/>
        <v>10.23944152378327</v>
      </c>
      <c r="E32">
        <f t="shared" si="3"/>
        <v>5.7332243311654409E-2</v>
      </c>
    </row>
    <row r="33" spans="2:5" x14ac:dyDescent="0.25">
      <c r="B33">
        <v>425</v>
      </c>
      <c r="C33">
        <v>11.3</v>
      </c>
      <c r="D33">
        <f t="shared" si="2"/>
        <v>11.023647761721797</v>
      </c>
      <c r="E33">
        <f t="shared" si="3"/>
        <v>7.6370559601372984E-2</v>
      </c>
    </row>
    <row r="35" spans="2:5" x14ac:dyDescent="0.25">
      <c r="B35" t="s">
        <v>13</v>
      </c>
      <c r="C35">
        <v>4.3578947392443199</v>
      </c>
    </row>
    <row r="36" spans="2:5" x14ac:dyDescent="0.25">
      <c r="B36" t="s">
        <v>12</v>
      </c>
      <c r="C36">
        <v>1.5684124758770537E-2</v>
      </c>
    </row>
  </sheetData>
  <mergeCells count="1"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1</vt:lpstr>
      <vt:lpstr>Problema 1 v2 CÚBICO</vt:lpstr>
      <vt:lpstr>Problema 1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Heim, Germán Martín</cp:lastModifiedBy>
  <dcterms:created xsi:type="dcterms:W3CDTF">2023-10-06T11:42:25Z</dcterms:created>
  <dcterms:modified xsi:type="dcterms:W3CDTF">2023-10-06T18:21:52Z</dcterms:modified>
</cp:coreProperties>
</file>