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redio" sheetId="1" state="visible" r:id="rId2"/>
    <sheet name="estatus_legal" sheetId="2" state="visible" r:id="rId3"/>
    <sheet name="investigacion_prd" sheetId="3" state="visible" r:id="rId4"/>
    <sheet name="propietario" sheetId="4" state="visible" r:id="rId5"/>
    <sheet name="ubicacion" sheetId="5" state="visible" r:id="rId6"/>
    <sheet name="lote_carct" sheetId="6" state="visible" r:id="rId7"/>
    <sheet name="construccion_caract" sheetId="7" state="visible" r:id="rId8"/>
    <sheet name="uso_predio" sheetId="8" state="visible" r:id="rId9"/>
    <sheet name="infraestructura" sheetId="9" state="visible" r:id="rId10"/>
    <sheet name="obras_compl" sheetId="10" state="visible" r:id="rId11"/>
    <sheet name="grafico_predio" sheetId="11" state="visible" r:id="rId12"/>
    <sheet name="opc_uso_prd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<sst xmlns="http://schemas.openxmlformats.org/spreadsheetml/2006/main" count="2442" uniqueCount="497">
  <si>
    <t xml:space="preserve">prd_idpredio</t>
  </si>
  <si>
    <t xml:space="preserve">prd_codigo_original</t>
  </si>
  <si>
    <t xml:space="preserve">prd_idpropietario</t>
  </si>
  <si>
    <t xml:space="preserve">prd_identificacion</t>
  </si>
  <si>
    <t xml:space="preserve">prd_tipo</t>
  </si>
  <si>
    <t xml:space="preserve">prd_clave_catastral</t>
  </si>
  <si>
    <t xml:space="preserve">prd_clave_anterior</t>
  </si>
  <si>
    <t xml:space="preserve">prd_regimen_tenencia</t>
  </si>
  <si>
    <t xml:space="preserve">prd_bloque</t>
  </si>
  <si>
    <t xml:space="preserve">prd_piso</t>
  </si>
  <si>
    <t xml:space="preserve">prd_unidad</t>
  </si>
  <si>
    <t xml:space="preserve">prd_numero_predio</t>
  </si>
  <si>
    <t xml:space="preserve">prd_observaciones</t>
  </si>
  <si>
    <t xml:space="preserve">1500125621</t>
  </si>
  <si>
    <t xml:space="preserve">Urbano</t>
  </si>
  <si>
    <t xml:space="preserve">1507520301001001</t>
  </si>
  <si>
    <t xml:space="preserve">1507520301001002000</t>
  </si>
  <si>
    <t xml:space="preserve">Unipropiedad</t>
  </si>
  <si>
    <t xml:space="preserve">s/n</t>
  </si>
  <si>
    <t xml:space="preserve">Ninguna</t>
  </si>
  <si>
    <t xml:space="preserve">0400109153</t>
  </si>
  <si>
    <t xml:space="preserve">1507520301001002</t>
  </si>
  <si>
    <t xml:space="preserve">1507520301001001000</t>
  </si>
  <si>
    <t xml:space="preserve">1560000940001</t>
  </si>
  <si>
    <t xml:space="preserve">1507520301003001</t>
  </si>
  <si>
    <t xml:space="preserve">1507520301003001000</t>
  </si>
  <si>
    <t xml:space="preserve">1590001089001</t>
  </si>
  <si>
    <t xml:space="preserve">1507520301003002</t>
  </si>
  <si>
    <t xml:space="preserve">1507520301003002000</t>
  </si>
  <si>
    <t xml:space="preserve">1507520301003003</t>
  </si>
  <si>
    <t xml:space="preserve">1507520301003003000</t>
  </si>
  <si>
    <t xml:space="preserve">1500086671</t>
  </si>
  <si>
    <t xml:space="preserve">1507520301004001</t>
  </si>
  <si>
    <t xml:space="preserve">1507520301004001000</t>
  </si>
  <si>
    <t xml:space="preserve">0500222286</t>
  </si>
  <si>
    <t xml:space="preserve">1507520301004002</t>
  </si>
  <si>
    <t xml:space="preserve">1507520301004002000</t>
  </si>
  <si>
    <t xml:space="preserve">1500067655</t>
  </si>
  <si>
    <t xml:space="preserve">1507520301004003</t>
  </si>
  <si>
    <t xml:space="preserve">1507520301004003000</t>
  </si>
  <si>
    <t xml:space="preserve">1703518850</t>
  </si>
  <si>
    <t xml:space="preserve">1507520301004004</t>
  </si>
  <si>
    <t xml:space="preserve">1507520301004004000</t>
  </si>
  <si>
    <t xml:space="preserve">1507520301004005</t>
  </si>
  <si>
    <t xml:space="preserve">1507520301004005000</t>
  </si>
  <si>
    <t xml:space="preserve">1500066863</t>
  </si>
  <si>
    <t xml:space="preserve">1507520301004006</t>
  </si>
  <si>
    <t xml:space="preserve">1507520301004006000</t>
  </si>
  <si>
    <t xml:space="preserve">elg_idestatus_legal</t>
  </si>
  <si>
    <t xml:space="preserve">elg_clave_predio</t>
  </si>
  <si>
    <t xml:space="preserve">elg_titulo</t>
  </si>
  <si>
    <t xml:space="preserve">elg_escritura</t>
  </si>
  <si>
    <t xml:space="preserve">elg_celebrado_ante</t>
  </si>
  <si>
    <t xml:space="preserve">elg_nombre_numero_notaria</t>
  </si>
  <si>
    <t xml:space="preserve">elg_provincia_titulacion</t>
  </si>
  <si>
    <t xml:space="preserve">elg_canton_inscripcion</t>
  </si>
  <si>
    <t xml:space="preserve">elg_dia_protocolizacion</t>
  </si>
  <si>
    <t xml:space="preserve">elg_mes_protocolizacion</t>
  </si>
  <si>
    <t xml:space="preserve">elg_anio_protocolizacion</t>
  </si>
  <si>
    <t xml:space="preserve">elg_registro_propiedad</t>
  </si>
  <si>
    <t xml:space="preserve">elg_tomo</t>
  </si>
  <si>
    <t xml:space="preserve">elg_partida</t>
  </si>
  <si>
    <t xml:space="preserve">elg_dia_inscripcion_registro_propiedad</t>
  </si>
  <si>
    <t xml:space="preserve">elg_mes_inscripcion_registro_propiedad</t>
  </si>
  <si>
    <t xml:space="preserve">elg_anio_inscripcion_registro_propiedad</t>
  </si>
  <si>
    <t xml:space="preserve">elg_area_segun_titulo</t>
  </si>
  <si>
    <t xml:space="preserve">elg_unidad_medida</t>
  </si>
  <si>
    <t xml:space="preserve">elg_forma_tenencia</t>
  </si>
  <si>
    <t xml:space="preserve">elg_forma_adquisicion</t>
  </si>
  <si>
    <t xml:space="preserve">elg_requiere_perfeccionamiento</t>
  </si>
  <si>
    <t xml:space="preserve">elg_anios_sin_perfeccionamiento</t>
  </si>
  <si>
    <t xml:space="preserve">elg_anios_posesion</t>
  </si>
  <si>
    <t xml:space="preserve">elg_pueblo_etnia</t>
  </si>
  <si>
    <t xml:space="preserve">elg_adquisicion_sin_titulo</t>
  </si>
  <si>
    <t xml:space="preserve">elg_documento_presentado</t>
  </si>
  <si>
    <t xml:space="preserve">elg_primer_apellido_posesionario</t>
  </si>
  <si>
    <t xml:space="preserve">elg_segundo_apellido_posesionario</t>
  </si>
  <si>
    <t xml:space="preserve">elg_primer_nombre_posesionario</t>
  </si>
  <si>
    <t xml:space="preserve">elg_segundo_nombre_posesionario</t>
  </si>
  <si>
    <t xml:space="preserve">elg_tipo_documento_posesionario</t>
  </si>
  <si>
    <t xml:space="preserve">elg_identificacion_posesionario</t>
  </si>
  <si>
    <t xml:space="preserve">elg_email_posesionario</t>
  </si>
  <si>
    <t xml:space="preserve">elg_telefono_posesionario</t>
  </si>
  <si>
    <t xml:space="preserve">No</t>
  </si>
  <si>
    <t xml:space="preserve">Si </t>
  </si>
  <si>
    <t xml:space="preserve">Notario</t>
  </si>
  <si>
    <t xml:space="preserve">Napo</t>
  </si>
  <si>
    <t xml:space="preserve">Quijos</t>
  </si>
  <si>
    <t xml:space="preserve">m²</t>
  </si>
  <si>
    <t xml:space="preserve">Posesión individual</t>
  </si>
  <si>
    <t xml:space="preserve">Si</t>
  </si>
  <si>
    <t xml:space="preserve">Primera Quijos</t>
  </si>
  <si>
    <t xml:space="preserve">Enero</t>
  </si>
  <si>
    <t xml:space="preserve">025</t>
  </si>
  <si>
    <t xml:space="preserve">Propietario</t>
  </si>
  <si>
    <t xml:space="preserve">Compra/Venta</t>
  </si>
  <si>
    <t xml:space="preserve">Tanicuchi</t>
  </si>
  <si>
    <t xml:space="preserve">Imbaquinga</t>
  </si>
  <si>
    <t xml:space="preserve">César</t>
  </si>
  <si>
    <t xml:space="preserve">Julio</t>
  </si>
  <si>
    <t xml:space="preserve">Cédula</t>
  </si>
  <si>
    <t xml:space="preserve">0400322665</t>
  </si>
  <si>
    <t xml:space="preserve">Abril</t>
  </si>
  <si>
    <t xml:space="preserve">021</t>
  </si>
  <si>
    <t xml:space="preserve">027</t>
  </si>
  <si>
    <t xml:space="preserve">Hectáreas</t>
  </si>
  <si>
    <t xml:space="preserve">Adjudicación</t>
  </si>
  <si>
    <t xml:space="preserve">022</t>
  </si>
  <si>
    <t xml:space="preserve">075</t>
  </si>
  <si>
    <t xml:space="preserve">Mayo</t>
  </si>
  <si>
    <t xml:space="preserve">Donación</t>
  </si>
  <si>
    <t xml:space="preserve">Quito</t>
  </si>
  <si>
    <t xml:space="preserve">Septiembre</t>
  </si>
  <si>
    <t xml:space="preserve">083</t>
  </si>
  <si>
    <t xml:space="preserve">341</t>
  </si>
  <si>
    <t xml:space="preserve">Junio</t>
  </si>
  <si>
    <t xml:space="preserve">675</t>
  </si>
  <si>
    <t xml:space="preserve">Cantón Quijos</t>
  </si>
  <si>
    <t xml:space="preserve">492</t>
  </si>
  <si>
    <t xml:space="preserve">Febrero</t>
  </si>
  <si>
    <t xml:space="preserve">inv_idinvestigacion_predial</t>
  </si>
  <si>
    <t xml:space="preserve">inv_clave_predio</t>
  </si>
  <si>
    <t xml:space="preserve">inv_tipo_informante</t>
  </si>
  <si>
    <t xml:space="preserve">inv_apellidos_informante</t>
  </si>
  <si>
    <t xml:space="preserve">inv_nombre_informante</t>
  </si>
  <si>
    <t xml:space="preserve">inv_telefono_informante</t>
  </si>
  <si>
    <t xml:space="preserve">inv_email_informante</t>
  </si>
  <si>
    <t xml:space="preserve">inv_propietario_desconocido</t>
  </si>
  <si>
    <t xml:space="preserve">inv_otra_fuente_informacion</t>
  </si>
  <si>
    <t xml:space="preserve">inv_dimensiones_terreno_irregular</t>
  </si>
  <si>
    <t xml:space="preserve">inv_linderos_definidos</t>
  </si>
  <si>
    <t xml:space="preserve">inv_nuevo_bloque_numero</t>
  </si>
  <si>
    <t xml:space="preserve">inv_ampliacion_bloque_numero</t>
  </si>
  <si>
    <t xml:space="preserve">inv_nombre_actualizador</t>
  </si>
  <si>
    <t xml:space="preserve">inv_apellido_actualizador</t>
  </si>
  <si>
    <t xml:space="preserve">inv_anio_actualizacion</t>
  </si>
  <si>
    <t xml:space="preserve">inv_mes_actualizacion</t>
  </si>
  <si>
    <t xml:space="preserve">inv_dia_actualizacion</t>
  </si>
  <si>
    <t xml:space="preserve">inv_cedula_actualizador</t>
  </si>
  <si>
    <t xml:space="preserve">inv_firma_actualizador</t>
  </si>
  <si>
    <t xml:space="preserve">inv_nombre_supervisor</t>
  </si>
  <si>
    <t xml:space="preserve">inv_apellido_supervisor</t>
  </si>
  <si>
    <t xml:space="preserve">inv_cedula_supervisor</t>
  </si>
  <si>
    <t xml:space="preserve">inv_anio_supervision</t>
  </si>
  <si>
    <t xml:space="preserve">inv_mes_supervision</t>
  </si>
  <si>
    <t xml:space="preserve">inv_dia_supervision</t>
  </si>
  <si>
    <t xml:space="preserve">inv_firma_supervisor</t>
  </si>
  <si>
    <t xml:space="preserve">Sin informante</t>
  </si>
  <si>
    <t xml:space="preserve">Dora</t>
  </si>
  <si>
    <t xml:space="preserve">Huatatoca</t>
  </si>
  <si>
    <t xml:space="preserve">2100157466</t>
  </si>
  <si>
    <t xml:space="preserve">Soledad</t>
  </si>
  <si>
    <t xml:space="preserve">Minga</t>
  </si>
  <si>
    <t xml:space="preserve">1500921889</t>
  </si>
  <si>
    <t xml:space="preserve">Nancy</t>
  </si>
  <si>
    <t xml:space="preserve">Malpud</t>
  </si>
  <si>
    <t xml:space="preserve">1500829302</t>
  </si>
  <si>
    <t xml:space="preserve">Ocupante familiar</t>
  </si>
  <si>
    <t xml:space="preserve">Zambrano García</t>
  </si>
  <si>
    <t xml:space="preserve">Enith Leticia</t>
  </si>
  <si>
    <t xml:space="preserve">Tenorio</t>
  </si>
  <si>
    <t xml:space="preserve">Segundo Amable</t>
  </si>
  <si>
    <t xml:space="preserve">Manitio Manitio</t>
  </si>
  <si>
    <t xml:space="preserve">Rosa María</t>
  </si>
  <si>
    <t xml:space="preserve">David</t>
  </si>
  <si>
    <t xml:space="preserve">Rodríguez</t>
  </si>
  <si>
    <t xml:space="preserve">Marzo</t>
  </si>
  <si>
    <t xml:space="preserve">1724405145</t>
  </si>
  <si>
    <t xml:space="preserve">pro_idpropietario</t>
  </si>
  <si>
    <t xml:space="preserve">pro_identificacion</t>
  </si>
  <si>
    <t xml:space="preserve">pro_tipo_propietario</t>
  </si>
  <si>
    <t xml:space="preserve">pro_primer_apellido</t>
  </si>
  <si>
    <t xml:space="preserve">pro_segundo_apellido</t>
  </si>
  <si>
    <t xml:space="preserve">pro_primer_nombre</t>
  </si>
  <si>
    <t xml:space="preserve">pro_segundo_nombre</t>
  </si>
  <si>
    <t xml:space="preserve">pro_tipo_documento</t>
  </si>
  <si>
    <t xml:space="preserve">pro_estado_civil</t>
  </si>
  <si>
    <t xml:space="preserve">pro_participacion_porcentaje</t>
  </si>
  <si>
    <t xml:space="preserve">pro_representante</t>
  </si>
  <si>
    <t xml:space="preserve">pro_anio_nacimiento</t>
  </si>
  <si>
    <t xml:space="preserve">pro_mes_nacimiento</t>
  </si>
  <si>
    <t xml:space="preserve">pro_dia_nacimiento</t>
  </si>
  <si>
    <t xml:space="preserve">pro_nacionalidad</t>
  </si>
  <si>
    <t xml:space="preserve">pro_email</t>
  </si>
  <si>
    <t xml:space="preserve">pro_telefono</t>
  </si>
  <si>
    <t xml:space="preserve">pro_ciudad_domicilio</t>
  </si>
  <si>
    <t xml:space="preserve">pro_direccion_domicilio</t>
  </si>
  <si>
    <t xml:space="preserve">pro_jefe_hogar</t>
  </si>
  <si>
    <t xml:space="preserve">pro_personeria_juridica</t>
  </si>
  <si>
    <t xml:space="preserve">pro_ruc</t>
  </si>
  <si>
    <t xml:space="preserve">pro_razon_social</t>
  </si>
  <si>
    <t xml:space="preserve">pro_inscrito</t>
  </si>
  <si>
    <t xml:space="preserve">pro_lugar_inscripcion</t>
  </si>
  <si>
    <t xml:space="preserve">pro_acuerdo_registro</t>
  </si>
  <si>
    <t xml:space="preserve">pro_representante_legal</t>
  </si>
  <si>
    <t xml:space="preserve">pro_documento_representante</t>
  </si>
  <si>
    <t xml:space="preserve">pro_idrepresentante</t>
  </si>
  <si>
    <t xml:space="preserve">pro_email_representante</t>
  </si>
  <si>
    <t xml:space="preserve">pro_telefono_representante</t>
  </si>
  <si>
    <t xml:space="preserve">pro_conyugue</t>
  </si>
  <si>
    <t xml:space="preserve">pro_apellidos_conyugue</t>
  </si>
  <si>
    <t xml:space="preserve">pro_nombres_conyugue</t>
  </si>
  <si>
    <t xml:space="preserve">pro_tipo_documento_conyugue</t>
  </si>
  <si>
    <t xml:space="preserve">pro_identificacion_conyugue</t>
  </si>
  <si>
    <t xml:space="preserve">pro_telefono_conyugue</t>
  </si>
  <si>
    <t xml:space="preserve">pro_participacion_porcentaje_conyugue</t>
  </si>
  <si>
    <t xml:space="preserve">pro_email_conyugue</t>
  </si>
  <si>
    <t xml:space="preserve">Posesionario</t>
  </si>
  <si>
    <t xml:space="preserve">Manitio</t>
  </si>
  <si>
    <t xml:space="preserve">Salagaje</t>
  </si>
  <si>
    <t xml:space="preserve">María</t>
  </si>
  <si>
    <t xml:space="preserve">Consolación</t>
  </si>
  <si>
    <t xml:space="preserve">Casado</t>
  </si>
  <si>
    <t xml:space="preserve">Ecuatoriana</t>
  </si>
  <si>
    <t xml:space="preserve">Tanicuche Imbaquingo</t>
  </si>
  <si>
    <t xml:space="preserve">César Julio</t>
  </si>
  <si>
    <t xml:space="preserve">Natural</t>
  </si>
  <si>
    <t xml:space="preserve">Quispe </t>
  </si>
  <si>
    <t xml:space="preserve">Palacios</t>
  </si>
  <si>
    <t xml:space="preserve">Ulpiano</t>
  </si>
  <si>
    <t xml:space="preserve">Medardo</t>
  </si>
  <si>
    <t xml:space="preserve">Palma López</t>
  </si>
  <si>
    <t xml:space="preserve">Segunda</t>
  </si>
  <si>
    <t xml:space="preserve">Jurídica</t>
  </si>
  <si>
    <t xml:space="preserve">Pública</t>
  </si>
  <si>
    <t xml:space="preserve">GAD Municipal Quijos</t>
  </si>
  <si>
    <t xml:space="preserve">Ministerio</t>
  </si>
  <si>
    <t xml:space="preserve">717 Registro oficial</t>
  </si>
  <si>
    <t xml:space="preserve">Josué Adalverto Borja Álvarez</t>
  </si>
  <si>
    <t xml:space="preserve">RUC</t>
  </si>
  <si>
    <t xml:space="preserve">alcaldiaquijos@gmail.com</t>
  </si>
  <si>
    <t xml:space="preserve">062320-112</t>
  </si>
  <si>
    <t xml:space="preserve">Misión Josefina de Napo</t>
  </si>
  <si>
    <t xml:space="preserve">PO 3294</t>
  </si>
  <si>
    <t xml:space="preserve">Prandi Gabriele Giovanni</t>
  </si>
  <si>
    <t xml:space="preserve">0959573767</t>
  </si>
  <si>
    <t xml:space="preserve">Zambrano </t>
  </si>
  <si>
    <t xml:space="preserve">García</t>
  </si>
  <si>
    <t xml:space="preserve">Enith</t>
  </si>
  <si>
    <t xml:space="preserve">Leticia</t>
  </si>
  <si>
    <t xml:space="preserve">Cuyuja</t>
  </si>
  <si>
    <t xml:space="preserve">Barrio Central</t>
  </si>
  <si>
    <t xml:space="preserve">Segundo</t>
  </si>
  <si>
    <t xml:space="preserve">Amable</t>
  </si>
  <si>
    <t xml:space="preserve">Rosa</t>
  </si>
  <si>
    <t xml:space="preserve">María Leonor</t>
  </si>
  <si>
    <t xml:space="preserve">Agosto</t>
  </si>
  <si>
    <t xml:space="preserve">Manuel</t>
  </si>
  <si>
    <t xml:space="preserve">Gonzalez</t>
  </si>
  <si>
    <t xml:space="preserve">Pillajo</t>
  </si>
  <si>
    <t xml:space="preserve">Magda</t>
  </si>
  <si>
    <t xml:space="preserve">Avelina</t>
  </si>
  <si>
    <t xml:space="preserve">Viuda</t>
  </si>
  <si>
    <t xml:space="preserve">Reinoso </t>
  </si>
  <si>
    <t xml:space="preserve">Yanez</t>
  </si>
  <si>
    <t xml:space="preserve">Angel </t>
  </si>
  <si>
    <t xml:space="preserve">Custodio</t>
  </si>
  <si>
    <t xml:space="preserve">ubc_idubicacion</t>
  </si>
  <si>
    <t xml:space="preserve">ubc_clave_predio</t>
  </si>
  <si>
    <t xml:space="preserve">ubc_eje_principal</t>
  </si>
  <si>
    <t xml:space="preserve">ubc_codigo_placa_predial</t>
  </si>
  <si>
    <t xml:space="preserve">ubc_eje_secundario</t>
  </si>
  <si>
    <t xml:space="preserve">ubc_nombre_predio</t>
  </si>
  <si>
    <t xml:space="preserve">ubc_sector</t>
  </si>
  <si>
    <t xml:space="preserve">Calle s/n</t>
  </si>
  <si>
    <t xml:space="preserve">Vía Interoceánica</t>
  </si>
  <si>
    <t xml:space="preserve">Calle Jesús del Gran Poder</t>
  </si>
  <si>
    <t xml:space="preserve">Calle Oriente</t>
  </si>
  <si>
    <t xml:space="preserve">Calle Huila</t>
  </si>
  <si>
    <t xml:space="preserve">Calle La Hila</t>
  </si>
  <si>
    <t xml:space="preserve">clt_idcaracteristicas_lote</t>
  </si>
  <si>
    <t xml:space="preserve">clt_clave_predio</t>
  </si>
  <si>
    <t xml:space="preserve">clt_idubicacion</t>
  </si>
  <si>
    <t xml:space="preserve">clt_ocupacion</t>
  </si>
  <si>
    <t xml:space="preserve">clt_localizacion_manzana</t>
  </si>
  <si>
    <t xml:space="preserve">clt_forma</t>
  </si>
  <si>
    <t xml:space="preserve">clt_topografia</t>
  </si>
  <si>
    <t xml:space="preserve">clt_cobertura_nativa_predominante</t>
  </si>
  <si>
    <t xml:space="preserve">clt_ecosistema_relevante</t>
  </si>
  <si>
    <t xml:space="preserve">clt_afectaciones</t>
  </si>
  <si>
    <t xml:space="preserve">clt_riesgos</t>
  </si>
  <si>
    <t xml:space="preserve">clt_calidad_suelo</t>
  </si>
  <si>
    <t xml:space="preserve">Edificado</t>
  </si>
  <si>
    <t xml:space="preserve">En cabecera</t>
  </si>
  <si>
    <t xml:space="preserve">Irregular</t>
  </si>
  <si>
    <t xml:space="preserve">A nivel</t>
  </si>
  <si>
    <t xml:space="preserve">No tiene</t>
  </si>
  <si>
    <t xml:space="preserve">Húmedo</t>
  </si>
  <si>
    <t xml:space="preserve">Regular</t>
  </si>
  <si>
    <t xml:space="preserve">Bajo nivel</t>
  </si>
  <si>
    <t xml:space="preserve">Esquinero</t>
  </si>
  <si>
    <t xml:space="preserve">No edificado</t>
  </si>
  <si>
    <t xml:space="preserve">Intermedio</t>
  </si>
  <si>
    <t xml:space="preserve">cdc_idconstruccion_caracteristicas</t>
  </si>
  <si>
    <t xml:space="preserve">cdc_clave_predio</t>
  </si>
  <si>
    <t xml:space="preserve">cdc_idubicacion</t>
  </si>
  <si>
    <t xml:space="preserve">cdc_numero_bloque</t>
  </si>
  <si>
    <t xml:space="preserve">cdc_numero_piso</t>
  </si>
  <si>
    <t xml:space="preserve">cdc_numero_unidad</t>
  </si>
  <si>
    <t xml:space="preserve">cdc_nivel_piso</t>
  </si>
  <si>
    <t xml:space="preserve">cdc_condicion_fisica</t>
  </si>
  <si>
    <t xml:space="preserve">cdc_uso_constructivo</t>
  </si>
  <si>
    <t xml:space="preserve">cdc_valor_cultural</t>
  </si>
  <si>
    <t xml:space="preserve">cdc_area_construccion</t>
  </si>
  <si>
    <t xml:space="preserve">cdc_anio_construccion</t>
  </si>
  <si>
    <t xml:space="preserve">cdc_anio_restauracion</t>
  </si>
  <si>
    <t xml:space="preserve">cdc_estado_conservacion</t>
  </si>
  <si>
    <t xml:space="preserve">cdc_mamposteria_soportante</t>
  </si>
  <si>
    <t xml:space="preserve">cdc_columnas</t>
  </si>
  <si>
    <t xml:space="preserve">cdc_vigas</t>
  </si>
  <si>
    <t xml:space="preserve">cdc_entrepiso</t>
  </si>
  <si>
    <t xml:space="preserve">cdc_cubierta_entrepiso</t>
  </si>
  <si>
    <t xml:space="preserve">cdc_gradas</t>
  </si>
  <si>
    <t xml:space="preserve">cdc_contrapiso</t>
  </si>
  <si>
    <t xml:space="preserve">cdc_paredes</t>
  </si>
  <si>
    <t xml:space="preserve">cdc_enlucido_paredes</t>
  </si>
  <si>
    <t xml:space="preserve">cdc_elucido_tumbados</t>
  </si>
  <si>
    <t xml:space="preserve">cdc_revestimiento_pared_interior</t>
  </si>
  <si>
    <t xml:space="preserve">cdc_revestimiento_pared_exterior</t>
  </si>
  <si>
    <t xml:space="preserve">cdc_revestimiento_cubierta</t>
  </si>
  <si>
    <t xml:space="preserve">cdc_tumbados</t>
  </si>
  <si>
    <t xml:space="preserve">cdc_ventanas</t>
  </si>
  <si>
    <t xml:space="preserve">cdc_vidrios</t>
  </si>
  <si>
    <t xml:space="preserve">cdc_puertas</t>
  </si>
  <si>
    <t xml:space="preserve">cdc_closets</t>
  </si>
  <si>
    <t xml:space="preserve">cdc_pisos</t>
  </si>
  <si>
    <t xml:space="preserve">cdc_proteccion_ventanas</t>
  </si>
  <si>
    <t xml:space="preserve">cdc_gradas_acabados</t>
  </si>
  <si>
    <t xml:space="preserve">cdc_clasificacion_vivienda</t>
  </si>
  <si>
    <t xml:space="preserve">cdc_tipo_vivienda</t>
  </si>
  <si>
    <t xml:space="preserve">cdc_condicion_ocupacion</t>
  </si>
  <si>
    <t xml:space="preserve">cdc_acabado_piso</t>
  </si>
  <si>
    <t xml:space="preserve">cdc_estado_piso</t>
  </si>
  <si>
    <t xml:space="preserve">cdc_numero_hogares</t>
  </si>
  <si>
    <t xml:space="preserve">cdc_numero_habitantes</t>
  </si>
  <si>
    <t xml:space="preserve">cdc_numero_habitaciones</t>
  </si>
  <si>
    <t xml:space="preserve">cdc_numero_dormitorios</t>
  </si>
  <si>
    <t xml:space="preserve">cdc_espacios_aseo_duchas</t>
  </si>
  <si>
    <t xml:space="preserve">cdc_tenencia_vivienda</t>
  </si>
  <si>
    <t xml:space="preserve">cdc_telefono_convencional</t>
  </si>
  <si>
    <t xml:space="preserve">cdc_cantidad_celulares</t>
  </si>
  <si>
    <t xml:space="preserve">cdc_servicio_internet</t>
  </si>
  <si>
    <t xml:space="preserve">cdc_total_propiedad_exclusiva</t>
  </si>
  <si>
    <t xml:space="preserve">cdc_total_propiedad_comunal</t>
  </si>
  <si>
    <t xml:space="preserve">cdc_alicuota_porcentaje</t>
  </si>
  <si>
    <t xml:space="preserve">Calzada</t>
  </si>
  <si>
    <t xml:space="preserve">En obra gris</t>
  </si>
  <si>
    <t xml:space="preserve">Casa</t>
  </si>
  <si>
    <t xml:space="preserve">Bueno</t>
  </si>
  <si>
    <t xml:space="preserve">Hormigón armado</t>
  </si>
  <si>
    <t xml:space="preserve">Hierro perfil</t>
  </si>
  <si>
    <t xml:space="preserve">Hormigón simple</t>
  </si>
  <si>
    <t xml:space="preserve">Bloque</t>
  </si>
  <si>
    <t xml:space="preserve">Si tiene</t>
  </si>
  <si>
    <t xml:space="preserve">Zinc</t>
  </si>
  <si>
    <t xml:space="preserve">Madera común</t>
  </si>
  <si>
    <t xml:space="preserve">Vidrio común</t>
  </si>
  <si>
    <t xml:space="preserve">Cemento</t>
  </si>
  <si>
    <t xml:space="preserve">Particular</t>
  </si>
  <si>
    <t xml:space="preserve">Desocupada</t>
  </si>
  <si>
    <t xml:space="preserve">Propia</t>
  </si>
  <si>
    <t xml:space="preserve">Terminada</t>
  </si>
  <si>
    <t xml:space="preserve">Caña</t>
  </si>
  <si>
    <t xml:space="preserve">Madera</t>
  </si>
  <si>
    <t xml:space="preserve">Ocupada</t>
  </si>
  <si>
    <t xml:space="preserve">Pintura caucho</t>
  </si>
  <si>
    <t xml:space="preserve">Pintura esmalte</t>
  </si>
  <si>
    <t xml:space="preserve">Hierro</t>
  </si>
  <si>
    <t xml:space="preserve">Propia y totalmente pagada</t>
  </si>
  <si>
    <t xml:space="preserve">Otros</t>
  </si>
  <si>
    <t xml:space="preserve">-</t>
  </si>
  <si>
    <t xml:space="preserve">Hierro cercha</t>
  </si>
  <si>
    <t xml:space="preserve">Hierro perfiles</t>
  </si>
  <si>
    <t xml:space="preserve">Steel panel</t>
  </si>
  <si>
    <t xml:space="preserve">Metálica reforzada</t>
  </si>
  <si>
    <t xml:space="preserve">No aplica</t>
  </si>
  <si>
    <t xml:space="preserve">Iglesia</t>
  </si>
  <si>
    <t xml:space="preserve">Cerámica</t>
  </si>
  <si>
    <t xml:space="preserve">Tierra</t>
  </si>
  <si>
    <t xml:space="preserve">Madera cpmún</t>
  </si>
  <si>
    <t xml:space="preserve">Malecón</t>
  </si>
  <si>
    <t xml:space="preserve">Bahareque</t>
  </si>
  <si>
    <t xml:space="preserve">Calciminas</t>
  </si>
  <si>
    <t xml:space="preserve">Mortero arena-cemento</t>
  </si>
  <si>
    <t xml:space="preserve">upd_iduso_predio</t>
  </si>
  <si>
    <t xml:space="preserve">upd_clave_predio</t>
  </si>
  <si>
    <t xml:space="preserve">upd_uso_principal</t>
  </si>
  <si>
    <t xml:space="preserve">upd_uso_secundario</t>
  </si>
  <si>
    <t xml:space="preserve">upd_descripcion</t>
  </si>
  <si>
    <t xml:space="preserve">Residencial</t>
  </si>
  <si>
    <t xml:space="preserve">Religioso</t>
  </si>
  <si>
    <t xml:space="preserve">Espacio Público</t>
  </si>
  <si>
    <t xml:space="preserve">Servicios</t>
  </si>
  <si>
    <t xml:space="preserve">inf_idinfraestructura</t>
  </si>
  <si>
    <t xml:space="preserve">inf_clave_predio</t>
  </si>
  <si>
    <t xml:space="preserve">inf_idubicacion</t>
  </si>
  <si>
    <t xml:space="preserve">inf_tipo_via_acceso</t>
  </si>
  <si>
    <t xml:space="preserve">inf_rodadura</t>
  </si>
  <si>
    <t xml:space="preserve">inf_vias_acceso_adicionales</t>
  </si>
  <si>
    <t xml:space="preserve">inf_agua_procedencia</t>
  </si>
  <si>
    <t xml:space="preserve">inf_medidor_agua</t>
  </si>
  <si>
    <t xml:space="preserve">inf_agua_recepcion</t>
  </si>
  <si>
    <t xml:space="preserve">inf_eliminacion_excretas</t>
  </si>
  <si>
    <t xml:space="preserve">inf_energia_electrica_procedencia</t>
  </si>
  <si>
    <t xml:space="preserve">inf_medidor</t>
  </si>
  <si>
    <t xml:space="preserve">inf_energia_electrica_recepcion</t>
  </si>
  <si>
    <t xml:space="preserve">inf_eliminacion_basura</t>
  </si>
  <si>
    <t xml:space="preserve">inf_telefono_convencional</t>
  </si>
  <si>
    <t xml:space="preserve">inf_celular</t>
  </si>
  <si>
    <t xml:space="preserve">inf_tv_cable</t>
  </si>
  <si>
    <t xml:space="preserve">inf_internet</t>
  </si>
  <si>
    <t xml:space="preserve">inf_metodo_riego</t>
  </si>
  <si>
    <t xml:space="preserve">inf_disponibilidad_riego</t>
  </si>
  <si>
    <t xml:space="preserve">inf_instalaciones_especiales</t>
  </si>
  <si>
    <t xml:space="preserve">inf_ascensor</t>
  </si>
  <si>
    <t xml:space="preserve">inf_circuito_cerrado_tv</t>
  </si>
  <si>
    <t xml:space="preserve">inf_montacarga</t>
  </si>
  <si>
    <t xml:space="preserve">inf_sistema_alterno_electricidad</t>
  </si>
  <si>
    <t xml:space="preserve">inf_aire_acondicionado</t>
  </si>
  <si>
    <t xml:space="preserve">inf_sistema_contra_incendios</t>
  </si>
  <si>
    <t xml:space="preserve">inf_gas_centralizado</t>
  </si>
  <si>
    <t xml:space="preserve">inf_ventilacion</t>
  </si>
  <si>
    <t xml:space="preserve">inf_sistema_voz_datos</t>
  </si>
  <si>
    <t xml:space="preserve">inf_alumbrado_publico</t>
  </si>
  <si>
    <t xml:space="preserve">inf_recoleccion_basura</t>
  </si>
  <si>
    <t xml:space="preserve">inf_transporte_urbano</t>
  </si>
  <si>
    <t xml:space="preserve">inf_aseo_calles</t>
  </si>
  <si>
    <t xml:space="preserve">inf_alcantarillado</t>
  </si>
  <si>
    <t xml:space="preserve">inf_aceras</t>
  </si>
  <si>
    <t xml:space="preserve">inf_bordillos</t>
  </si>
  <si>
    <t xml:space="preserve">Calle</t>
  </si>
  <si>
    <t xml:space="preserve">Lastre</t>
  </si>
  <si>
    <t xml:space="preserve">Red pública</t>
  </si>
  <si>
    <t xml:space="preserve">Tuberia dentro de la vivienda</t>
  </si>
  <si>
    <t xml:space="preserve">Red pública de alcantarillado</t>
  </si>
  <si>
    <t xml:space="preserve">Carro recolector</t>
  </si>
  <si>
    <t xml:space="preserve">Sanitario</t>
  </si>
  <si>
    <t xml:space="preserve">Asfalto</t>
  </si>
  <si>
    <t xml:space="preserve">Avenida</t>
  </si>
  <si>
    <t xml:space="preserve">Descarga directa al mar</t>
  </si>
  <si>
    <t xml:space="preserve">obc_idobras_complementarias</t>
  </si>
  <si>
    <t xml:space="preserve">obc_clave_predio</t>
  </si>
  <si>
    <t xml:space="preserve">obc_idubicacion</t>
  </si>
  <si>
    <t xml:space="preserve">obc_idinfraestructura</t>
  </si>
  <si>
    <t xml:space="preserve">obc_tipo_obra</t>
  </si>
  <si>
    <t xml:space="preserve">obc_dimension_a</t>
  </si>
  <si>
    <t xml:space="preserve">obc_dimension_b</t>
  </si>
  <si>
    <t xml:space="preserve">obc_dimension_c</t>
  </si>
  <si>
    <t xml:space="preserve">obc_cantidad_metros</t>
  </si>
  <si>
    <t xml:space="preserve">obc_material</t>
  </si>
  <si>
    <t xml:space="preserve">obc_edad</t>
  </si>
  <si>
    <t xml:space="preserve">obc_estado</t>
  </si>
  <si>
    <t xml:space="preserve">Cerramiento</t>
  </si>
  <si>
    <t xml:space="preserve">Mixto</t>
  </si>
  <si>
    <t xml:space="preserve">grp_idgrafico_predio</t>
  </si>
  <si>
    <t xml:space="preserve">grp_clave_predio</t>
  </si>
  <si>
    <t xml:space="preserve">grp_link_grafico</t>
  </si>
  <si>
    <t xml:space="preserve">grp_link_foto_fachada</t>
  </si>
  <si>
    <t xml:space="preserve">grp_descripcion_grafico</t>
  </si>
  <si>
    <t xml:space="preserve">grp_calle_norte</t>
  </si>
  <si>
    <t xml:space="preserve">grp_calle_sur</t>
  </si>
  <si>
    <t xml:space="preserve">grp_calle_este</t>
  </si>
  <si>
    <t xml:space="preserve">grp_calle_oeste</t>
  </si>
  <si>
    <t xml:space="preserve">grp_area_grafica_lote</t>
  </si>
  <si>
    <t xml:space="preserve">grp_dimension_frente</t>
  </si>
  <si>
    <t xml:space="preserve">grp_fondo_relativo</t>
  </si>
  <si>
    <t xml:space="preserve">grp_coordenada_x</t>
  </si>
  <si>
    <t xml:space="preserve">grp_coordenada_y</t>
  </si>
  <si>
    <t xml:space="preserve">grp_avaluo_tierras</t>
  </si>
  <si>
    <t xml:space="preserve">grp_avaluo_construcciones</t>
  </si>
  <si>
    <t xml:space="preserve">grp_avaluo_total</t>
  </si>
  <si>
    <t xml:space="preserve">grp_observaciones</t>
  </si>
  <si>
    <t xml:space="preserve">Área verde</t>
  </si>
  <si>
    <t xml:space="preserve">Lote vacío</t>
  </si>
  <si>
    <t xml:space="preserve">Manitio Salagaje María</t>
  </si>
  <si>
    <t xml:space="preserve">El propietario es fallecido</t>
  </si>
  <si>
    <t xml:space="preserve">GAD Municicpal Quijos</t>
  </si>
  <si>
    <t xml:space="preserve">GAD Municipal de Quijos</t>
  </si>
  <si>
    <t xml:space="preserve">Misión Josefina Napo</t>
  </si>
  <si>
    <t xml:space="preserve">Este predio tiene construido una pileta</t>
  </si>
  <si>
    <t xml:space="preserve">Mancheno Sonia/AGSO</t>
  </si>
  <si>
    <t xml:space="preserve">Cruz Carmen/Escuela Manuel Villavicencio </t>
  </si>
  <si>
    <t xml:space="preserve">Leticia Zambrano Gonzales</t>
  </si>
  <si>
    <t xml:space="preserve">El bloque 1 está obsoleto</t>
  </si>
  <si>
    <t xml:space="preserve">Manitio Manitio María</t>
  </si>
  <si>
    <t xml:space="preserve">Calle La Wila</t>
  </si>
  <si>
    <t xml:space="preserve">Asociación Ganaderos</t>
  </si>
  <si>
    <t xml:space="preserve">Tenorio Amable Segundo</t>
  </si>
  <si>
    <t xml:space="preserve">Zambrano González</t>
  </si>
  <si>
    <t xml:space="preserve">Reinoso Yánez/Zambrano Gonzalez</t>
  </si>
  <si>
    <t xml:space="preserve">Zambrano/Gonzales Adita Leticia</t>
  </si>
  <si>
    <t xml:space="preserve">Zambrano Gonzales Silvia Janeth</t>
  </si>
  <si>
    <t xml:space="preserve">Predio municipal</t>
  </si>
  <si>
    <t xml:space="preserve">upo_iduso_predio_opciones</t>
  </si>
  <si>
    <t xml:space="preserve">upo_clave_predio</t>
  </si>
  <si>
    <t xml:space="preserve">upo_iduso_predio</t>
  </si>
  <si>
    <t xml:space="preserve">upo_descripcion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</si>
</sst>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ED1C24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75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alcaldiaquijos@gmail.com" TargetMode="External"/><Relationship Id="rId2" Type="http://schemas.openxmlformats.org/officeDocument/2006/relationships/hyperlink" Target="mailto:alcaldiaquijos@gmail.com" TargetMode="External"/><Relationship Id="rId3" Type="http://schemas.openxmlformats.org/officeDocument/2006/relationships/hyperlink" Target="mailto:alcaldiaquijos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06"/>
    <col collapsed="false" customWidth="true" hidden="false" outlineLevel="0" max="2" min="2" style="0" width="16.99"/>
    <col collapsed="false" customWidth="true" hidden="false" outlineLevel="0" max="3" min="3" style="1" width="14.77"/>
    <col collapsed="false" customWidth="true" hidden="false" outlineLevel="0" max="4" min="4" style="1" width="15.15"/>
    <col collapsed="false" customWidth="true" hidden="false" outlineLevel="0" max="6" min="6" style="1" width="18.61"/>
    <col collapsed="false" customWidth="true" hidden="false" outlineLevel="0" max="7" min="7" style="1" width="20.05"/>
    <col collapsed="false" customWidth="true" hidden="false" outlineLevel="0" max="8" min="8" style="0" width="19.21"/>
    <col collapsed="false" customWidth="true" hidden="false" outlineLevel="0" max="12" min="12" style="0" width="16.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2" t="s">
        <v>5</v>
      </c>
      <c r="G1" s="1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O1" s="0" t="str">
        <f aca="false">CONCATENATE("INSERT ","INTO ","predio (",A1,",",C1,",",D1,",",E1,",",F1,",",G1,",",H1,",",I1,",",J1,",",K1,",",L1 ,",",M1,") VALUES " )</f>
        <v>INSERT INTO predio (prd_idpredio,prd_idpropietario,prd_identificacion,prd_tipo,prd_clave_catastral,prd_clave_anterior,prd_regimen_tenencia,prd_bloque,prd_piso,prd_unidad,prd_numero_predio,prd_observaciones) VALUES </v>
      </c>
    </row>
    <row r="2" customFormat="false" ht="12.8" hidden="false" customHeight="false" outlineLevel="0" collapsed="false">
      <c r="A2" s="0" t="n">
        <v>1</v>
      </c>
      <c r="C2" s="0" t="n">
        <v>1</v>
      </c>
      <c r="D2" s="1" t="s">
        <v>13</v>
      </c>
      <c r="E2" s="0" t="s">
        <v>14</v>
      </c>
      <c r="F2" s="1" t="s">
        <v>15</v>
      </c>
      <c r="G2" s="1" t="s">
        <v>16</v>
      </c>
      <c r="H2" s="0" t="s">
        <v>17</v>
      </c>
      <c r="I2" s="0" t="s">
        <v>18</v>
      </c>
      <c r="J2" s="0" t="s">
        <v>18</v>
      </c>
      <c r="K2" s="0" t="s">
        <v>18</v>
      </c>
      <c r="L2" s="0" t="s">
        <v>18</v>
      </c>
      <c r="M2" s="0" t="s">
        <v>19</v>
      </c>
      <c r="O2" s="0" t="str">
        <f aca="false">CONCATENATE("(",A2,",",C2,",","'",D2,"'",",","'",E2,"'",",","'",F2,"'",",","'",G2,"'",",","'",H2,"'",",","'",I2,"'",",","'",J2,"'",",","'",K2,"'",",","'",L2,"'",",","'",M2,"'","),")</f>
        <v>(1,1,'1500125621','Urbano','1507520301001001','1507520301001002000','Unipropiedad','s/n','s/n','s/n','s/n','Ninguna'),</v>
      </c>
    </row>
    <row r="3" customFormat="false" ht="12.8" hidden="false" customHeight="false" outlineLevel="0" collapsed="false">
      <c r="A3" s="0" t="n">
        <v>2</v>
      </c>
      <c r="C3" s="0" t="n">
        <v>2</v>
      </c>
      <c r="D3" s="1" t="s">
        <v>20</v>
      </c>
      <c r="E3" s="0" t="s">
        <v>14</v>
      </c>
      <c r="F3" s="1" t="s">
        <v>21</v>
      </c>
      <c r="G3" s="1" t="s">
        <v>22</v>
      </c>
      <c r="H3" s="0" t="s">
        <v>17</v>
      </c>
      <c r="I3" s="0" t="s">
        <v>18</v>
      </c>
      <c r="J3" s="0" t="s">
        <v>18</v>
      </c>
      <c r="K3" s="0" t="s">
        <v>18</v>
      </c>
      <c r="L3" s="0" t="s">
        <v>18</v>
      </c>
      <c r="M3" s="0" t="s">
        <v>19</v>
      </c>
      <c r="O3" s="0" t="str">
        <f aca="false">CONCATENATE("(",A3,",",C3,",","'",D3,"'",",","'",E3,"'",",","'",F3,"'",",","'",G3,"'",",","'",H3,"'",",","'",I3,"'",",","'",J3,"'",",","'",K3,"'",",","'",L3,"'",",","'",M3,"'","),")</f>
        <v>(2,2,'0400109153','Urbano','1507520301001002','1507520301001001000','Unipropiedad','s/n','s/n','s/n','s/n','Ninguna'),</v>
      </c>
    </row>
    <row r="4" customFormat="false" ht="12.8" hidden="false" customHeight="false" outlineLevel="0" collapsed="false">
      <c r="A4" s="0" t="n">
        <v>3</v>
      </c>
      <c r="C4" s="0" t="n">
        <v>3</v>
      </c>
      <c r="D4" s="1" t="s">
        <v>23</v>
      </c>
      <c r="E4" s="0" t="s">
        <v>14</v>
      </c>
      <c r="F4" s="1" t="s">
        <v>24</v>
      </c>
      <c r="G4" s="1" t="s">
        <v>25</v>
      </c>
      <c r="H4" s="0" t="s">
        <v>17</v>
      </c>
      <c r="I4" s="0" t="s">
        <v>18</v>
      </c>
      <c r="J4" s="0" t="s">
        <v>18</v>
      </c>
      <c r="K4" s="0" t="s">
        <v>18</v>
      </c>
      <c r="L4" s="0" t="s">
        <v>18</v>
      </c>
      <c r="M4" s="0" t="s">
        <v>19</v>
      </c>
      <c r="O4" s="0" t="str">
        <f aca="false">CONCATENATE("(",A4,",",C4,",","'",D4,"'",",","'",E4,"'",",","'",F4,"'",",","'",G4,"'",",","'",H4,"'",",","'",I4,"'",",","'",J4,"'",",","'",K4,"'",",","'",L4,"'",",","'",M4,"'","),")</f>
        <v>(3,3,'1560000940001','Urbano','1507520301003001','1507520301003001000','Unipropiedad','s/n','s/n','s/n','s/n','Ninguna'),</v>
      </c>
    </row>
    <row r="5" customFormat="false" ht="12.8" hidden="false" customHeight="false" outlineLevel="0" collapsed="false">
      <c r="A5" s="0" t="n">
        <v>4</v>
      </c>
      <c r="C5" s="0" t="n">
        <v>4</v>
      </c>
      <c r="D5" s="1" t="s">
        <v>26</v>
      </c>
      <c r="E5" s="0" t="s">
        <v>14</v>
      </c>
      <c r="F5" s="1" t="s">
        <v>27</v>
      </c>
      <c r="G5" s="1" t="s">
        <v>28</v>
      </c>
      <c r="H5" s="0" t="s">
        <v>18</v>
      </c>
      <c r="I5" s="0" t="s">
        <v>18</v>
      </c>
      <c r="J5" s="0" t="s">
        <v>18</v>
      </c>
      <c r="K5" s="0" t="s">
        <v>18</v>
      </c>
      <c r="L5" s="0" t="s">
        <v>18</v>
      </c>
      <c r="M5" s="0" t="s">
        <v>19</v>
      </c>
      <c r="O5" s="0" t="str">
        <f aca="false">CONCATENATE("(",A5,",",C5,",","'",D5,"'",",","'",E5,"'",",","'",F5,"'",",","'",G5,"'",",","'",H5,"'",",","'",I5,"'",",","'",J5,"'",",","'",K5,"'",",","'",L5,"'",",","'",M5,"'","),")</f>
        <v>(4,4,'1590001089001','Urbano','1507520301003002','1507520301003002000','s/n','s/n','s/n','s/n','s/n','Ninguna'),</v>
      </c>
    </row>
    <row r="6" customFormat="false" ht="12.8" hidden="false" customHeight="false" outlineLevel="0" collapsed="false">
      <c r="A6" s="0" t="n">
        <v>5</v>
      </c>
      <c r="C6" s="0" t="n">
        <v>5</v>
      </c>
      <c r="D6" s="1" t="s">
        <v>23</v>
      </c>
      <c r="E6" s="0" t="s">
        <v>14</v>
      </c>
      <c r="F6" s="1" t="s">
        <v>29</v>
      </c>
      <c r="G6" s="1" t="s">
        <v>30</v>
      </c>
      <c r="H6" s="0" t="s">
        <v>17</v>
      </c>
      <c r="I6" s="0" t="s">
        <v>18</v>
      </c>
      <c r="J6" s="0" t="s">
        <v>18</v>
      </c>
      <c r="K6" s="0" t="s">
        <v>18</v>
      </c>
      <c r="L6" s="0" t="s">
        <v>18</v>
      </c>
      <c r="M6" s="0" t="s">
        <v>19</v>
      </c>
      <c r="O6" s="0" t="str">
        <f aca="false">CONCATENATE("(",A6,",",C6,",","'",D6,"'",",","'",E6,"'",",","'",F6,"'",",","'",G6,"'",",","'",H6,"'",",","'",I6,"'",",","'",J6,"'",",","'",K6,"'",",","'",L6,"'",",","'",M6,"'","),")</f>
        <v>(5,5,'1560000940001','Urbano','1507520301003003','1507520301003003000','Unipropiedad','s/n','s/n','s/n','s/n','Ninguna'),</v>
      </c>
    </row>
    <row r="7" customFormat="false" ht="12.8" hidden="false" customHeight="false" outlineLevel="0" collapsed="false">
      <c r="A7" s="0" t="n">
        <v>6</v>
      </c>
      <c r="C7" s="0" t="n">
        <v>6</v>
      </c>
      <c r="D7" s="1" t="s">
        <v>31</v>
      </c>
      <c r="E7" s="0" t="s">
        <v>14</v>
      </c>
      <c r="F7" s="1" t="s">
        <v>32</v>
      </c>
      <c r="G7" s="1" t="s">
        <v>33</v>
      </c>
      <c r="H7" s="0" t="s">
        <v>17</v>
      </c>
      <c r="I7" s="0" t="s">
        <v>18</v>
      </c>
      <c r="J7" s="0" t="s">
        <v>18</v>
      </c>
      <c r="K7" s="0" t="s">
        <v>18</v>
      </c>
      <c r="L7" s="0" t="n">
        <v>3</v>
      </c>
      <c r="M7" s="0" t="s">
        <v>19</v>
      </c>
      <c r="O7" s="0" t="str">
        <f aca="false">CONCATENATE("(",A7,",",C7,",","'",D7,"'",",","'",E7,"'",",","'",F7,"'",",","'",G7,"'",",","'",H7,"'",",","'",I7,"'",",","'",J7,"'",",","'",K7,"'",",","'",L7,"'",",","'",M7,"'","),")</f>
        <v>(6,6,'1500086671','Urbano','1507520301004001','1507520301004001000','Unipropiedad','s/n','s/n','s/n','3','Ninguna'),</v>
      </c>
    </row>
    <row r="8" customFormat="false" ht="12.8" hidden="false" customHeight="false" outlineLevel="0" collapsed="false">
      <c r="A8" s="0" t="n">
        <v>7</v>
      </c>
      <c r="C8" s="0" t="n">
        <v>7</v>
      </c>
      <c r="D8" s="1" t="s">
        <v>34</v>
      </c>
      <c r="E8" s="0" t="s">
        <v>14</v>
      </c>
      <c r="F8" s="1" t="s">
        <v>35</v>
      </c>
      <c r="G8" s="1" t="s">
        <v>36</v>
      </c>
      <c r="H8" s="0" t="s">
        <v>18</v>
      </c>
      <c r="I8" s="0" t="s">
        <v>18</v>
      </c>
      <c r="J8" s="0" t="s">
        <v>18</v>
      </c>
      <c r="K8" s="0" t="s">
        <v>18</v>
      </c>
      <c r="L8" s="0" t="s">
        <v>18</v>
      </c>
      <c r="M8" s="0" t="s">
        <v>19</v>
      </c>
      <c r="O8" s="0" t="str">
        <f aca="false">CONCATENATE("(",A8,",",C8,",","'",D8,"'",",","'",E8,"'",",","'",F8,"'",",","'",G8,"'",",","'",H8,"'",",","'",I8,"'",",","'",J8,"'",",","'",K8,"'",",","'",L8,"'",",","'",M8,"'","),")</f>
        <v>(7,7,'0500222286','Urbano','1507520301004002','1507520301004002000','s/n','s/n','s/n','s/n','s/n','Ninguna'),</v>
      </c>
    </row>
    <row r="9" customFormat="false" ht="12.8" hidden="false" customHeight="false" outlineLevel="0" collapsed="false">
      <c r="A9" s="0" t="n">
        <v>8</v>
      </c>
      <c r="C9" s="0" t="n">
        <v>8</v>
      </c>
      <c r="D9" s="1" t="s">
        <v>37</v>
      </c>
      <c r="E9" s="0" t="s">
        <v>14</v>
      </c>
      <c r="F9" s="1" t="s">
        <v>38</v>
      </c>
      <c r="G9" s="1" t="s">
        <v>39</v>
      </c>
      <c r="H9" s="0" t="s">
        <v>17</v>
      </c>
      <c r="I9" s="0" t="s">
        <v>18</v>
      </c>
      <c r="J9" s="0" t="s">
        <v>18</v>
      </c>
      <c r="K9" s="0" t="s">
        <v>18</v>
      </c>
      <c r="L9" s="0" t="n">
        <v>11</v>
      </c>
      <c r="M9" s="0" t="s">
        <v>19</v>
      </c>
      <c r="O9" s="0" t="str">
        <f aca="false">CONCATENATE("(",A9,",",C9,",","'",D9,"'",",","'",E9,"'",",","'",F9,"'",",","'",G9,"'",",","'",H9,"'",",","'",I9,"'",",","'",J9,"'",",","'",K9,"'",",","'",L9,"'",",","'",M9,"'","),")</f>
        <v>(8,8,'1500067655','Urbano','1507520301004003','1507520301004003000','Unipropiedad','s/n','s/n','s/n','11','Ninguna'),</v>
      </c>
    </row>
    <row r="10" customFormat="false" ht="12.8" hidden="false" customHeight="false" outlineLevel="0" collapsed="false">
      <c r="A10" s="0" t="n">
        <v>9</v>
      </c>
      <c r="C10" s="0" t="n">
        <v>9</v>
      </c>
      <c r="D10" s="1" t="s">
        <v>40</v>
      </c>
      <c r="E10" s="0" t="s">
        <v>14</v>
      </c>
      <c r="F10" s="1" t="s">
        <v>41</v>
      </c>
      <c r="G10" s="1" t="s">
        <v>42</v>
      </c>
      <c r="H10" s="0" t="s">
        <v>17</v>
      </c>
      <c r="I10" s="0" t="s">
        <v>18</v>
      </c>
      <c r="J10" s="0" t="s">
        <v>18</v>
      </c>
      <c r="K10" s="0" t="s">
        <v>18</v>
      </c>
      <c r="L10" s="0" t="s">
        <v>18</v>
      </c>
      <c r="M10" s="0" t="s">
        <v>19</v>
      </c>
      <c r="O10" s="0" t="str">
        <f aca="false">CONCATENATE("(",A10,",",C10,",","'",D10,"'",",","'",E10,"'",",","'",F10,"'",",","'",G10,"'",",","'",H10,"'",",","'",I10,"'",",","'",J10,"'",",","'",K10,"'",",","'",L10,"'",",","'",M10,"'","),")</f>
        <v>(9,9,'1703518850','Urbano','1507520301004004','1507520301004004000','Unipropiedad','s/n','s/n','s/n','s/n','Ninguna'),</v>
      </c>
    </row>
    <row r="11" customFormat="false" ht="12.8" hidden="false" customHeight="false" outlineLevel="0" collapsed="false">
      <c r="A11" s="0" t="n">
        <v>10</v>
      </c>
      <c r="C11" s="0" t="n">
        <v>10</v>
      </c>
      <c r="D11" s="1" t="s">
        <v>23</v>
      </c>
      <c r="E11" s="0" t="s">
        <v>14</v>
      </c>
      <c r="F11" s="1" t="s">
        <v>43</v>
      </c>
      <c r="G11" s="1" t="s">
        <v>44</v>
      </c>
      <c r="H11" s="0" t="s">
        <v>17</v>
      </c>
      <c r="I11" s="0" t="s">
        <v>18</v>
      </c>
      <c r="J11" s="0" t="s">
        <v>18</v>
      </c>
      <c r="K11" s="0" t="s">
        <v>18</v>
      </c>
      <c r="L11" s="0" t="s">
        <v>18</v>
      </c>
      <c r="M11" s="0" t="s">
        <v>19</v>
      </c>
      <c r="O11" s="0" t="str">
        <f aca="false">CONCATENATE("(",A11,",",C11,",","'",D11,"'",",","'",E11,"'",",","'",F11,"'",",","'",G11,"'",",","'",H11,"'",",","'",I11,"'",",","'",J11,"'",",","'",K11,"'",",","'",L11,"'",",","'",M11,"'","),")</f>
        <v>(10,10,'1560000940001','Urbano','1507520301004005','1507520301004005000','Unipropiedad','s/n','s/n','s/n','s/n','Ninguna'),</v>
      </c>
    </row>
    <row r="12" customFormat="false" ht="12.8" hidden="false" customHeight="false" outlineLevel="0" collapsed="false">
      <c r="A12" s="0" t="n">
        <v>11</v>
      </c>
      <c r="C12" s="3" t="n">
        <v>11</v>
      </c>
      <c r="D12" s="1" t="s">
        <v>45</v>
      </c>
      <c r="E12" s="0" t="s">
        <v>14</v>
      </c>
      <c r="F12" s="1" t="s">
        <v>46</v>
      </c>
      <c r="G12" s="1" t="s">
        <v>47</v>
      </c>
      <c r="H12" s="0" t="s">
        <v>17</v>
      </c>
      <c r="I12" s="0" t="s">
        <v>18</v>
      </c>
      <c r="J12" s="0" t="s">
        <v>18</v>
      </c>
      <c r="K12" s="0" t="s">
        <v>18</v>
      </c>
      <c r="L12" s="0" t="n">
        <v>47</v>
      </c>
      <c r="M12" s="0" t="s">
        <v>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A7500"/>
    <pageSetUpPr fitToPage="false"/>
  </sheetPr>
  <dimension ref="A1:O12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N12" activeCellId="0" sqref="N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03"/>
    <col collapsed="false" customWidth="true" hidden="false" outlineLevel="0" max="2" min="2" style="1" width="17.13"/>
    <col collapsed="false" customWidth="true" hidden="false" outlineLevel="0" max="3" min="3" style="0" width="14.49"/>
    <col collapsed="false" customWidth="true" hidden="false" outlineLevel="0" max="4" min="4" style="0" width="18.38"/>
    <col collapsed="false" customWidth="true" hidden="false" outlineLevel="0" max="5" min="5" style="0" width="12.83"/>
    <col collapsed="false" customWidth="true" hidden="false" outlineLevel="0" max="7" min="6" style="0" width="15.61"/>
    <col collapsed="false" customWidth="true" hidden="false" outlineLevel="0" max="8" min="8" style="0" width="13.47"/>
    <col collapsed="false" customWidth="true" hidden="false" outlineLevel="0" max="9" min="9" style="0" width="18.8"/>
  </cols>
  <sheetData>
    <row r="1" customFormat="false" ht="12.8" hidden="false" customHeight="false" outlineLevel="0" collapsed="false">
      <c r="A1" s="0" t="s">
        <v>440</v>
      </c>
      <c r="B1" s="1" t="s">
        <v>441</v>
      </c>
      <c r="C1" s="0" t="s">
        <v>442</v>
      </c>
      <c r="D1" s="0" t="s">
        <v>443</v>
      </c>
      <c r="E1" s="0" t="s">
        <v>444</v>
      </c>
      <c r="F1" s="0" t="s">
        <v>445</v>
      </c>
      <c r="G1" s="0" t="s">
        <v>446</v>
      </c>
      <c r="H1" s="0" t="s">
        <v>447</v>
      </c>
      <c r="I1" s="0" t="s">
        <v>448</v>
      </c>
      <c r="J1" s="0" t="s">
        <v>449</v>
      </c>
      <c r="K1" s="0" t="s">
        <v>450</v>
      </c>
      <c r="L1" s="0" t="s">
        <v>451</v>
      </c>
      <c r="O1" s="0" t="str">
        <f aca="false">CONCATENATE("INSERT INTO obras_complementarias (",A1,",",B1,",",C1,",",D1,",",E1,",",F1,",",G1,",",H1,",",I1,",",J1,",",K1,",",L1,") VALUES ")</f>
        <v>INSERT INTO obras_complementarias (obc_idobras_complementarias,obc_clave_predio,obc_idubicacion,obc_idinfraestructura,obc_tipo_obra,obc_dimension_a,obc_dimension_b,obc_dimension_c,obc_cantidad_metros,obc_material,obc_edad,obc_estado) VALUES </v>
      </c>
    </row>
    <row r="2" customFormat="false" ht="12.8" hidden="false" customHeight="false" outlineLevel="0" collapsed="false">
      <c r="A2" s="0" t="n">
        <v>1</v>
      </c>
      <c r="B2" s="1" t="s">
        <v>15</v>
      </c>
      <c r="C2" s="0" t="n">
        <v>1</v>
      </c>
      <c r="D2" s="0" t="n">
        <v>1</v>
      </c>
      <c r="E2" s="0" t="s">
        <v>286</v>
      </c>
      <c r="F2" s="0" t="s">
        <v>18</v>
      </c>
      <c r="G2" s="0" t="s">
        <v>18</v>
      </c>
      <c r="H2" s="0" t="s">
        <v>18</v>
      </c>
      <c r="I2" s="0" t="s">
        <v>18</v>
      </c>
      <c r="J2" s="0" t="s">
        <v>18</v>
      </c>
      <c r="K2" s="0" t="s">
        <v>18</v>
      </c>
      <c r="L2" s="0" t="s">
        <v>18</v>
      </c>
      <c r="O2" s="0" t="str">
        <f aca="false">CONCATENATE("(",A2,",","'",B2,"'",",",C2,",",D2,",","'",E2,"'",",","'",F2,"'",",","'",G2,"'",",","'",H2,"'",",","'",I2,"'",",","'",J2,"'",",","'",K2,"'",",","'",L2,"'","),")</f>
        <v>(1,'1507520301001001',1,1,'No tiene','s/n','s/n','s/n','s/n','s/n','s/n','s/n'),</v>
      </c>
    </row>
    <row r="3" customFormat="false" ht="12.8" hidden="false" customHeight="false" outlineLevel="0" collapsed="false">
      <c r="A3" s="0" t="n">
        <v>2</v>
      </c>
      <c r="B3" s="1" t="s">
        <v>21</v>
      </c>
      <c r="C3" s="0" t="n">
        <v>2</v>
      </c>
      <c r="D3" s="0" t="n">
        <v>2</v>
      </c>
      <c r="E3" s="0" t="s">
        <v>286</v>
      </c>
      <c r="F3" s="0" t="s">
        <v>18</v>
      </c>
      <c r="G3" s="0" t="s">
        <v>18</v>
      </c>
      <c r="H3" s="0" t="s">
        <v>18</v>
      </c>
      <c r="I3" s="0" t="s">
        <v>18</v>
      </c>
      <c r="J3" s="0" t="s">
        <v>18</v>
      </c>
      <c r="K3" s="0" t="s">
        <v>18</v>
      </c>
      <c r="L3" s="0" t="s">
        <v>18</v>
      </c>
      <c r="O3" s="0" t="str">
        <f aca="false">CONCATENATE("(",A3,",","'",B3,"'",",",C3,",",D3,",","'",E3,"'",",","'",F3,"'",",","'",G3,"'",",","'",H3,"'",",","'",I3,"'",",","'",J3,"'",",","'",K3,"'",",","'",L3,"'","),")</f>
        <v>(2,'1507520301001002',2,2,'No tiene','s/n','s/n','s/n','s/n','s/n','s/n','s/n'),</v>
      </c>
    </row>
    <row r="4" customFormat="false" ht="12.8" hidden="false" customHeight="false" outlineLevel="0" collapsed="false">
      <c r="A4" s="0" t="n">
        <v>3</v>
      </c>
      <c r="B4" s="1" t="s">
        <v>24</v>
      </c>
      <c r="C4" s="0" t="n">
        <v>3</v>
      </c>
      <c r="D4" s="0" t="n">
        <v>3</v>
      </c>
      <c r="E4" s="0" t="s">
        <v>286</v>
      </c>
      <c r="F4" s="0" t="s">
        <v>18</v>
      </c>
      <c r="G4" s="0" t="s">
        <v>18</v>
      </c>
      <c r="H4" s="0" t="s">
        <v>18</v>
      </c>
      <c r="I4" s="0" t="s">
        <v>18</v>
      </c>
      <c r="J4" s="0" t="s">
        <v>18</v>
      </c>
      <c r="K4" s="0" t="s">
        <v>18</v>
      </c>
      <c r="L4" s="0" t="s">
        <v>18</v>
      </c>
      <c r="O4" s="0" t="str">
        <f aca="false">CONCATENATE("(",A4,",","'",B4,"'",",",C4,",",D4,",","'",E4,"'",",","'",F4,"'",",","'",G4,"'",",","'",H4,"'",",","'",I4,"'",",","'",J4,"'",",","'",K4,"'",",","'",L4,"'","),")</f>
        <v>(3,'1507520301003001',3,3,'No tiene','s/n','s/n','s/n','s/n','s/n','s/n','s/n'),</v>
      </c>
    </row>
    <row r="5" customFormat="false" ht="12.8" hidden="false" customHeight="false" outlineLevel="0" collapsed="false">
      <c r="A5" s="0" t="n">
        <v>4</v>
      </c>
      <c r="B5" s="1" t="s">
        <v>27</v>
      </c>
      <c r="C5" s="0" t="n">
        <v>4</v>
      </c>
      <c r="D5" s="0" t="n">
        <v>4</v>
      </c>
      <c r="E5" s="0" t="s">
        <v>286</v>
      </c>
      <c r="F5" s="0" t="s">
        <v>18</v>
      </c>
      <c r="G5" s="0" t="s">
        <v>18</v>
      </c>
      <c r="H5" s="0" t="s">
        <v>18</v>
      </c>
      <c r="I5" s="0" t="s">
        <v>18</v>
      </c>
      <c r="J5" s="0" t="s">
        <v>18</v>
      </c>
      <c r="K5" s="0" t="s">
        <v>18</v>
      </c>
      <c r="L5" s="0" t="s">
        <v>18</v>
      </c>
      <c r="O5" s="0" t="str">
        <f aca="false">CONCATENATE("(",A5,",","'",B5,"'",",",C5,",",D5,",","'",E5,"'",",","'",F5,"'",",","'",G5,"'",",","'",H5,"'",",","'",I5,"'",",","'",J5,"'",",","'",K5,"'",",","'",L5,"'","),")</f>
        <v>(4,'1507520301003002',4,4,'No tiene','s/n','s/n','s/n','s/n','s/n','s/n','s/n'),</v>
      </c>
    </row>
    <row r="6" customFormat="false" ht="12.8" hidden="false" customHeight="false" outlineLevel="0" collapsed="false">
      <c r="A6" s="0" t="n">
        <v>5</v>
      </c>
      <c r="B6" s="1" t="s">
        <v>29</v>
      </c>
      <c r="C6" s="0" t="n">
        <v>5</v>
      </c>
      <c r="D6" s="0" t="n">
        <v>5</v>
      </c>
      <c r="E6" s="0" t="s">
        <v>286</v>
      </c>
      <c r="F6" s="0" t="s">
        <v>18</v>
      </c>
      <c r="G6" s="0" t="s">
        <v>18</v>
      </c>
      <c r="H6" s="0" t="s">
        <v>18</v>
      </c>
      <c r="I6" s="0" t="s">
        <v>18</v>
      </c>
      <c r="J6" s="0" t="s">
        <v>18</v>
      </c>
      <c r="K6" s="0" t="s">
        <v>18</v>
      </c>
      <c r="L6" s="0" t="s">
        <v>18</v>
      </c>
      <c r="O6" s="0" t="str">
        <f aca="false">CONCATENATE("(",A6,",","'",B6,"'",",",C6,",",D6,",","'",E6,"'",",","'",F6,"'",",","'",G6,"'",",","'",H6,"'",",","'",I6,"'",",","'",J6,"'",",","'",K6,"'",",","'",L6,"'","),")</f>
        <v>(5,'1507520301003003',5,5,'No tiene','s/n','s/n','s/n','s/n','s/n','s/n','s/n'),</v>
      </c>
    </row>
    <row r="7" customFormat="false" ht="12.8" hidden="false" customHeight="false" outlineLevel="0" collapsed="false">
      <c r="A7" s="0" t="n">
        <v>6</v>
      </c>
      <c r="B7" s="1" t="s">
        <v>32</v>
      </c>
      <c r="C7" s="0" t="n">
        <v>6</v>
      </c>
      <c r="D7" s="0" t="n">
        <v>6</v>
      </c>
      <c r="E7" s="0" t="s">
        <v>452</v>
      </c>
      <c r="F7" s="0" t="n">
        <v>23</v>
      </c>
      <c r="G7" s="0" t="n">
        <v>1.5</v>
      </c>
      <c r="H7" s="0" t="s">
        <v>18</v>
      </c>
      <c r="I7" s="0" t="n">
        <v>34.5</v>
      </c>
      <c r="J7" s="0" t="s">
        <v>453</v>
      </c>
      <c r="K7" s="0" t="n">
        <v>5</v>
      </c>
      <c r="L7" s="0" t="s">
        <v>348</v>
      </c>
      <c r="O7" s="0" t="str">
        <f aca="false">CONCATENATE("(",A7,",","'",B7,"'",",",C7,",",D7,",","'",E7,"'",",","'",F7,"'",",","'",G7,"'",",","'",H7,"'",",","'",I7,"'",",","'",J7,"'",",","'",K7,"'",",","'",L7,"'","),")</f>
        <v>(6,'1507520301004001',6,6,'Cerramiento','23','1.5','s/n','34.5','Mixto','5','Bueno'),</v>
      </c>
    </row>
    <row r="8" customFormat="false" ht="12.8" hidden="false" customHeight="false" outlineLevel="0" collapsed="false">
      <c r="A8" s="0" t="n">
        <v>7</v>
      </c>
      <c r="B8" s="1" t="s">
        <v>35</v>
      </c>
      <c r="C8" s="0" t="n">
        <v>7</v>
      </c>
      <c r="D8" s="0" t="n">
        <v>7</v>
      </c>
      <c r="E8" s="0" t="s">
        <v>452</v>
      </c>
      <c r="F8" s="0" t="n">
        <v>20</v>
      </c>
      <c r="G8" s="0" t="n">
        <v>2</v>
      </c>
      <c r="H8" s="0" t="s">
        <v>18</v>
      </c>
      <c r="I8" s="0" t="n">
        <v>40</v>
      </c>
      <c r="J8" s="0" t="s">
        <v>352</v>
      </c>
      <c r="K8" s="0" t="n">
        <v>2</v>
      </c>
      <c r="L8" s="0" t="s">
        <v>348</v>
      </c>
      <c r="O8" s="0" t="str">
        <f aca="false">CONCATENATE("(",A8,",","'",B8,"'",",",C8,",",D8,",","'",E8,"'",",","'",F8,"'",",","'",G8,"'",",","'",H8,"'",",","'",I8,"'",",","'",J8,"'",",","'",K8,"'",",","'",L8,"'","),")</f>
        <v>(7,'1507520301004002',7,7,'Cerramiento','20','2','s/n','40','Bloque','2','Bueno'),</v>
      </c>
    </row>
    <row r="9" customFormat="false" ht="12.8" hidden="false" customHeight="false" outlineLevel="0" collapsed="false">
      <c r="A9" s="0" t="n">
        <v>8</v>
      </c>
      <c r="B9" s="1" t="s">
        <v>38</v>
      </c>
      <c r="C9" s="0" t="n">
        <v>8</v>
      </c>
      <c r="D9" s="0" t="n">
        <v>8</v>
      </c>
      <c r="E9" s="0" t="s">
        <v>286</v>
      </c>
      <c r="F9" s="0" t="s">
        <v>18</v>
      </c>
      <c r="G9" s="0" t="s">
        <v>18</v>
      </c>
      <c r="H9" s="0" t="s">
        <v>18</v>
      </c>
      <c r="I9" s="0" t="s">
        <v>18</v>
      </c>
      <c r="J9" s="0" t="s">
        <v>18</v>
      </c>
      <c r="K9" s="0" t="s">
        <v>18</v>
      </c>
      <c r="L9" s="0" t="s">
        <v>18</v>
      </c>
      <c r="O9" s="0" t="str">
        <f aca="false">CONCATENATE("(",A9,",","'",B9,"'",",",C9,",",D9,",","'",E9,"'",",","'",F9,"'",",","'",G9,"'",",","'",H9,"'",",","'",I9,"'",",","'",J9,"'",",","'",K9,"'",",","'",L9,"'","),")</f>
        <v>(8,'1507520301004003',8,8,'No tiene','s/n','s/n','s/n','s/n','s/n','s/n','s/n'),</v>
      </c>
    </row>
    <row r="10" customFormat="false" ht="12.8" hidden="false" customHeight="false" outlineLevel="0" collapsed="false">
      <c r="A10" s="0" t="n">
        <v>9</v>
      </c>
      <c r="B10" s="1" t="s">
        <v>41</v>
      </c>
      <c r="C10" s="0" t="n">
        <v>9</v>
      </c>
      <c r="D10" s="0" t="n">
        <v>9</v>
      </c>
      <c r="E10" s="0" t="s">
        <v>452</v>
      </c>
      <c r="F10" s="0" t="s">
        <v>18</v>
      </c>
      <c r="G10" s="0" t="s">
        <v>18</v>
      </c>
      <c r="H10" s="0" t="s">
        <v>18</v>
      </c>
      <c r="I10" s="0" t="s">
        <v>18</v>
      </c>
      <c r="J10" s="0" t="s">
        <v>18</v>
      </c>
      <c r="K10" s="0" t="s">
        <v>18</v>
      </c>
      <c r="L10" s="0" t="s">
        <v>18</v>
      </c>
      <c r="O10" s="0" t="str">
        <f aca="false">CONCATENATE("(",A10,",","'",B10,"'",",",C10,",",D10,",","'",E10,"'",",","'",F10,"'",",","'",G10,"'",",","'",H10,"'",",","'",I10,"'",",","'",J10,"'",",","'",K10,"'",",","'",L10,"'","),")</f>
        <v>(9,'1507520301004004',9,9,'Cerramiento','s/n','s/n','s/n','s/n','s/n','s/n','s/n'),</v>
      </c>
    </row>
    <row r="11" customFormat="false" ht="12.8" hidden="false" customHeight="false" outlineLevel="0" collapsed="false">
      <c r="A11" s="0" t="n">
        <v>10</v>
      </c>
      <c r="B11" s="1" t="s">
        <v>43</v>
      </c>
      <c r="C11" s="0" t="n">
        <v>10</v>
      </c>
      <c r="D11" s="0" t="n">
        <v>10</v>
      </c>
      <c r="E11" s="0" t="s">
        <v>286</v>
      </c>
      <c r="F11" s="0" t="s">
        <v>18</v>
      </c>
      <c r="G11" s="0" t="s">
        <v>18</v>
      </c>
      <c r="H11" s="0" t="s">
        <v>18</v>
      </c>
      <c r="I11" s="0" t="s">
        <v>18</v>
      </c>
      <c r="J11" s="0" t="s">
        <v>18</v>
      </c>
      <c r="K11" s="0" t="s">
        <v>18</v>
      </c>
      <c r="L11" s="0" t="s">
        <v>18</v>
      </c>
      <c r="O11" s="0" t="str">
        <f aca="false">CONCATENATE("(",A11,",","'",B11,"'",",",C11,",",D11,",","'",E11,"'",",","'",F11,"'",",","'",G11,"'",",","'",H11,"'",",","'",I11,"'",",","'",J11,"'",",","'",K11,"'",",","'",L11,"'","),")</f>
        <v>(10,'1507520301004005',10,10,'No tiene','s/n','s/n','s/n','s/n','s/n','s/n','s/n'),</v>
      </c>
    </row>
    <row r="12" customFormat="false" ht="12.8" hidden="false" customHeight="false" outlineLevel="0" collapsed="false">
      <c r="A12" s="0" t="n">
        <v>11</v>
      </c>
      <c r="B12" s="1" t="s">
        <v>46</v>
      </c>
      <c r="C12" s="0" t="n">
        <v>11</v>
      </c>
      <c r="D12" s="0" t="n">
        <v>11</v>
      </c>
      <c r="E12" s="0" t="s">
        <v>286</v>
      </c>
      <c r="F12" s="0" t="s">
        <v>18</v>
      </c>
      <c r="G12" s="0" t="s">
        <v>18</v>
      </c>
      <c r="H12" s="0" t="s">
        <v>18</v>
      </c>
      <c r="I12" s="0" t="s">
        <v>18</v>
      </c>
      <c r="J12" s="0" t="s">
        <v>18</v>
      </c>
      <c r="K12" s="0" t="s">
        <v>18</v>
      </c>
      <c r="L12" s="0" t="s">
        <v>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2" activeCellId="0" sqref="V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68"/>
    <col collapsed="false" customWidth="true" hidden="false" outlineLevel="0" max="2" min="2" style="1" width="15.18"/>
    <col collapsed="false" customWidth="true" hidden="false" outlineLevel="0" max="3" min="3" style="0" width="14.21"/>
    <col collapsed="false" customWidth="true" hidden="false" outlineLevel="0" max="4" min="4" style="0" width="19.21"/>
    <col collapsed="false" customWidth="true" hidden="false" outlineLevel="0" max="5" min="5" style="0" width="20.6"/>
    <col collapsed="false" customWidth="true" hidden="false" outlineLevel="0" max="6" min="6" style="0" width="13.8"/>
    <col collapsed="false" customWidth="true" hidden="false" outlineLevel="0" max="7" min="7" style="0" width="20.33"/>
    <col collapsed="false" customWidth="true" hidden="false" outlineLevel="0" max="9" min="8" style="0" width="23.66"/>
    <col collapsed="false" customWidth="true" hidden="false" outlineLevel="0" max="11" min="10" style="0" width="18.8"/>
    <col collapsed="false" customWidth="true" hidden="false" outlineLevel="0" max="15" min="12" style="0" width="16.3"/>
    <col collapsed="false" customWidth="true" hidden="false" outlineLevel="0" max="16" min="16" style="0" width="23.53"/>
    <col collapsed="false" customWidth="true" hidden="false" outlineLevel="0" max="17" min="17" style="0" width="14.77"/>
    <col collapsed="false" customWidth="true" hidden="false" outlineLevel="0" max="18" min="18" style="0" width="32.42"/>
  </cols>
  <sheetData>
    <row r="1" customFormat="false" ht="12.8" hidden="false" customHeight="false" outlineLevel="0" collapsed="false">
      <c r="A1" s="0" t="s">
        <v>454</v>
      </c>
      <c r="B1" s="1" t="s">
        <v>455</v>
      </c>
      <c r="C1" s="0" t="s">
        <v>456</v>
      </c>
      <c r="D1" s="0" t="s">
        <v>457</v>
      </c>
      <c r="E1" s="0" t="s">
        <v>458</v>
      </c>
      <c r="F1" s="0" t="s">
        <v>459</v>
      </c>
      <c r="G1" s="0" t="s">
        <v>460</v>
      </c>
      <c r="H1" s="0" t="s">
        <v>461</v>
      </c>
      <c r="I1" s="0" t="s">
        <v>462</v>
      </c>
      <c r="J1" s="0" t="s">
        <v>463</v>
      </c>
      <c r="K1" s="0" t="s">
        <v>464</v>
      </c>
      <c r="L1" s="0" t="s">
        <v>465</v>
      </c>
      <c r="M1" s="0" t="s">
        <v>466</v>
      </c>
      <c r="N1" s="0" t="s">
        <v>467</v>
      </c>
      <c r="O1" s="0" t="s">
        <v>468</v>
      </c>
      <c r="P1" s="0" t="s">
        <v>469</v>
      </c>
      <c r="Q1" s="0" t="s">
        <v>470</v>
      </c>
      <c r="R1" s="0" t="s">
        <v>471</v>
      </c>
      <c r="V1" s="0" t="str">
        <f aca="false">CONCATENATE("INSERT INTO grafico_predio (",A1,",",B1,",",C1,",",D1,",",E1,",",F1,",",G1,",",H1,",",I1,",",J1,",",K1,",",L1,",",M1,",",N1,",",O1,",",P1,",",Q1,",",R1,") VALUES ")</f>
        <v>INSERT INTO grafico_predio (grp_idgrafico_predio,grp_clave_predio,grp_link_grafico,grp_link_foto_fachada,grp_descripcion_grafico,grp_calle_norte,grp_calle_sur,grp_calle_este,grp_calle_oeste,grp_area_grafica_lote,grp_dimension_frente,grp_fondo_relativo,grp_coordenada_x,grp_coordenada_y,grp_avaluo_tierras,grp_avaluo_construcciones,grp_avaluo_total,grp_observaciones) VALUES </v>
      </c>
    </row>
    <row r="2" customFormat="false" ht="12.8" hidden="false" customHeight="false" outlineLevel="0" collapsed="false">
      <c r="A2" s="0" t="n">
        <v>1</v>
      </c>
      <c r="B2" s="1" t="s">
        <v>15</v>
      </c>
      <c r="F2" s="0" t="s">
        <v>472</v>
      </c>
      <c r="G2" s="0" t="s">
        <v>264</v>
      </c>
      <c r="H2" s="0" t="s">
        <v>472</v>
      </c>
      <c r="I2" s="0" t="s">
        <v>473</v>
      </c>
      <c r="J2" s="0" t="s">
        <v>18</v>
      </c>
      <c r="K2" s="0" t="s">
        <v>18</v>
      </c>
      <c r="L2" s="0" t="s">
        <v>18</v>
      </c>
      <c r="M2" s="0" t="s">
        <v>18</v>
      </c>
      <c r="N2" s="0" t="s">
        <v>18</v>
      </c>
      <c r="O2" s="0" t="s">
        <v>18</v>
      </c>
      <c r="P2" s="0" t="s">
        <v>18</v>
      </c>
      <c r="Q2" s="0" t="s">
        <v>18</v>
      </c>
      <c r="R2" s="0" t="s">
        <v>18</v>
      </c>
      <c r="V2" s="0" t="str">
        <f aca="false">CONCATENATE("(",A2,",","'",B2,"'",",","'",C2,"'",",","'",D2,"'",",","'",E2,"'",",","'",F2,"'",",","'",G2,"'",",","'",H2,"'",",","'",I2,"'",",","'",J2,"'",",","'",K2,"'",",","'",L2,"'",",","'",M2,"'",",","'",N2,"'",",","'",O2,"'",",","'",P2,"'",",","'",Q2,"'",",","'",R2,"'","),")</f>
        <v>(1,'1507520301001001','','','','Área verde','Calle s/n','Área verde','Lote vacío','s/n','s/n','s/n','s/n','s/n','s/n','s/n','s/n','s/n'),</v>
      </c>
    </row>
    <row r="3" customFormat="false" ht="12.8" hidden="false" customHeight="false" outlineLevel="0" collapsed="false">
      <c r="A3" s="0" t="n">
        <v>2</v>
      </c>
      <c r="B3" s="1" t="s">
        <v>21</v>
      </c>
      <c r="F3" s="0" t="s">
        <v>472</v>
      </c>
      <c r="G3" s="0" t="s">
        <v>264</v>
      </c>
      <c r="H3" s="0" t="s">
        <v>472</v>
      </c>
      <c r="I3" s="0" t="s">
        <v>474</v>
      </c>
      <c r="J3" s="0" t="s">
        <v>18</v>
      </c>
      <c r="K3" s="0" t="s">
        <v>18</v>
      </c>
      <c r="L3" s="0" t="s">
        <v>18</v>
      </c>
      <c r="M3" s="0" t="s">
        <v>18</v>
      </c>
      <c r="N3" s="0" t="s">
        <v>18</v>
      </c>
      <c r="O3" s="0" t="s">
        <v>18</v>
      </c>
      <c r="P3" s="0" t="s">
        <v>18</v>
      </c>
      <c r="Q3" s="0" t="s">
        <v>18</v>
      </c>
      <c r="R3" s="0" t="s">
        <v>475</v>
      </c>
      <c r="V3" s="0" t="str">
        <f aca="false">CONCATENATE("(",A3,",","'",B3,"'",",","'",C3,"'",",","'",D3,"'",",","'",E3,"'",",","'",F3,"'",",","'",G3,"'",",","'",H3,"'",",","'",I3,"'",",","'",J3,"'",",","'",K3,"'",",","'",L3,"'",",","'",M3,"'",",","'",N3,"'",",","'",O3,"'",",","'",P3,"'",",","'",Q3,"'",",","'",R3,"'","),")</f>
        <v>(2,'1507520301001002','','','','Área verde','Calle s/n','Área verde','Manitio Salagaje María','s/n','s/n','s/n','s/n','s/n','s/n','s/n','s/n','El propietario es fallecido'),</v>
      </c>
    </row>
    <row r="4" customFormat="false" ht="12.8" hidden="false" customHeight="false" outlineLevel="0" collapsed="false">
      <c r="A4" s="0" t="n">
        <v>3</v>
      </c>
      <c r="B4" s="1" t="s">
        <v>24</v>
      </c>
      <c r="F4" s="0" t="s">
        <v>264</v>
      </c>
      <c r="G4" s="0" t="s">
        <v>476</v>
      </c>
      <c r="H4" s="0" t="s">
        <v>232</v>
      </c>
      <c r="I4" s="0" t="s">
        <v>265</v>
      </c>
      <c r="J4" s="0" t="s">
        <v>18</v>
      </c>
      <c r="K4" s="0" t="s">
        <v>18</v>
      </c>
      <c r="L4" s="0" t="s">
        <v>18</v>
      </c>
      <c r="M4" s="0" t="s">
        <v>18</v>
      </c>
      <c r="N4" s="0" t="s">
        <v>18</v>
      </c>
      <c r="O4" s="0" t="s">
        <v>18</v>
      </c>
      <c r="P4" s="0" t="s">
        <v>18</v>
      </c>
      <c r="Q4" s="0" t="s">
        <v>18</v>
      </c>
      <c r="R4" s="0" t="s">
        <v>18</v>
      </c>
      <c r="V4" s="0" t="str">
        <f aca="false">CONCATENATE("(",A4,",","'",B4,"'",",","'",C4,"'",",","'",D4,"'",",","'",E4,"'",",","'",F4,"'",",","'",G4,"'",",","'",H4,"'",",","'",I4,"'",",","'",J4,"'",",","'",K4,"'",",","'",L4,"'",",","'",M4,"'",",","'",N4,"'",",","'",O4,"'",",","'",P4,"'",",","'",Q4,"'",",","'",R4,"'","),")</f>
        <v>(3,'1507520301003001','','','','Calle s/n','GAD Municicpal Quijos','Misión Josefina de Napo','Vía Interoceánica','s/n','s/n','s/n','s/n','s/n','s/n','s/n','s/n','s/n'),</v>
      </c>
    </row>
    <row r="5" customFormat="false" ht="12.8" hidden="false" customHeight="false" outlineLevel="0" collapsed="false">
      <c r="A5" s="0" t="n">
        <v>4</v>
      </c>
      <c r="B5" s="1" t="s">
        <v>27</v>
      </c>
      <c r="F5" s="0" t="s">
        <v>264</v>
      </c>
      <c r="G5" s="0" t="s">
        <v>476</v>
      </c>
      <c r="H5" s="0" t="s">
        <v>266</v>
      </c>
      <c r="I5" s="0" t="s">
        <v>477</v>
      </c>
      <c r="J5" s="0" t="s">
        <v>18</v>
      </c>
      <c r="K5" s="0" t="s">
        <v>18</v>
      </c>
      <c r="L5" s="0" t="s">
        <v>18</v>
      </c>
      <c r="M5" s="0" t="s">
        <v>18</v>
      </c>
      <c r="N5" s="0" t="s">
        <v>18</v>
      </c>
      <c r="O5" s="0" t="s">
        <v>18</v>
      </c>
      <c r="P5" s="0" t="s">
        <v>18</v>
      </c>
      <c r="Q5" s="0" t="s">
        <v>18</v>
      </c>
      <c r="R5" s="0" t="s">
        <v>18</v>
      </c>
      <c r="V5" s="0" t="str">
        <f aca="false">CONCATENATE("(",A5,",","'",B5,"'",",","'",C5,"'",",","'",D5,"'",",","'",E5,"'",",","'",F5,"'",",","'",G5,"'",",","'",H5,"'",",","'",I5,"'",",","'",J5,"'",",","'",K5,"'",",","'",L5,"'",",","'",M5,"'",",","'",N5,"'",",","'",O5,"'",",","'",P5,"'",",","'",Q5,"'",",","'",R5,"'","),")</f>
        <v>(4,'1507520301003002','','','','Calle s/n','GAD Municicpal Quijos','Calle Jesús del Gran Poder','GAD Municipal de Quijos','s/n','s/n','s/n','s/n','s/n','s/n','s/n','s/n','s/n'),</v>
      </c>
    </row>
    <row r="6" customFormat="false" ht="12.8" hidden="false" customHeight="false" outlineLevel="0" collapsed="false">
      <c r="A6" s="0" t="n">
        <v>5</v>
      </c>
      <c r="B6" s="1" t="s">
        <v>29</v>
      </c>
      <c r="F6" s="0" t="s">
        <v>478</v>
      </c>
      <c r="G6" s="0" t="s">
        <v>265</v>
      </c>
      <c r="H6" s="0" t="s">
        <v>266</v>
      </c>
      <c r="I6" s="0" t="s">
        <v>477</v>
      </c>
      <c r="J6" s="0" t="s">
        <v>18</v>
      </c>
      <c r="K6" s="0" t="s">
        <v>18</v>
      </c>
      <c r="L6" s="0" t="s">
        <v>18</v>
      </c>
      <c r="M6" s="0" t="s">
        <v>18</v>
      </c>
      <c r="N6" s="0" t="s">
        <v>18</v>
      </c>
      <c r="O6" s="0" t="s">
        <v>18</v>
      </c>
      <c r="P6" s="0" t="s">
        <v>18</v>
      </c>
      <c r="Q6" s="0" t="s">
        <v>18</v>
      </c>
      <c r="R6" s="0" t="s">
        <v>479</v>
      </c>
      <c r="V6" s="0" t="str">
        <f aca="false">CONCATENATE("(",A6,",","'",B6,"'",",","'",C6,"'",",","'",D6,"'",",","'",E6,"'",",","'",F6,"'",",","'",G6,"'",",","'",H6,"'",",","'",I6,"'",",","'",J6,"'",",","'",K6,"'",",","'",L6,"'",",","'",M6,"'",",","'",N6,"'",",","'",O6,"'",",","'",P6,"'",",","'",Q6,"'",",","'",R6,"'","),")</f>
        <v>(5,'1507520301003003','','','','Misión Josefina Napo','Vía Interoceánica','Calle Jesús del Gran Poder','GAD Municipal de Quijos','s/n','s/n','s/n','s/n','s/n','s/n','s/n','s/n','Este predio tiene construido una pileta'),</v>
      </c>
    </row>
    <row r="7" customFormat="false" ht="12.8" hidden="false" customHeight="false" outlineLevel="0" collapsed="false">
      <c r="A7" s="0" t="n">
        <v>6</v>
      </c>
      <c r="B7" s="1" t="s">
        <v>32</v>
      </c>
      <c r="F7" s="0" t="s">
        <v>480</v>
      </c>
      <c r="G7" s="0" t="s">
        <v>481</v>
      </c>
      <c r="H7" s="0" t="s">
        <v>482</v>
      </c>
      <c r="I7" s="0" t="s">
        <v>266</v>
      </c>
      <c r="J7" s="0" t="s">
        <v>18</v>
      </c>
      <c r="K7" s="0" t="s">
        <v>18</v>
      </c>
      <c r="L7" s="0" t="s">
        <v>18</v>
      </c>
      <c r="M7" s="0" t="s">
        <v>18</v>
      </c>
      <c r="N7" s="0" t="s">
        <v>18</v>
      </c>
      <c r="O7" s="0" t="s">
        <v>18</v>
      </c>
      <c r="P7" s="0" t="s">
        <v>18</v>
      </c>
      <c r="Q7" s="0" t="s">
        <v>18</v>
      </c>
      <c r="R7" s="0" t="s">
        <v>483</v>
      </c>
      <c r="V7" s="0" t="str">
        <f aca="false">CONCATENATE("(",A7,",","'",B7,"'",",","'",C7,"'",",","'",D7,"'",",","'",E7,"'",",","'",F7,"'",",","'",G7,"'",",","'",H7,"'",",","'",I7,"'",",","'",J7,"'",",","'",K7,"'",",","'",L7,"'",",","'",M7,"'",",","'",N7,"'",",","'",O7,"'",",","'",P7,"'",",","'",Q7,"'",",","'",R7,"'","),")</f>
        <v>(6,'1507520301004001','','','','Mancheno Sonia/AGSO','Cruz Carmen/Escuela Manuel Villavicencio ','Leticia Zambrano Gonzales','Calle Jesús del Gran Poder','s/n','s/n','s/n','s/n','s/n','s/n','s/n','s/n','El bloque 1 está obsoleto'),</v>
      </c>
    </row>
    <row r="8" customFormat="false" ht="12.8" hidden="false" customHeight="false" outlineLevel="0" collapsed="false">
      <c r="A8" s="0" t="n">
        <v>7</v>
      </c>
      <c r="B8" s="1" t="s">
        <v>35</v>
      </c>
      <c r="F8" s="0" t="s">
        <v>267</v>
      </c>
      <c r="G8" s="0" t="s">
        <v>484</v>
      </c>
      <c r="H8" s="0" t="s">
        <v>485</v>
      </c>
      <c r="I8" s="0" t="s">
        <v>486</v>
      </c>
      <c r="J8" s="0" t="s">
        <v>18</v>
      </c>
      <c r="K8" s="0" t="s">
        <v>18</v>
      </c>
      <c r="L8" s="0" t="s">
        <v>18</v>
      </c>
      <c r="M8" s="0" t="s">
        <v>18</v>
      </c>
      <c r="N8" s="0" t="s">
        <v>18</v>
      </c>
      <c r="O8" s="0" t="s">
        <v>18</v>
      </c>
      <c r="P8" s="0" t="s">
        <v>18</v>
      </c>
      <c r="Q8" s="0" t="s">
        <v>18</v>
      </c>
      <c r="R8" s="0" t="s">
        <v>18</v>
      </c>
      <c r="V8" s="0" t="str">
        <f aca="false">CONCATENATE("(",A8,",","'",B8,"'",",","'",C8,"'",",","'",D8,"'",",","'",E8,"'",",","'",F8,"'",",","'",G8,"'",",","'",H8,"'",",","'",I8,"'",",","'",J8,"'",",","'",K8,"'",",","'",L8,"'",",","'",M8,"'",",","'",N8,"'",",","'",O8,"'",",","'",P8,"'",",","'",Q8,"'",",","'",R8,"'","),")</f>
        <v>(7,'1507520301004002','','','','Calle Oriente','Manitio Manitio María','Calle La Wila','Asociación Ganaderos','s/n','s/n','s/n','s/n','s/n','s/n','s/n','s/n','s/n'),</v>
      </c>
    </row>
    <row r="9" customFormat="false" ht="12.8" hidden="false" customHeight="false" outlineLevel="0" collapsed="false">
      <c r="A9" s="0" t="n">
        <v>8</v>
      </c>
      <c r="B9" s="1" t="s">
        <v>38</v>
      </c>
      <c r="F9" s="0" t="s">
        <v>487</v>
      </c>
      <c r="G9" s="0" t="s">
        <v>18</v>
      </c>
      <c r="H9" s="0" t="s">
        <v>268</v>
      </c>
      <c r="I9" s="0" t="s">
        <v>18</v>
      </c>
      <c r="J9" s="0" t="s">
        <v>18</v>
      </c>
      <c r="K9" s="0" t="s">
        <v>18</v>
      </c>
      <c r="L9" s="0" t="s">
        <v>18</v>
      </c>
      <c r="M9" s="0" t="s">
        <v>18</v>
      </c>
      <c r="N9" s="0" t="s">
        <v>18</v>
      </c>
      <c r="O9" s="0" t="s">
        <v>18</v>
      </c>
      <c r="P9" s="0" t="s">
        <v>18</v>
      </c>
      <c r="Q9" s="0" t="s">
        <v>18</v>
      </c>
      <c r="R9" s="0" t="s">
        <v>18</v>
      </c>
      <c r="V9" s="0" t="str">
        <f aca="false">CONCATENATE("(",A9,",","'",B9,"'",",","'",C9,"'",",","'",D9,"'",",","'",E9,"'",",","'",F9,"'",",","'",G9,"'",",","'",H9,"'",",","'",I9,"'",",","'",J9,"'",",","'",K9,"'",",","'",L9,"'",",","'",M9,"'",",","'",N9,"'",",","'",O9,"'",",","'",P9,"'",",","'",Q9,"'",",","'",R9,"'","),")</f>
        <v>(8,'1507520301004003','','','','Tenorio Amable Segundo','s/n','Calle Huila','s/n','s/n','s/n','s/n','s/n','s/n','s/n','s/n','s/n','s/n'),</v>
      </c>
    </row>
    <row r="10" customFormat="false" ht="12.8" hidden="false" customHeight="false" outlineLevel="0" collapsed="false">
      <c r="A10" s="0" t="n">
        <v>9</v>
      </c>
      <c r="B10" s="1" t="s">
        <v>41</v>
      </c>
      <c r="F10" s="0" t="s">
        <v>487</v>
      </c>
      <c r="G10" s="0" t="s">
        <v>265</v>
      </c>
      <c r="H10" s="0" t="s">
        <v>488</v>
      </c>
      <c r="I10" s="0" t="s">
        <v>489</v>
      </c>
      <c r="J10" s="0" t="s">
        <v>18</v>
      </c>
      <c r="K10" s="0" t="s">
        <v>18</v>
      </c>
      <c r="L10" s="0" t="s">
        <v>18</v>
      </c>
      <c r="M10" s="0" t="s">
        <v>18</v>
      </c>
      <c r="N10" s="0" t="s">
        <v>18</v>
      </c>
      <c r="O10" s="0" t="s">
        <v>18</v>
      </c>
      <c r="P10" s="0" t="s">
        <v>18</v>
      </c>
      <c r="Q10" s="0" t="s">
        <v>18</v>
      </c>
      <c r="R10" s="0" t="s">
        <v>18</v>
      </c>
      <c r="V10" s="0" t="str">
        <f aca="false">CONCATENATE("(",A10,",","'",B10,"'",",","'",C10,"'",",","'",D10,"'",",","'",E10,"'",",","'",F10,"'",",","'",G10,"'",",","'",H10,"'",",","'",I10,"'",",","'",J10,"'",",","'",K10,"'",",","'",L10,"'",",","'",M10,"'",",","'",N10,"'",",","'",O10,"'",",","'",P10,"'",",","'",Q10,"'",",","'",R10,"'","),")</f>
        <v>(9,'1507520301004004','','','','Tenorio Amable Segundo','Vía Interoceánica','Zambrano González','Reinoso Yánez/Zambrano Gonzalez','s/n','s/n','s/n','s/n','s/n','s/n','s/n','s/n','s/n'),</v>
      </c>
    </row>
    <row r="11" customFormat="false" ht="12.8" hidden="false" customHeight="false" outlineLevel="0" collapsed="false">
      <c r="A11" s="0" t="n">
        <v>10</v>
      </c>
      <c r="B11" s="1" t="s">
        <v>43</v>
      </c>
      <c r="F11" s="0" t="s">
        <v>490</v>
      </c>
      <c r="G11" s="0" t="s">
        <v>265</v>
      </c>
      <c r="H11" s="0" t="s">
        <v>268</v>
      </c>
      <c r="I11" s="0" t="s">
        <v>491</v>
      </c>
      <c r="J11" s="0" t="s">
        <v>18</v>
      </c>
      <c r="K11" s="0" t="s">
        <v>18</v>
      </c>
      <c r="L11" s="0" t="s">
        <v>18</v>
      </c>
      <c r="M11" s="0" t="s">
        <v>18</v>
      </c>
      <c r="N11" s="0" t="s">
        <v>18</v>
      </c>
      <c r="O11" s="0" t="s">
        <v>18</v>
      </c>
      <c r="P11" s="0" t="s">
        <v>18</v>
      </c>
      <c r="Q11" s="0" t="s">
        <v>18</v>
      </c>
      <c r="R11" s="0" t="s">
        <v>492</v>
      </c>
      <c r="V11" s="0" t="str">
        <f aca="false">CONCATENATE("(",A11,",","'",B11,"'",",","'",C11,"'",",","'",D11,"'",",","'",E11,"'",",","'",F11,"'",",","'",G11,"'",",","'",H11,"'",",","'",I11,"'",",","'",J11,"'",",","'",K11,"'",",","'",L11,"'",",","'",M11,"'",",","'",N11,"'",",","'",O11,"'",",","'",P11,"'",",","'",Q11,"'",",","'",R11,"'","),")</f>
        <v>(10,'1507520301004005','','','','Zambrano/Gonzales Adita Leticia','Vía Interoceánica','Calle Huila','Zambrano Gonzales Silvia Janeth','s/n','s/n','s/n','s/n','s/n','s/n','s/n','s/n','Predio municipal'),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1" width="15.61"/>
    <col collapsed="false" customWidth="true" hidden="false" outlineLevel="0" max="3" min="3" style="0" width="15.61"/>
    <col collapsed="false" customWidth="true" hidden="false" outlineLevel="0" max="4" min="4" style="0" width="14.63"/>
  </cols>
  <sheetData>
    <row r="1" customFormat="false" ht="12.8" hidden="false" customHeight="false" outlineLevel="0" collapsed="false">
      <c r="A1" s="0" t="s">
        <v>493</v>
      </c>
      <c r="B1" s="1" t="s">
        <v>494</v>
      </c>
      <c r="C1" s="0" t="s">
        <v>495</v>
      </c>
      <c r="D1" s="0" t="s">
        <v>496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2"/>
  <sheetViews>
    <sheetView showFormulas="false" showGridLines="true" showRowColHeaders="true" showZeros="true" rightToLeft="false" tabSelected="false" showOutlineSymbols="true" defaultGridColor="true" view="normal" topLeftCell="AD1" colorId="64" zoomScale="100" zoomScaleNormal="100" zoomScalePageLayoutView="100" workbookViewId="0">
      <selection pane="topLeft" activeCell="AI12" activeCellId="0" sqref="AI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99"/>
    <col collapsed="false" customWidth="true" hidden="false" outlineLevel="0" max="2" min="2" style="1" width="17.13"/>
    <col collapsed="false" customWidth="true" hidden="false" outlineLevel="0" max="5" min="5" style="0" width="17.13"/>
    <col collapsed="false" customWidth="true" hidden="false" outlineLevel="0" max="6" min="6" style="0" width="24.22"/>
    <col collapsed="false" customWidth="true" hidden="false" outlineLevel="0" max="7" min="7" style="0" width="20.33"/>
    <col collapsed="false" customWidth="true" hidden="false" outlineLevel="0" max="8" min="8" style="0" width="19.91"/>
    <col collapsed="false" customWidth="true" hidden="false" outlineLevel="0" max="9" min="9" style="0" width="20.33"/>
    <col collapsed="false" customWidth="true" hidden="false" outlineLevel="0" max="10" min="10" style="0" width="21.44"/>
    <col collapsed="false" customWidth="true" hidden="false" outlineLevel="0" max="11" min="11" style="0" width="21.3"/>
    <col collapsed="false" customWidth="true" hidden="false" outlineLevel="0" max="12" min="12" style="0" width="19.63"/>
    <col collapsed="false" customWidth="false" hidden="false" outlineLevel="0" max="14" min="13" style="1" width="11.52"/>
    <col collapsed="false" customWidth="true" hidden="false" outlineLevel="0" max="15" min="15" style="0" width="32.55"/>
    <col collapsed="false" customWidth="true" hidden="false" outlineLevel="0" max="16" min="16" style="0" width="33.67"/>
    <col collapsed="false" customWidth="true" hidden="false" outlineLevel="0" max="17" min="17" style="0" width="33.52"/>
    <col collapsed="false" customWidth="true" hidden="false" outlineLevel="0" max="18" min="18" style="0" width="19.08"/>
    <col collapsed="false" customWidth="true" hidden="false" outlineLevel="0" max="19" min="19" style="0" width="16.99"/>
    <col collapsed="false" customWidth="true" hidden="false" outlineLevel="0" max="20" min="20" style="0" width="17.27"/>
    <col collapsed="false" customWidth="true" hidden="false" outlineLevel="0" max="21" min="21" style="0" width="19.49"/>
    <col collapsed="false" customWidth="true" hidden="false" outlineLevel="0" max="22" min="22" style="0" width="27"/>
    <col collapsed="false" customWidth="true" hidden="false" outlineLevel="0" max="23" min="23" style="0" width="28.25"/>
    <col collapsed="false" customWidth="true" hidden="false" outlineLevel="0" max="24" min="24" style="0" width="17.4"/>
    <col collapsed="false" customWidth="true" hidden="false" outlineLevel="0" max="25" min="25" style="0" width="15.05"/>
    <col collapsed="false" customWidth="true" hidden="false" outlineLevel="0" max="26" min="26" style="0" width="22.13"/>
    <col collapsed="false" customWidth="true" hidden="false" outlineLevel="0" max="27" min="27" style="0" width="23.66"/>
    <col collapsed="false" customWidth="true" hidden="false" outlineLevel="0" max="28" min="28" style="0" width="28.11"/>
    <col collapsed="false" customWidth="true" hidden="false" outlineLevel="0" max="29" min="29" style="0" width="29.91"/>
    <col collapsed="false" customWidth="true" hidden="false" outlineLevel="0" max="30" min="30" style="0" width="27.97"/>
    <col collapsed="false" customWidth="true" hidden="false" outlineLevel="0" max="33" min="33" style="1" width="15.28"/>
    <col collapsed="false" customWidth="true" hidden="false" outlineLevel="0" max="34" min="34" style="0" width="20.33"/>
    <col collapsed="false" customWidth="true" hidden="false" outlineLevel="0" max="35" min="35" style="0" width="22.41"/>
  </cols>
  <sheetData>
    <row r="1" customFormat="false" ht="12.8" hidden="false" customHeight="false" outlineLevel="0" collapsed="false">
      <c r="A1" s="0" t="s">
        <v>48</v>
      </c>
      <c r="B1" s="1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  <c r="L1" s="0" t="s">
        <v>59</v>
      </c>
      <c r="M1" s="1" t="s">
        <v>60</v>
      </c>
      <c r="N1" s="1" t="s">
        <v>61</v>
      </c>
      <c r="O1" s="0" t="s">
        <v>62</v>
      </c>
      <c r="P1" s="0" t="s">
        <v>63</v>
      </c>
      <c r="Q1" s="0" t="s">
        <v>64</v>
      </c>
      <c r="R1" s="0" t="s">
        <v>65</v>
      </c>
      <c r="S1" s="0" t="s">
        <v>66</v>
      </c>
      <c r="T1" s="0" t="s">
        <v>67</v>
      </c>
      <c r="U1" s="0" t="s">
        <v>68</v>
      </c>
      <c r="V1" s="0" t="s">
        <v>69</v>
      </c>
      <c r="W1" s="0" t="s">
        <v>70</v>
      </c>
      <c r="X1" s="0" t="s">
        <v>71</v>
      </c>
      <c r="Y1" s="0" t="s">
        <v>72</v>
      </c>
      <c r="Z1" s="0" t="s">
        <v>73</v>
      </c>
      <c r="AA1" s="0" t="s">
        <v>74</v>
      </c>
      <c r="AB1" s="4" t="s">
        <v>75</v>
      </c>
      <c r="AC1" s="4" t="s">
        <v>76</v>
      </c>
      <c r="AD1" s="4" t="s">
        <v>77</v>
      </c>
      <c r="AE1" s="4" t="s">
        <v>78</v>
      </c>
      <c r="AF1" s="4" t="s">
        <v>79</v>
      </c>
      <c r="AG1" s="5" t="s">
        <v>80</v>
      </c>
      <c r="AH1" s="4" t="s">
        <v>81</v>
      </c>
      <c r="AI1" s="4" t="s">
        <v>82</v>
      </c>
      <c r="AJ1" s="4"/>
      <c r="AL1" s="0" t="str">
        <f aca="false">CONCATENATE("INSERT INTO estatus_legal (",A1,",",B1,",",C1,",",D1,",",E1,",",F1,",",G1,",",H1,",",I1,",",J1,",",K1,",",L1,",",M1,",",N1,",",O1,",",P1,",",Q1,",",R1,",",S1,",",T1,",",U1,",",V1,",",W1,",",X1,",",Y1,",",Z1,",",AA1,",",AB1,",",AC1,",",AD1,",",AE1,",",AF1,",",AG1,",",AH1,",",AI1,") VALUES ")</f>
        <v>INSERT INTO estatus_legal (elg_idestatus_legal,elg_clave_predio,elg_titulo,elg_escritura,elg_celebrado_ante,elg_nombre_numero_notaria,elg_provincia_titulacion,elg_canton_inscripcion,elg_dia_protocolizacion,elg_mes_protocolizacion,elg_anio_protocolizacion,elg_registro_propiedad,elg_tomo,elg_partida,elg_dia_inscripcion_registro_propiedad,elg_mes_inscripcion_registro_propiedad,elg_anio_inscripcion_registro_propiedad,elg_area_segun_titulo,elg_unidad_medida,elg_forma_tenencia,elg_forma_adquisicion,elg_requiere_perfeccionamiento,elg_anios_sin_perfeccionamiento,elg_anios_posesion,elg_pueblo_etnia,elg_adquisicion_sin_titulo,elg_documento_presentado,elg_primer_apellido_posesionario,elg_segundo_apellido_posesionario,elg_primer_nombre_posesionario,elg_segundo_nombre_posesionario,elg_tipo_documento_posesionario,elg_identificacion_posesionario,elg_email_posesionario,elg_telefono_posesionario) VALUES </v>
      </c>
    </row>
    <row r="2" customFormat="false" ht="12.8" hidden="false" customHeight="false" outlineLevel="0" collapsed="false">
      <c r="A2" s="0" t="n">
        <v>1</v>
      </c>
      <c r="B2" s="1" t="s">
        <v>15</v>
      </c>
      <c r="C2" s="0" t="s">
        <v>83</v>
      </c>
      <c r="D2" s="0" t="s">
        <v>84</v>
      </c>
      <c r="E2" s="0" t="s">
        <v>85</v>
      </c>
      <c r="F2" s="0" t="s">
        <v>18</v>
      </c>
      <c r="G2" s="0" t="s">
        <v>86</v>
      </c>
      <c r="H2" s="0" t="s">
        <v>87</v>
      </c>
      <c r="L2" s="0" t="s">
        <v>87</v>
      </c>
      <c r="M2" s="1" t="s">
        <v>18</v>
      </c>
      <c r="N2" s="1" t="s">
        <v>18</v>
      </c>
      <c r="S2" s="0" t="s">
        <v>88</v>
      </c>
      <c r="T2" s="0" t="s">
        <v>18</v>
      </c>
      <c r="U2" s="0" t="s">
        <v>18</v>
      </c>
      <c r="V2" s="0" t="s">
        <v>18</v>
      </c>
      <c r="W2" s="0" t="n">
        <v>2000</v>
      </c>
      <c r="X2" s="0" t="n">
        <v>2000</v>
      </c>
      <c r="Z2" s="0" t="s">
        <v>89</v>
      </c>
      <c r="AA2" s="0" t="s">
        <v>18</v>
      </c>
      <c r="AL2" s="0" t="str">
        <f aca="false">CONCATENATE("(",A2,",","'",B2,"'",",","'",C2,"'",",","'",D2,"'",",","'",E2,"'",",","'",F2,"'",",","'",G2,"'",",","'",H2,"'",",","'",I2,"'",",","'",J2,"'",",","'",K2,"'",",","'",L2,"'",",","'",M2,"'",",","'",N2,"'",",","'",O2,"'",",","'",P2,"'",",","'",Q2,"'",",","'",R2,"'",",","'",S2,"'",",","'",T2,"'",",","'",U2,"'",",","'",V2,"'",",","'",W2,"'",",","'",X2,"'",",","'",Y2,"'",",","'",Z2,"'",",","'",AA2,"'",",","'",AB2,"'",",","'",AC2,"'",",","'",AD2,"'",",","'",AE2,"'",",","'",AF2,"'",",","'",AG2,"'",",","'",AH2,"'",",","'",AI2,"'","),")</f>
        <v>(1,'1507520301001001','No','Si ','Notario','s/n','Napo','Quijos','','','','Quijos','s/n','s/n','','','','','m²','s/n','s/n','s/n','2000','2000','','Posesión individual','s/n','','','','','','','',''),</v>
      </c>
    </row>
    <row r="3" customFormat="false" ht="12.8" hidden="false" customHeight="false" outlineLevel="0" collapsed="false">
      <c r="A3" s="0" t="n">
        <v>2</v>
      </c>
      <c r="B3" s="1" t="s">
        <v>21</v>
      </c>
      <c r="C3" s="0" t="s">
        <v>90</v>
      </c>
      <c r="D3" s="0" t="s">
        <v>84</v>
      </c>
      <c r="E3" s="0" t="s">
        <v>85</v>
      </c>
      <c r="F3" s="0" t="s">
        <v>91</v>
      </c>
      <c r="G3" s="0" t="s">
        <v>86</v>
      </c>
      <c r="H3" s="0" t="s">
        <v>87</v>
      </c>
      <c r="I3" s="0" t="n">
        <v>7</v>
      </c>
      <c r="J3" s="0" t="s">
        <v>92</v>
      </c>
      <c r="K3" s="0" t="n">
        <v>2000</v>
      </c>
      <c r="L3" s="0" t="s">
        <v>87</v>
      </c>
      <c r="M3" s="1" t="s">
        <v>93</v>
      </c>
      <c r="N3" s="1" t="n">
        <v>454</v>
      </c>
      <c r="O3" s="0" t="n">
        <v>25</v>
      </c>
      <c r="P3" s="0" t="s">
        <v>92</v>
      </c>
      <c r="Q3" s="0" t="n">
        <v>2000</v>
      </c>
      <c r="R3" s="0" t="n">
        <v>632.23</v>
      </c>
      <c r="S3" s="0" t="s">
        <v>88</v>
      </c>
      <c r="T3" s="0" t="s">
        <v>94</v>
      </c>
      <c r="U3" s="0" t="s">
        <v>95</v>
      </c>
      <c r="V3" s="0" t="s">
        <v>18</v>
      </c>
      <c r="W3" s="0" t="s">
        <v>18</v>
      </c>
      <c r="X3" s="0" t="s">
        <v>18</v>
      </c>
      <c r="Y3" s="0" t="s">
        <v>18</v>
      </c>
      <c r="Z3" s="0" t="s">
        <v>18</v>
      </c>
      <c r="AA3" s="0" t="s">
        <v>18</v>
      </c>
      <c r="AB3" s="0" t="s">
        <v>96</v>
      </c>
      <c r="AC3" s="0" t="s">
        <v>97</v>
      </c>
      <c r="AD3" s="0" t="s">
        <v>98</v>
      </c>
      <c r="AE3" s="0" t="s">
        <v>99</v>
      </c>
      <c r="AF3" s="0" t="s">
        <v>100</v>
      </c>
      <c r="AG3" s="1" t="s">
        <v>101</v>
      </c>
      <c r="AL3" s="0" t="str">
        <f aca="false">CONCATENATE("(",A3,",","'",B3,"'",",","'",C3,"'",",","'",D3,"'",",","'",E3,"'",",","'",F3,"'",",","'",G3,"'",",","'",H3,"'",",","'",I3,"'",",","'",J3,"'",",","'",K3,"'",",","'",L3,"'",",","'",M3,"'",",","'",N3,"'",",","'",O3,"'",",","'",P3,"'",",","'",Q3,"'",",","'",R3,"'",",","'",S3,"'",",","'",T3,"'",",","'",U3,"'",",","'",V3,"'",",","'",W3,"'",",","'",X3,"'",",","'",Y3,"'",",","'",Z3,"'",",","'",AA3,"'",",","'",AB3,"'",",","'",AC3,"'",",","'",AD3,"'",",","'",AE3,"'",",","'",AF3,"'",",","'",AG3,"'",",","'",AH3,"'",",","'",AI3,"'","),")</f>
        <v>(2,'1507520301001002','Si','Si ','Notario','Primera Quijos','Napo','Quijos','7','Enero','2000','Quijos','025','454','25','Enero','2000','632.23','m²','Propietario','Compra/Venta','s/n','s/n','s/n','s/n','s/n','s/n','Tanicuchi','Imbaquinga','César','Julio','Cédula','0400322665','',''),</v>
      </c>
    </row>
    <row r="4" customFormat="false" ht="12.8" hidden="false" customHeight="false" outlineLevel="0" collapsed="false">
      <c r="A4" s="0" t="n">
        <v>3</v>
      </c>
      <c r="B4" s="1" t="s">
        <v>24</v>
      </c>
      <c r="C4" s="0" t="s">
        <v>90</v>
      </c>
      <c r="D4" s="0" t="s">
        <v>84</v>
      </c>
      <c r="E4" s="0" t="s">
        <v>85</v>
      </c>
      <c r="F4" s="0" t="s">
        <v>91</v>
      </c>
      <c r="G4" s="0" t="s">
        <v>86</v>
      </c>
      <c r="H4" s="0" t="s">
        <v>87</v>
      </c>
      <c r="I4" s="0" t="n">
        <v>30</v>
      </c>
      <c r="J4" s="0" t="s">
        <v>102</v>
      </c>
      <c r="K4" s="0" t="n">
        <v>1992</v>
      </c>
      <c r="L4" s="0" t="s">
        <v>87</v>
      </c>
      <c r="M4" s="1" t="s">
        <v>103</v>
      </c>
      <c r="N4" s="1" t="s">
        <v>104</v>
      </c>
      <c r="O4" s="0" t="n">
        <v>29</v>
      </c>
      <c r="P4" s="0" t="s">
        <v>102</v>
      </c>
      <c r="Q4" s="0" t="n">
        <v>1992</v>
      </c>
      <c r="R4" s="0" t="n">
        <v>4.65</v>
      </c>
      <c r="S4" s="0" t="s">
        <v>105</v>
      </c>
      <c r="T4" s="0" t="s">
        <v>94</v>
      </c>
      <c r="U4" s="0" t="s">
        <v>106</v>
      </c>
      <c r="V4" s="0" t="s">
        <v>18</v>
      </c>
      <c r="W4" s="0" t="s">
        <v>18</v>
      </c>
      <c r="X4" s="0" t="s">
        <v>18</v>
      </c>
      <c r="Y4" s="0" t="s">
        <v>18</v>
      </c>
      <c r="Z4" s="0" t="s">
        <v>18</v>
      </c>
      <c r="AA4" s="0" t="s">
        <v>18</v>
      </c>
      <c r="AL4" s="0" t="str">
        <f aca="false">CONCATENATE("(",A4,",","'",B4,"'",",","'",C4,"'",",","'",D4,"'",",","'",E4,"'",",","'",F4,"'",",","'",G4,"'",",","'",H4,"'",",","'",I4,"'",",","'",J4,"'",",","'",K4,"'",",","'",L4,"'",",","'",M4,"'",",","'",N4,"'",",","'",O4,"'",",","'",P4,"'",",","'",Q4,"'",",","'",R4,"'",",","'",S4,"'",",","'",T4,"'",",","'",U4,"'",",","'",V4,"'",",","'",W4,"'",",","'",X4,"'",",","'",Y4,"'",",","'",Z4,"'",",","'",AA4,"'",",","'",AB4,"'",",","'",AC4,"'",",","'",AD4,"'",",","'",AE4,"'",",","'",AF4,"'",",","'",AG4,"'",",","'",AH4,"'",",","'",AI4,"'","),")</f>
        <v>(3,'1507520301003001','Si','Si ','Notario','Primera Quijos','Napo','Quijos','30','Abril','1992','Quijos','021','027','29','Abril','1992','4.65','Hectáreas','Propietario','Adjudicación','s/n','s/n','s/n','s/n','s/n','s/n','','','','','','','',''),</v>
      </c>
    </row>
    <row r="5" customFormat="false" ht="12.8" hidden="false" customHeight="false" outlineLevel="0" collapsed="false">
      <c r="A5" s="0" t="n">
        <v>4</v>
      </c>
      <c r="B5" s="1" t="s">
        <v>27</v>
      </c>
      <c r="C5" s="0" t="s">
        <v>90</v>
      </c>
      <c r="D5" s="0" t="s">
        <v>84</v>
      </c>
      <c r="E5" s="0" t="s">
        <v>85</v>
      </c>
      <c r="F5" s="0" t="s">
        <v>91</v>
      </c>
      <c r="G5" s="0" t="s">
        <v>86</v>
      </c>
      <c r="H5" s="0" t="s">
        <v>87</v>
      </c>
      <c r="I5" s="0" t="n">
        <v>28</v>
      </c>
      <c r="J5" s="0" t="s">
        <v>102</v>
      </c>
      <c r="K5" s="0" t="n">
        <v>1994</v>
      </c>
      <c r="L5" s="0" t="s">
        <v>87</v>
      </c>
      <c r="M5" s="1" t="s">
        <v>107</v>
      </c>
      <c r="N5" s="1" t="s">
        <v>108</v>
      </c>
      <c r="O5" s="0" t="n">
        <v>27</v>
      </c>
      <c r="P5" s="0" t="s">
        <v>109</v>
      </c>
      <c r="Q5" s="0" t="n">
        <v>1994</v>
      </c>
      <c r="R5" s="0" t="n">
        <v>1267.5</v>
      </c>
      <c r="S5" s="0" t="s">
        <v>88</v>
      </c>
      <c r="T5" s="0" t="s">
        <v>94</v>
      </c>
      <c r="U5" s="0" t="s">
        <v>110</v>
      </c>
      <c r="V5" s="0" t="s">
        <v>18</v>
      </c>
      <c r="W5" s="0" t="s">
        <v>18</v>
      </c>
      <c r="X5" s="0" t="s">
        <v>18</v>
      </c>
      <c r="Y5" s="0" t="s">
        <v>18</v>
      </c>
      <c r="Z5" s="0" t="s">
        <v>18</v>
      </c>
      <c r="AA5" s="0" t="s">
        <v>18</v>
      </c>
      <c r="AL5" s="0" t="str">
        <f aca="false">CONCATENATE("(",A5,",","'",B5,"'",",","'",C5,"'",",","'",D5,"'",",","'",E5,"'",",","'",F5,"'",",","'",G5,"'",",","'",H5,"'",",","'",I5,"'",",","'",J5,"'",",","'",K5,"'",",","'",L5,"'",",","'",M5,"'",",","'",N5,"'",",","'",O5,"'",",","'",P5,"'",",","'",Q5,"'",",","'",R5,"'",",","'",S5,"'",",","'",T5,"'",",","'",U5,"'",",","'",V5,"'",",","'",W5,"'",",","'",X5,"'",",","'",Y5,"'",",","'",Z5,"'",",","'",AA5,"'",",","'",AB5,"'",",","'",AC5,"'",",","'",AD5,"'",",","'",AE5,"'",",","'",AF5,"'",",","'",AG5,"'",",","'",AH5,"'",",","'",AI5,"'","),")</f>
        <v>(4,'1507520301003002','Si','Si ','Notario','Primera Quijos','Napo','Quijos','28','Abril','1994','Quijos','022','075','27','Mayo','1994','1267.5','m²','Propietario','Donación','s/n','s/n','s/n','s/n','s/n','s/n','','','','','','','',''),</v>
      </c>
    </row>
    <row r="6" customFormat="false" ht="12.8" hidden="false" customHeight="false" outlineLevel="0" collapsed="false">
      <c r="A6" s="0" t="n">
        <v>5</v>
      </c>
      <c r="B6" s="1" t="s">
        <v>29</v>
      </c>
      <c r="C6" s="0" t="s">
        <v>90</v>
      </c>
      <c r="D6" s="0" t="s">
        <v>84</v>
      </c>
      <c r="E6" s="0" t="s">
        <v>85</v>
      </c>
      <c r="F6" s="0" t="s">
        <v>91</v>
      </c>
      <c r="G6" s="0" t="s">
        <v>86</v>
      </c>
      <c r="H6" s="0" t="s">
        <v>87</v>
      </c>
      <c r="I6" s="0" t="n">
        <v>30</v>
      </c>
      <c r="J6" s="0" t="s">
        <v>102</v>
      </c>
      <c r="K6" s="0" t="n">
        <v>1992</v>
      </c>
      <c r="L6" s="0" t="s">
        <v>87</v>
      </c>
      <c r="M6" s="1" t="s">
        <v>103</v>
      </c>
      <c r="N6" s="1" t="s">
        <v>104</v>
      </c>
      <c r="O6" s="0" t="n">
        <v>29</v>
      </c>
      <c r="P6" s="0" t="s">
        <v>102</v>
      </c>
      <c r="Q6" s="0" t="n">
        <v>1992</v>
      </c>
      <c r="R6" s="0" t="n">
        <v>4.65</v>
      </c>
      <c r="S6" s="0" t="s">
        <v>105</v>
      </c>
      <c r="T6" s="0" t="s">
        <v>94</v>
      </c>
      <c r="U6" s="0" t="s">
        <v>106</v>
      </c>
      <c r="V6" s="0" t="s">
        <v>18</v>
      </c>
      <c r="W6" s="0" t="s">
        <v>18</v>
      </c>
      <c r="X6" s="0" t="s">
        <v>18</v>
      </c>
      <c r="Y6" s="0" t="s">
        <v>18</v>
      </c>
      <c r="Z6" s="0" t="s">
        <v>18</v>
      </c>
      <c r="AA6" s="0" t="s">
        <v>18</v>
      </c>
      <c r="AL6" s="0" t="str">
        <f aca="false">CONCATENATE("(",A6,",","'",B6,"'",",","'",C6,"'",",","'",D6,"'",",","'",E6,"'",",","'",F6,"'",",","'",G6,"'",",","'",H6,"'",",","'",I6,"'",",","'",J6,"'",",","'",K6,"'",",","'",L6,"'",",","'",M6,"'",",","'",N6,"'",",","'",O6,"'",",","'",P6,"'",",","'",Q6,"'",",","'",R6,"'",",","'",S6,"'",",","'",T6,"'",",","'",U6,"'",",","'",V6,"'",",","'",W6,"'",",","'",X6,"'",",","'",Y6,"'",",","'",Z6,"'",",","'",AA6,"'",",","'",AB6,"'",",","'",AC6,"'",",","'",AD6,"'",",","'",AE6,"'",",","'",AF6,"'",",","'",AG6,"'",",","'",AH6,"'",",","'",AI6,"'","),")</f>
        <v>(5,'1507520301003003','Si','Si ','Notario','Primera Quijos','Napo','Quijos','30','Abril','1992','Quijos','021','027','29','Abril','1992','4.65','Hectáreas','Propietario','Adjudicación','s/n','s/n','s/n','s/n','s/n','s/n','','','','','','','',''),</v>
      </c>
    </row>
    <row r="7" customFormat="false" ht="12.8" hidden="false" customHeight="false" outlineLevel="0" collapsed="false">
      <c r="A7" s="0" t="n">
        <v>6</v>
      </c>
      <c r="B7" s="1" t="s">
        <v>32</v>
      </c>
      <c r="C7" s="0" t="s">
        <v>90</v>
      </c>
      <c r="D7" s="0" t="s">
        <v>84</v>
      </c>
      <c r="E7" s="0" t="s">
        <v>85</v>
      </c>
      <c r="F7" s="0" t="s">
        <v>111</v>
      </c>
      <c r="G7" s="0" t="s">
        <v>86</v>
      </c>
      <c r="H7" s="0" t="s">
        <v>87</v>
      </c>
      <c r="I7" s="0" t="n">
        <v>3</v>
      </c>
      <c r="J7" s="0" t="s">
        <v>112</v>
      </c>
      <c r="K7" s="0" t="n">
        <v>2004</v>
      </c>
      <c r="L7" s="0" t="s">
        <v>87</v>
      </c>
      <c r="M7" s="1" t="s">
        <v>104</v>
      </c>
      <c r="N7" s="1" t="s">
        <v>113</v>
      </c>
      <c r="O7" s="0" t="n">
        <v>12</v>
      </c>
      <c r="P7" s="0" t="s">
        <v>99</v>
      </c>
      <c r="Q7" s="0" t="n">
        <v>2007</v>
      </c>
      <c r="R7" s="0" t="n">
        <v>3452.41</v>
      </c>
      <c r="S7" s="0" t="s">
        <v>88</v>
      </c>
      <c r="T7" s="0" t="s">
        <v>94</v>
      </c>
      <c r="U7" s="0" t="s">
        <v>95</v>
      </c>
      <c r="V7" s="0" t="s">
        <v>18</v>
      </c>
      <c r="W7" s="0" t="s">
        <v>18</v>
      </c>
      <c r="X7" s="0" t="s">
        <v>18</v>
      </c>
      <c r="Y7" s="0" t="s">
        <v>18</v>
      </c>
      <c r="Z7" s="0" t="s">
        <v>18</v>
      </c>
      <c r="AA7" s="0" t="s">
        <v>18</v>
      </c>
      <c r="AL7" s="0" t="str">
        <f aca="false">CONCATENATE("(",A7,",","'",B7,"'",",","'",C7,"'",",","'",D7,"'",",","'",E7,"'",",","'",F7,"'",",","'",G7,"'",",","'",H7,"'",",","'",I7,"'",",","'",J7,"'",",","'",K7,"'",",","'",L7,"'",",","'",M7,"'",",","'",N7,"'",",","'",O7,"'",",","'",P7,"'",",","'",Q7,"'",",","'",R7,"'",",","'",S7,"'",",","'",T7,"'",",","'",U7,"'",",","'",V7,"'",",","'",W7,"'",",","'",X7,"'",",","'",Y7,"'",",","'",Z7,"'",",","'",AA7,"'",",","'",AB7,"'",",","'",AC7,"'",",","'",AD7,"'",",","'",AE7,"'",",","'",AF7,"'",",","'",AG7,"'",",","'",AH7,"'",",","'",AI7,"'","),")</f>
        <v>(6,'1507520301004001','Si','Si ','Notario','Quito','Napo','Quijos','3','Septiembre','2004','Quijos','027','083','12','Julio','2007','3452.41','m²','Propietario','Compra/Venta','s/n','s/n','s/n','s/n','s/n','s/n','','','','','','','',''),</v>
      </c>
    </row>
    <row r="8" customFormat="false" ht="12.8" hidden="false" customHeight="false" outlineLevel="0" collapsed="false">
      <c r="A8" s="0" t="n">
        <v>7</v>
      </c>
      <c r="B8" s="1" t="s">
        <v>35</v>
      </c>
      <c r="C8" s="0" t="s">
        <v>83</v>
      </c>
      <c r="D8" s="0" t="s">
        <v>83</v>
      </c>
      <c r="E8" s="0" t="s">
        <v>18</v>
      </c>
      <c r="F8" s="0" t="s">
        <v>18</v>
      </c>
      <c r="G8" s="0" t="s">
        <v>18</v>
      </c>
      <c r="H8" s="0" t="s">
        <v>18</v>
      </c>
      <c r="I8" s="0" t="s">
        <v>18</v>
      </c>
      <c r="J8" s="0" t="s">
        <v>18</v>
      </c>
      <c r="K8" s="0" t="s">
        <v>18</v>
      </c>
      <c r="L8" s="0" t="s">
        <v>18</v>
      </c>
      <c r="M8" s="1" t="s">
        <v>18</v>
      </c>
      <c r="N8" s="1" t="s">
        <v>18</v>
      </c>
      <c r="O8" s="1" t="s">
        <v>18</v>
      </c>
      <c r="P8" s="1" t="s">
        <v>18</v>
      </c>
      <c r="Q8" s="1" t="s">
        <v>18</v>
      </c>
      <c r="R8" s="1" t="s">
        <v>18</v>
      </c>
      <c r="S8" s="1" t="s">
        <v>18</v>
      </c>
      <c r="T8" s="1" t="s">
        <v>18</v>
      </c>
      <c r="U8" s="1" t="s">
        <v>18</v>
      </c>
      <c r="V8" s="0" t="s">
        <v>90</v>
      </c>
      <c r="W8" s="0" t="n">
        <v>1999</v>
      </c>
      <c r="X8" s="0" t="n">
        <v>1999</v>
      </c>
      <c r="Z8" s="0" t="s">
        <v>89</v>
      </c>
      <c r="AA8" s="0" t="s">
        <v>18</v>
      </c>
      <c r="AL8" s="0" t="str">
        <f aca="false">CONCATENATE("(",A8,",","'",B8,"'",",","'",C8,"'",",","'",D8,"'",",","'",E8,"'",",","'",F8,"'",",","'",G8,"'",",","'",H8,"'",",","'",I8,"'",",","'",J8,"'",",","'",K8,"'",",","'",L8,"'",",","'",M8,"'",",","'",N8,"'",",","'",O8,"'",",","'",P8,"'",",","'",Q8,"'",",","'",R8,"'",",","'",S8,"'",",","'",T8,"'",",","'",U8,"'",",","'",V8,"'",",","'",W8,"'",",","'",X8,"'",",","'",Y8,"'",",","'",Z8,"'",",","'",AA8,"'",",","'",AB8,"'",",","'",AC8,"'",",","'",AD8,"'",",","'",AE8,"'",",","'",AF8,"'",",","'",AG8,"'",",","'",AH8,"'",",","'",AI8,"'","),")</f>
        <v>(7,'1507520301004002','No','No','s/n','s/n','s/n','s/n','s/n','s/n','s/n','s/n','s/n','s/n','s/n','s/n','s/n','s/n','s/n','s/n','s/n','Si','1999','1999','','Posesión individual','s/n','','','','','','','',''),</v>
      </c>
    </row>
    <row r="9" customFormat="false" ht="12.8" hidden="false" customHeight="false" outlineLevel="0" collapsed="false">
      <c r="A9" s="0" t="n">
        <v>8</v>
      </c>
      <c r="B9" s="1" t="s">
        <v>38</v>
      </c>
      <c r="C9" s="0" t="s">
        <v>90</v>
      </c>
      <c r="D9" s="0" t="s">
        <v>84</v>
      </c>
      <c r="E9" s="0" t="s">
        <v>85</v>
      </c>
      <c r="F9" s="0" t="s">
        <v>91</v>
      </c>
      <c r="G9" s="0" t="s">
        <v>86</v>
      </c>
      <c r="H9" s="0" t="s">
        <v>87</v>
      </c>
      <c r="I9" s="0" t="n">
        <v>13</v>
      </c>
      <c r="J9" s="0" t="s">
        <v>112</v>
      </c>
      <c r="K9" s="0" t="n">
        <v>2002</v>
      </c>
      <c r="L9" s="0" t="s">
        <v>87</v>
      </c>
      <c r="M9" s="1" t="s">
        <v>104</v>
      </c>
      <c r="N9" s="1" t="s">
        <v>114</v>
      </c>
      <c r="O9" s="0" t="n">
        <v>27</v>
      </c>
      <c r="P9" s="0" t="s">
        <v>99</v>
      </c>
      <c r="Q9" s="0" t="n">
        <v>2002</v>
      </c>
      <c r="R9" s="0" t="n">
        <v>93.65</v>
      </c>
      <c r="S9" s="0" t="s">
        <v>88</v>
      </c>
      <c r="T9" s="0" t="s">
        <v>94</v>
      </c>
      <c r="U9" s="0" t="s">
        <v>95</v>
      </c>
      <c r="V9" s="0" t="s">
        <v>18</v>
      </c>
      <c r="W9" s="0" t="s">
        <v>18</v>
      </c>
      <c r="X9" s="0" t="s">
        <v>18</v>
      </c>
      <c r="Y9" s="0" t="s">
        <v>18</v>
      </c>
      <c r="Z9" s="0" t="s">
        <v>18</v>
      </c>
      <c r="AA9" s="0" t="s">
        <v>18</v>
      </c>
      <c r="AG9" s="0"/>
      <c r="AL9" s="0" t="str">
        <f aca="false">CONCATENATE("(",A9,",","'",B9,"'",",","'",C9,"'",",","'",D9,"'",",","'",E9,"'",",","'",F9,"'",",","'",G9,"'",",","'",H9,"'",",","'",I9,"'",",","'",J9,"'",",","'",K9,"'",",","'",L9,"'",",","'",M9,"'",",","'",N9,"'",",","'",O9,"'",",","'",P9,"'",",","'",Q9,"'",",","'",R9,"'",",","'",S9,"'",",","'",T9,"'",",","'",U9,"'",",","'",V9,"'",",","'",W9,"'",",","'",X9,"'",",","'",Y9,"'",",","'",Z9,"'",",","'",AA9,"'",",","'",AB9,"'",",","'",AC9,"'",",","'",AD9,"'",",","'",AE9,"'",",","'",AF9,"'",",","'",AG9,"'",",","'",AH9,"'",",","'",AI9,"'","),")</f>
        <v>(8,'1507520301004003','Si','Si ','Notario','Primera Quijos','Napo','Quijos','13','Septiembre','2002','Quijos','027','341','27','Julio','2002','93.65','m²','Propietario','Compra/Venta','s/n','s/n','s/n','s/n','s/n','s/n','','','','','','','',''),</v>
      </c>
    </row>
    <row r="10" customFormat="false" ht="12.8" hidden="false" customHeight="false" outlineLevel="0" collapsed="false">
      <c r="A10" s="0" t="n">
        <v>9</v>
      </c>
      <c r="B10" s="1" t="s">
        <v>41</v>
      </c>
      <c r="C10" s="0" t="s">
        <v>90</v>
      </c>
      <c r="D10" s="0" t="s">
        <v>84</v>
      </c>
      <c r="E10" s="0" t="s">
        <v>85</v>
      </c>
      <c r="F10" s="0" t="s">
        <v>91</v>
      </c>
      <c r="G10" s="0" t="s">
        <v>86</v>
      </c>
      <c r="H10" s="0" t="s">
        <v>87</v>
      </c>
      <c r="I10" s="0" t="n">
        <v>29</v>
      </c>
      <c r="J10" s="0" t="s">
        <v>115</v>
      </c>
      <c r="K10" s="0" t="n">
        <v>2000</v>
      </c>
      <c r="L10" s="0" t="s">
        <v>87</v>
      </c>
      <c r="M10" s="1" t="s">
        <v>93</v>
      </c>
      <c r="N10" s="1" t="s">
        <v>116</v>
      </c>
      <c r="O10" s="0" t="n">
        <v>29</v>
      </c>
      <c r="P10" s="0" t="s">
        <v>99</v>
      </c>
      <c r="Q10" s="0" t="n">
        <v>2000</v>
      </c>
      <c r="R10" s="0" t="n">
        <v>787.08</v>
      </c>
      <c r="S10" s="0" t="s">
        <v>88</v>
      </c>
      <c r="T10" s="0" t="s">
        <v>94</v>
      </c>
      <c r="U10" s="0" t="s">
        <v>95</v>
      </c>
      <c r="V10" s="0" t="s">
        <v>18</v>
      </c>
      <c r="W10" s="0" t="s">
        <v>18</v>
      </c>
      <c r="X10" s="0" t="s">
        <v>18</v>
      </c>
      <c r="Y10" s="0" t="s">
        <v>18</v>
      </c>
      <c r="Z10" s="0" t="s">
        <v>18</v>
      </c>
      <c r="AA10" s="0" t="s">
        <v>18</v>
      </c>
      <c r="AL10" s="0" t="str">
        <f aca="false">CONCATENATE("(",A10,",","'",B10,"'",",","'",C10,"'",",","'",D10,"'",",","'",E10,"'",",","'",F10,"'",",","'",G10,"'",",","'",H10,"'",",","'",I10,"'",",","'",J10,"'",",","'",K10,"'",",","'",L10,"'",",","'",M10,"'",",","'",N10,"'",",","'",O10,"'",",","'",P10,"'",",","'",Q10,"'",",","'",R10,"'",",","'",S10,"'",",","'",T10,"'",",","'",U10,"'",",","'",V10,"'",",","'",W10,"'",",","'",X10,"'",",","'",Y10,"'",",","'",Z10,"'",",","'",AA10,"'",",","'",AB10,"'",",","'",AC10,"'",",","'",AD10,"'",",","'",AE10,"'",",","'",AF10,"'",",","'",AG10,"'",",","'",AH10,"'",",","'",AI10,"'","),")</f>
        <v>(9,'1507520301004004','Si','Si ','Notario','Primera Quijos','Napo','Quijos','29','Junio','2000','Quijos','025','675','29','Julio','2000','787.08','m²','Propietario','Compra/Venta','s/n','s/n','s/n','s/n','s/n','s/n','','','','','','','',''),</v>
      </c>
    </row>
    <row r="11" customFormat="false" ht="12.8" hidden="false" customHeight="false" outlineLevel="0" collapsed="false">
      <c r="A11" s="0" t="n">
        <v>10</v>
      </c>
      <c r="B11" s="1" t="s">
        <v>43</v>
      </c>
      <c r="C11" s="0" t="s">
        <v>90</v>
      </c>
      <c r="D11" s="0" t="s">
        <v>18</v>
      </c>
      <c r="E11" s="0" t="s">
        <v>18</v>
      </c>
      <c r="F11" s="0" t="s">
        <v>18</v>
      </c>
      <c r="G11" s="0" t="s">
        <v>18</v>
      </c>
      <c r="H11" s="0" t="s">
        <v>18</v>
      </c>
      <c r="I11" s="0" t="s">
        <v>18</v>
      </c>
      <c r="J11" s="0" t="s">
        <v>18</v>
      </c>
      <c r="K11" s="0" t="s">
        <v>18</v>
      </c>
      <c r="L11" s="0" t="s">
        <v>18</v>
      </c>
      <c r="M11" s="1" t="s">
        <v>18</v>
      </c>
      <c r="N11" s="1" t="s">
        <v>18</v>
      </c>
      <c r="O11" s="0" t="s">
        <v>18</v>
      </c>
      <c r="P11" s="0" t="s">
        <v>18</v>
      </c>
      <c r="Q11" s="0" t="s">
        <v>18</v>
      </c>
      <c r="R11" s="0" t="s">
        <v>18</v>
      </c>
      <c r="S11" s="0" t="s">
        <v>18</v>
      </c>
      <c r="T11" s="0" t="s">
        <v>18</v>
      </c>
      <c r="U11" s="0" t="s">
        <v>18</v>
      </c>
      <c r="V11" s="0" t="s">
        <v>18</v>
      </c>
      <c r="W11" s="0" t="s">
        <v>18</v>
      </c>
      <c r="X11" s="0" t="s">
        <v>18</v>
      </c>
      <c r="Y11" s="0" t="s">
        <v>18</v>
      </c>
      <c r="Z11" s="0" t="s">
        <v>18</v>
      </c>
      <c r="AA11" s="0" t="s">
        <v>18</v>
      </c>
      <c r="AL11" s="0" t="str">
        <f aca="false">CONCATENATE("(",A11,",","'",B11,"'",",","'",C11,"'",",","'",D11,"'",",","'",E11,"'",",","'",F11,"'",",","'",G11,"'",",","'",H11,"'",",","'",I11,"'",",","'",J11,"'",",","'",K11,"'",",","'",L11,"'",",","'",M11,"'",",","'",N11,"'",",","'",O11,"'",",","'",P11,"'",",","'",Q11,"'",",","'",R11,"'",",","'",S11,"'",",","'",T11,"'",",","'",U11,"'",",","'",V11,"'",",","'",W11,"'",",","'",X11,"'",",","'",Y11,"'",",","'",Z11,"'",",","'",AA11,"'",",","'",AB11,"'",",","'",AC11,"'",",","'",AD11,"'",",","'",AE11,"'",",","'",AF11,"'",",","'",AG11,"'",",","'",AH11,"'",",","'",AI11,"'","),")</f>
        <v>(10,'1507520301004005','Si','s/n','s/n','s/n','s/n','s/n','s/n','s/n','s/n','s/n','s/n','s/n','s/n','s/n','s/n','s/n','s/n','s/n','s/n','s/n','s/n','s/n','s/n','s/n','s/n','','','','','','','',''),</v>
      </c>
    </row>
    <row r="12" customFormat="false" ht="12.8" hidden="false" customHeight="false" outlineLevel="0" collapsed="false">
      <c r="A12" s="0" t="n">
        <v>11</v>
      </c>
      <c r="B12" s="1" t="s">
        <v>46</v>
      </c>
      <c r="C12" s="0" t="s">
        <v>90</v>
      </c>
      <c r="D12" s="0" t="s">
        <v>84</v>
      </c>
      <c r="E12" s="0" t="s">
        <v>85</v>
      </c>
      <c r="F12" s="0" t="s">
        <v>117</v>
      </c>
      <c r="G12" s="0" t="s">
        <v>86</v>
      </c>
      <c r="H12" s="0" t="s">
        <v>87</v>
      </c>
      <c r="I12" s="0" t="n">
        <v>12</v>
      </c>
      <c r="J12" s="0" t="s">
        <v>92</v>
      </c>
      <c r="K12" s="0" t="n">
        <v>2000</v>
      </c>
      <c r="L12" s="0" t="s">
        <v>117</v>
      </c>
      <c r="M12" s="1" t="s">
        <v>93</v>
      </c>
      <c r="N12" s="1" t="s">
        <v>118</v>
      </c>
      <c r="O12" s="0" t="n">
        <v>23</v>
      </c>
      <c r="P12" s="0" t="s">
        <v>119</v>
      </c>
      <c r="Q12" s="0" t="n">
        <v>2000</v>
      </c>
      <c r="R12" s="0" t="n">
        <v>431.93</v>
      </c>
      <c r="S12" s="0" t="s">
        <v>88</v>
      </c>
      <c r="T12" s="0" t="s">
        <v>94</v>
      </c>
      <c r="U12" s="0" t="s">
        <v>95</v>
      </c>
      <c r="V12" s="0" t="s">
        <v>18</v>
      </c>
      <c r="W12" s="0" t="s">
        <v>18</v>
      </c>
      <c r="X12" s="0" t="s">
        <v>18</v>
      </c>
      <c r="Y12" s="0" t="s">
        <v>18</v>
      </c>
      <c r="Z12" s="0" t="s">
        <v>18</v>
      </c>
      <c r="AA12" s="0" t="s">
        <v>18</v>
      </c>
      <c r="AB12" s="0" t="s">
        <v>18</v>
      </c>
      <c r="AC12" s="0" t="s">
        <v>18</v>
      </c>
      <c r="AD12" s="0" t="s">
        <v>18</v>
      </c>
      <c r="AE12" s="0" t="s">
        <v>18</v>
      </c>
      <c r="AF12" s="0" t="s">
        <v>18</v>
      </c>
      <c r="AG12" s="1" t="s">
        <v>18</v>
      </c>
      <c r="AH12" s="0" t="s">
        <v>18</v>
      </c>
      <c r="AI12" s="0" t="s">
        <v>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2" activeCellId="0" sqref="A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1" width="17.13"/>
    <col collapsed="false" customWidth="true" hidden="false" outlineLevel="0" max="3" min="3" style="0" width="17.27"/>
    <col collapsed="false" customWidth="true" hidden="false" outlineLevel="0" max="4" min="4" style="0" width="21.44"/>
    <col collapsed="false" customWidth="true" hidden="false" outlineLevel="0" max="5" min="5" style="0" width="20.33"/>
    <col collapsed="false" customWidth="true" hidden="false" outlineLevel="0" max="6" min="6" style="0" width="20.74"/>
    <col collapsed="false" customWidth="true" hidden="false" outlineLevel="0" max="7" min="7" style="0" width="18.66"/>
    <col collapsed="false" customWidth="true" hidden="false" outlineLevel="0" max="8" min="8" style="0" width="24.35"/>
    <col collapsed="false" customWidth="true" hidden="false" outlineLevel="0" max="9" min="9" style="0" width="24.22"/>
    <col collapsed="false" customWidth="true" hidden="false" outlineLevel="0" max="10" min="10" style="0" width="28.94"/>
    <col collapsed="false" customWidth="true" hidden="false" outlineLevel="0" max="12" min="12" style="0" width="22.96"/>
    <col collapsed="false" customWidth="true" hidden="false" outlineLevel="0" max="13" min="13" style="0" width="26.72"/>
    <col collapsed="false" customWidth="true" hidden="false" outlineLevel="0" max="14" min="14" style="0" width="21.58"/>
    <col collapsed="false" customWidth="true" hidden="false" outlineLevel="0" max="15" min="15" style="0" width="21.71"/>
    <col collapsed="false" customWidth="true" hidden="false" outlineLevel="0" max="16" min="16" style="0" width="19.77"/>
    <col collapsed="false" customWidth="true" hidden="false" outlineLevel="0" max="17" min="17" style="0" width="19.91"/>
    <col collapsed="false" customWidth="true" hidden="false" outlineLevel="0" max="18" min="18" style="0" width="18.8"/>
    <col collapsed="false" customWidth="true" hidden="false" outlineLevel="0" max="19" min="19" style="1" width="20.88"/>
    <col collapsed="false" customWidth="true" hidden="false" outlineLevel="0" max="20" min="20" style="0" width="19.63"/>
    <col collapsed="false" customWidth="true" hidden="false" outlineLevel="0" max="21" min="21" style="0" width="20.18"/>
    <col collapsed="false" customWidth="true" hidden="false" outlineLevel="0" max="22" min="22" style="0" width="20.33"/>
    <col collapsed="false" customWidth="true" hidden="false" outlineLevel="0" max="23" min="23" style="1" width="19.49"/>
    <col collapsed="false" customWidth="true" hidden="false" outlineLevel="0" max="24" min="24" style="0" width="18.38"/>
    <col collapsed="false" customWidth="true" hidden="false" outlineLevel="0" max="25" min="25" style="0" width="18.52"/>
    <col collapsed="false" customWidth="true" hidden="false" outlineLevel="0" max="26" min="26" style="0" width="17.4"/>
    <col collapsed="false" customWidth="true" hidden="false" outlineLevel="0" max="27" min="27" style="0" width="18.24"/>
  </cols>
  <sheetData>
    <row r="1" customFormat="false" ht="12.8" hidden="false" customHeight="false" outlineLevel="0" collapsed="false">
      <c r="A1" s="0" t="s">
        <v>120</v>
      </c>
      <c r="B1" s="1" t="s">
        <v>121</v>
      </c>
      <c r="C1" s="0" t="s">
        <v>122</v>
      </c>
      <c r="D1" s="0" t="s">
        <v>123</v>
      </c>
      <c r="E1" s="0" t="s">
        <v>124</v>
      </c>
      <c r="F1" s="0" t="s">
        <v>125</v>
      </c>
      <c r="G1" s="0" t="s">
        <v>126</v>
      </c>
      <c r="H1" s="0" t="s">
        <v>127</v>
      </c>
      <c r="I1" s="0" t="s">
        <v>128</v>
      </c>
      <c r="J1" s="0" t="s">
        <v>129</v>
      </c>
      <c r="K1" s="0" t="s">
        <v>130</v>
      </c>
      <c r="L1" s="0" t="s">
        <v>131</v>
      </c>
      <c r="M1" s="0" t="s">
        <v>132</v>
      </c>
      <c r="N1" s="0" t="s">
        <v>133</v>
      </c>
      <c r="O1" s="0" t="s">
        <v>134</v>
      </c>
      <c r="P1" s="0" t="s">
        <v>135</v>
      </c>
      <c r="Q1" s="0" t="s">
        <v>136</v>
      </c>
      <c r="R1" s="0" t="s">
        <v>137</v>
      </c>
      <c r="S1" s="1" t="s">
        <v>138</v>
      </c>
      <c r="T1" s="0" t="s">
        <v>139</v>
      </c>
      <c r="U1" s="0" t="s">
        <v>140</v>
      </c>
      <c r="V1" s="0" t="s">
        <v>141</v>
      </c>
      <c r="W1" s="1" t="s">
        <v>142</v>
      </c>
      <c r="X1" s="0" t="s">
        <v>143</v>
      </c>
      <c r="Y1" s="0" t="s">
        <v>144</v>
      </c>
      <c r="Z1" s="0" t="s">
        <v>145</v>
      </c>
      <c r="AA1" s="0" t="s">
        <v>146</v>
      </c>
      <c r="AE1" s="0" t="str">
        <f aca="false">CONCATENATE("INSERT INTO investigacion_predial (",A1,",",B1,",",C1,",",D1,",",E1,",",F1,",",G1,",",H1,",",I1,",",J1,",",K1,",",L1,",",M1,",",N1,",",O1,",",P1,",",Q1,",",R1,",",S1,",",T1,",",U1,",",V1,",",W1,",",X1,",",Y1,",",Z1,",",AA1,") VALUES ")</f>
        <v>INSERT INTO investigacion_predial (inv_idinvestigacion_predial,inv_clave_predio,inv_tipo_informante,inv_apellidos_informante,inv_nombre_informante,inv_telefono_informante,inv_email_informante,inv_propietario_desconocido,inv_otra_fuente_informacion,inv_dimensiones_terreno_irregular,inv_linderos_definidos,inv_nuevo_bloque_numero,inv_ampliacion_bloque_numero,inv_nombre_actualizador,inv_apellido_actualizador,inv_anio_actualizacion,inv_mes_actualizacion,inv_dia_actualizacion,inv_cedula_actualizador,inv_firma_actualizador,inv_nombre_supervisor,inv_apellido_supervisor,inv_cedula_supervisor,inv_anio_supervision,inv_mes_supervision,inv_dia_supervision,inv_firma_supervisor) VALUES </v>
      </c>
    </row>
    <row r="2" customFormat="false" ht="12.8" hidden="false" customHeight="false" outlineLevel="0" collapsed="false">
      <c r="A2" s="0" t="n">
        <v>1</v>
      </c>
      <c r="B2" s="1" t="s">
        <v>15</v>
      </c>
      <c r="C2" s="0" t="s">
        <v>147</v>
      </c>
      <c r="D2" s="0" t="s">
        <v>18</v>
      </c>
      <c r="E2" s="0" t="s">
        <v>18</v>
      </c>
      <c r="F2" s="0" t="s">
        <v>18</v>
      </c>
      <c r="G2" s="0" t="s">
        <v>18</v>
      </c>
      <c r="H2" s="0" t="n">
        <v>0</v>
      </c>
      <c r="I2" s="0" t="n">
        <v>0</v>
      </c>
      <c r="J2" s="0" t="n">
        <v>1</v>
      </c>
      <c r="K2" s="0" t="n">
        <v>1</v>
      </c>
      <c r="L2" s="0" t="s">
        <v>18</v>
      </c>
      <c r="M2" s="0" t="s">
        <v>18</v>
      </c>
      <c r="N2" s="0" t="s">
        <v>148</v>
      </c>
      <c r="O2" s="0" t="s">
        <v>149</v>
      </c>
      <c r="P2" s="0" t="n">
        <v>2017</v>
      </c>
      <c r="Q2" s="0" t="s">
        <v>102</v>
      </c>
      <c r="R2" s="0" t="n">
        <v>28</v>
      </c>
      <c r="S2" s="1" t="s">
        <v>150</v>
      </c>
      <c r="T2" s="0" t="s">
        <v>90</v>
      </c>
      <c r="U2" s="0" t="s">
        <v>151</v>
      </c>
      <c r="V2" s="0" t="s">
        <v>152</v>
      </c>
      <c r="W2" s="1" t="s">
        <v>153</v>
      </c>
      <c r="X2" s="0" t="n">
        <v>2017</v>
      </c>
      <c r="Y2" s="0" t="s">
        <v>102</v>
      </c>
      <c r="Z2" s="0" t="n">
        <v>30</v>
      </c>
      <c r="AA2" s="0" t="s">
        <v>90</v>
      </c>
      <c r="AE2" s="0" t="str">
        <f aca="false">CONCATENATE("(",A2,",","'",B2,"'",",","'",C2,"'",",","'",D2,"'",",","'",E2,"'",",","'",F2,"'",",","'",G2,"'",",","'",H2,"'",",","'",I2,"'",",","'",J2,"'",",","'",K2,"'",",","'",L2,"'",",","'",M2,"'",",","'",N2,"'",",","'",O2,"'",",","'",P2,"'",",","'",Q2,"'",",","'",R2,"'",",","'",S2,"'",",","'",T2,"'",",","'",U2,"'",",","'",V2,"'",",","'",W2,"'",",","'",X2,"'",",","'",Y2,"'",",","'",Z2,"'",",","'",AA2,"'","),")</f>
        <v>(1,'1507520301001001','Sin informante','s/n','s/n','s/n','s/n','0','0','1','1','s/n','s/n','Dora','Huatatoca','2017','Abril','28','2100157466','Si','Soledad','Minga','1500921889','2017','Abril','30','Si'),</v>
      </c>
    </row>
    <row r="3" customFormat="false" ht="12.8" hidden="false" customHeight="false" outlineLevel="0" collapsed="false">
      <c r="A3" s="0" t="n">
        <v>2</v>
      </c>
      <c r="B3" s="1" t="s">
        <v>21</v>
      </c>
      <c r="C3" s="0" t="s">
        <v>18</v>
      </c>
      <c r="D3" s="0" t="s">
        <v>18</v>
      </c>
      <c r="E3" s="0" t="s">
        <v>18</v>
      </c>
      <c r="F3" s="0" t="s">
        <v>18</v>
      </c>
      <c r="G3" s="0" t="s">
        <v>18</v>
      </c>
      <c r="H3" s="0" t="n">
        <v>0</v>
      </c>
      <c r="I3" s="0" t="n">
        <v>0</v>
      </c>
      <c r="J3" s="0" t="n">
        <v>1</v>
      </c>
      <c r="K3" s="0" t="n">
        <v>1</v>
      </c>
      <c r="L3" s="0" t="s">
        <v>18</v>
      </c>
      <c r="M3" s="0" t="s">
        <v>18</v>
      </c>
      <c r="N3" s="0" t="s">
        <v>148</v>
      </c>
      <c r="O3" s="0" t="s">
        <v>149</v>
      </c>
      <c r="P3" s="0" t="n">
        <v>2017</v>
      </c>
      <c r="Q3" s="0" t="s">
        <v>102</v>
      </c>
      <c r="R3" s="0" t="n">
        <v>28</v>
      </c>
      <c r="S3" s="1" t="s">
        <v>150</v>
      </c>
      <c r="T3" s="0" t="s">
        <v>90</v>
      </c>
      <c r="U3" s="0" t="s">
        <v>151</v>
      </c>
      <c r="V3" s="0" t="s">
        <v>152</v>
      </c>
      <c r="W3" s="1" t="s">
        <v>153</v>
      </c>
      <c r="X3" s="0" t="n">
        <v>2017</v>
      </c>
      <c r="Y3" s="0" t="s">
        <v>102</v>
      </c>
      <c r="Z3" s="0" t="n">
        <v>30</v>
      </c>
      <c r="AA3" s="0" t="s">
        <v>90</v>
      </c>
      <c r="AE3" s="0" t="str">
        <f aca="false">CONCATENATE("(",A3,",","'",B3,"'",",","'",C3,"'",",","'",D3,"'",",","'",E3,"'",",","'",F3,"'",",","'",G3,"'",",","'",H3,"'",",","'",I3,"'",",","'",J3,"'",",","'",K3,"'",",","'",L3,"'",",","'",M3,"'",",","'",N3,"'",",","'",O3,"'",",","'",P3,"'",",","'",Q3,"'",",","'",R3,"'",",","'",S3,"'",",","'",T3,"'",",","'",U3,"'",",","'",V3,"'",",","'",W3,"'",",","'",X3,"'",",","'",Y3,"'",",","'",Z3,"'",",","'",AA3,"'","),")</f>
        <v>(2,'1507520301001002','s/n','s/n','s/n','s/n','s/n','0','0','1','1','s/n','s/n','Dora','Huatatoca','2017','Abril','28','2100157466','Si','Soledad','Minga','1500921889','2017','Abril','30','Si'),</v>
      </c>
    </row>
    <row r="4" customFormat="false" ht="12.8" hidden="false" customHeight="false" outlineLevel="0" collapsed="false">
      <c r="A4" s="0" t="n">
        <v>3</v>
      </c>
      <c r="B4" s="1" t="s">
        <v>24</v>
      </c>
      <c r="C4" s="0" t="s">
        <v>18</v>
      </c>
      <c r="D4" s="0" t="s">
        <v>18</v>
      </c>
      <c r="E4" s="0" t="s">
        <v>18</v>
      </c>
      <c r="F4" s="0" t="s">
        <v>18</v>
      </c>
      <c r="G4" s="0" t="s">
        <v>18</v>
      </c>
      <c r="H4" s="0" t="n">
        <v>0</v>
      </c>
      <c r="I4" s="0" t="n">
        <v>0</v>
      </c>
      <c r="J4" s="0" t="n">
        <v>0</v>
      </c>
      <c r="K4" s="0" t="n">
        <v>0</v>
      </c>
      <c r="L4" s="0" t="s">
        <v>18</v>
      </c>
      <c r="M4" s="0" t="s">
        <v>18</v>
      </c>
      <c r="N4" s="0" t="s">
        <v>148</v>
      </c>
      <c r="O4" s="0" t="s">
        <v>149</v>
      </c>
      <c r="P4" s="0" t="n">
        <v>2017</v>
      </c>
      <c r="Q4" s="0" t="s">
        <v>102</v>
      </c>
      <c r="R4" s="0" t="n">
        <v>28</v>
      </c>
      <c r="S4" s="1" t="s">
        <v>150</v>
      </c>
      <c r="T4" s="0" t="s">
        <v>90</v>
      </c>
      <c r="U4" s="0" t="s">
        <v>154</v>
      </c>
      <c r="V4" s="0" t="s">
        <v>155</v>
      </c>
      <c r="W4" s="1" t="s">
        <v>156</v>
      </c>
      <c r="X4" s="0" t="n">
        <v>2017</v>
      </c>
      <c r="Y4" s="0" t="s">
        <v>109</v>
      </c>
      <c r="Z4" s="0" t="n">
        <v>10</v>
      </c>
      <c r="AA4" s="0" t="s">
        <v>90</v>
      </c>
      <c r="AE4" s="0" t="str">
        <f aca="false">CONCATENATE("(",A4,",","'",B4,"'",",","'",C4,"'",",","'",D4,"'",",","'",E4,"'",",","'",F4,"'",",","'",G4,"'",",","'",H4,"'",",","'",I4,"'",",","'",J4,"'",",","'",K4,"'",",","'",L4,"'",",","'",M4,"'",",","'",N4,"'",",","'",O4,"'",",","'",P4,"'",",","'",Q4,"'",",","'",R4,"'",",","'",S4,"'",",","'",T4,"'",",","'",U4,"'",",","'",V4,"'",",","'",W4,"'",",","'",X4,"'",",","'",Y4,"'",",","'",Z4,"'",",","'",AA4,"'","),")</f>
        <v>(3,'1507520301003001','s/n','s/n','s/n','s/n','s/n','0','0','0','0','s/n','s/n','Dora','Huatatoca','2017','Abril','28','2100157466','Si','Nancy','Malpud','1500829302','2017','Mayo','10','Si'),</v>
      </c>
    </row>
    <row r="5" customFormat="false" ht="12.8" hidden="false" customHeight="false" outlineLevel="0" collapsed="false">
      <c r="A5" s="0" t="n">
        <v>4</v>
      </c>
      <c r="B5" s="1" t="s">
        <v>27</v>
      </c>
      <c r="C5" s="0" t="s">
        <v>18</v>
      </c>
      <c r="D5" s="0" t="s">
        <v>18</v>
      </c>
      <c r="E5" s="0" t="s">
        <v>18</v>
      </c>
      <c r="F5" s="0" t="s">
        <v>18</v>
      </c>
      <c r="G5" s="0" t="s">
        <v>18</v>
      </c>
      <c r="H5" s="0" t="n">
        <v>0</v>
      </c>
      <c r="I5" s="0" t="n">
        <v>0</v>
      </c>
      <c r="J5" s="0" t="n">
        <v>0</v>
      </c>
      <c r="K5" s="0" t="n">
        <v>0</v>
      </c>
      <c r="L5" s="0" t="s">
        <v>18</v>
      </c>
      <c r="M5" s="0" t="s">
        <v>18</v>
      </c>
      <c r="N5" s="0" t="s">
        <v>148</v>
      </c>
      <c r="O5" s="0" t="s">
        <v>149</v>
      </c>
      <c r="P5" s="0" t="n">
        <v>2017</v>
      </c>
      <c r="Q5" s="0" t="s">
        <v>102</v>
      </c>
      <c r="R5" s="0" t="n">
        <v>28</v>
      </c>
      <c r="S5" s="1" t="s">
        <v>150</v>
      </c>
      <c r="T5" s="0" t="s">
        <v>90</v>
      </c>
      <c r="U5" s="0" t="s">
        <v>154</v>
      </c>
      <c r="V5" s="0" t="s">
        <v>155</v>
      </c>
      <c r="W5" s="1" t="s">
        <v>156</v>
      </c>
      <c r="X5" s="0" t="n">
        <v>2017</v>
      </c>
      <c r="Y5" s="0" t="s">
        <v>109</v>
      </c>
      <c r="Z5" s="0" t="n">
        <v>10</v>
      </c>
      <c r="AA5" s="0" t="s">
        <v>90</v>
      </c>
      <c r="AE5" s="0" t="str">
        <f aca="false">CONCATENATE("(",A5,",","'",B5,"'",",","'",C5,"'",",","'",D5,"'",",","'",E5,"'",",","'",F5,"'",",","'",G5,"'",",","'",H5,"'",",","'",I5,"'",",","'",J5,"'",",","'",K5,"'",",","'",L5,"'",",","'",M5,"'",",","'",N5,"'",",","'",O5,"'",",","'",P5,"'",",","'",Q5,"'",",","'",R5,"'",",","'",S5,"'",",","'",T5,"'",",","'",U5,"'",",","'",V5,"'",",","'",W5,"'",",","'",X5,"'",",","'",Y5,"'",",","'",Z5,"'",",","'",AA5,"'","),")</f>
        <v>(4,'1507520301003002','s/n','s/n','s/n','s/n','s/n','0','0','0','0','s/n','s/n','Dora','Huatatoca','2017','Abril','28','2100157466','Si','Nancy','Malpud','1500829302','2017','Mayo','10','Si'),</v>
      </c>
    </row>
    <row r="6" customFormat="false" ht="12.8" hidden="false" customHeight="false" outlineLevel="0" collapsed="false">
      <c r="A6" s="0" t="n">
        <v>5</v>
      </c>
      <c r="B6" s="1" t="s">
        <v>29</v>
      </c>
      <c r="C6" s="0" t="s">
        <v>18</v>
      </c>
      <c r="D6" s="0" t="s">
        <v>18</v>
      </c>
      <c r="E6" s="0" t="s">
        <v>18</v>
      </c>
      <c r="F6" s="0" t="s">
        <v>18</v>
      </c>
      <c r="G6" s="0" t="s">
        <v>18</v>
      </c>
      <c r="H6" s="0" t="n">
        <v>0</v>
      </c>
      <c r="I6" s="0" t="n">
        <v>0</v>
      </c>
      <c r="J6" s="0" t="n">
        <v>0</v>
      </c>
      <c r="K6" s="0" t="n">
        <v>0</v>
      </c>
      <c r="L6" s="0" t="s">
        <v>18</v>
      </c>
      <c r="M6" s="0" t="s">
        <v>18</v>
      </c>
      <c r="N6" s="0" t="s">
        <v>148</v>
      </c>
      <c r="O6" s="0" t="s">
        <v>149</v>
      </c>
      <c r="P6" s="0" t="n">
        <v>2017</v>
      </c>
      <c r="Q6" s="0" t="s">
        <v>102</v>
      </c>
      <c r="R6" s="0" t="n">
        <v>28</v>
      </c>
      <c r="S6" s="1" t="s">
        <v>150</v>
      </c>
      <c r="T6" s="0" t="s">
        <v>90</v>
      </c>
      <c r="U6" s="0" t="s">
        <v>154</v>
      </c>
      <c r="V6" s="0" t="s">
        <v>155</v>
      </c>
      <c r="W6" s="1" t="s">
        <v>156</v>
      </c>
      <c r="X6" s="0" t="n">
        <v>2017</v>
      </c>
      <c r="Y6" s="0" t="s">
        <v>109</v>
      </c>
      <c r="Z6" s="0" t="n">
        <v>10</v>
      </c>
      <c r="AA6" s="0" t="s">
        <v>90</v>
      </c>
      <c r="AE6" s="0" t="str">
        <f aca="false">CONCATENATE("(",A6,",","'",B6,"'",",","'",C6,"'",",","'",D6,"'",",","'",E6,"'",",","'",F6,"'",",","'",G6,"'",",","'",H6,"'",",","'",I6,"'",",","'",J6,"'",",","'",K6,"'",",","'",L6,"'",",","'",M6,"'",",","'",N6,"'",",","'",O6,"'",",","'",P6,"'",",","'",Q6,"'",",","'",R6,"'",",","'",S6,"'",",","'",T6,"'",",","'",U6,"'",",","'",V6,"'",",","'",W6,"'",",","'",X6,"'",",","'",Y6,"'",",","'",Z6,"'",",","'",AA6,"'","),")</f>
        <v>(5,'1507520301003003','s/n','s/n','s/n','s/n','s/n','0','0','0','0','s/n','s/n','Dora','Huatatoca','2017','Abril','28','2100157466','Si','Nancy','Malpud','1500829302','2017','Mayo','10','Si'),</v>
      </c>
    </row>
    <row r="7" customFormat="false" ht="12.8" hidden="false" customHeight="false" outlineLevel="0" collapsed="false">
      <c r="A7" s="0" t="n">
        <v>6</v>
      </c>
      <c r="B7" s="1" t="s">
        <v>32</v>
      </c>
      <c r="C7" s="0" t="s">
        <v>157</v>
      </c>
      <c r="D7" s="0" t="s">
        <v>158</v>
      </c>
      <c r="E7" s="0" t="s">
        <v>159</v>
      </c>
      <c r="F7" s="0" t="s">
        <v>18</v>
      </c>
      <c r="G7" s="0" t="s">
        <v>18</v>
      </c>
      <c r="H7" s="0" t="n">
        <v>0</v>
      </c>
      <c r="I7" s="0" t="n">
        <v>0</v>
      </c>
      <c r="J7" s="0" t="n">
        <v>0</v>
      </c>
      <c r="K7" s="0" t="n">
        <v>0</v>
      </c>
      <c r="L7" s="0" t="s">
        <v>18</v>
      </c>
      <c r="M7" s="0" t="s">
        <v>18</v>
      </c>
      <c r="N7" s="0" t="s">
        <v>148</v>
      </c>
      <c r="O7" s="0" t="s">
        <v>149</v>
      </c>
      <c r="P7" s="0" t="n">
        <v>2017</v>
      </c>
      <c r="Q7" s="0" t="s">
        <v>102</v>
      </c>
      <c r="R7" s="0" t="n">
        <v>28</v>
      </c>
      <c r="S7" s="1" t="s">
        <v>150</v>
      </c>
      <c r="T7" s="0" t="s">
        <v>90</v>
      </c>
      <c r="U7" s="0" t="s">
        <v>151</v>
      </c>
      <c r="V7" s="0" t="s">
        <v>152</v>
      </c>
      <c r="W7" s="1" t="s">
        <v>153</v>
      </c>
      <c r="X7" s="0" t="n">
        <v>2017</v>
      </c>
      <c r="Y7" s="0" t="s">
        <v>102</v>
      </c>
      <c r="Z7" s="0" t="n">
        <v>30</v>
      </c>
      <c r="AA7" s="0" t="s">
        <v>90</v>
      </c>
      <c r="AE7" s="0" t="str">
        <f aca="false">CONCATENATE("(",A7,",","'",B7,"'",",","'",C7,"'",",","'",D7,"'",",","'",E7,"'",",","'",F7,"'",",","'",G7,"'",",","'",H7,"'",",","'",I7,"'",",","'",J7,"'",",","'",K7,"'",",","'",L7,"'",",","'",M7,"'",",","'",N7,"'",",","'",O7,"'",",","'",P7,"'",",","'",Q7,"'",",","'",R7,"'",",","'",S7,"'",",","'",T7,"'",",","'",U7,"'",",","'",V7,"'",",","'",W7,"'",",","'",X7,"'",",","'",Y7,"'",",","'",Z7,"'",",","'",AA7,"'","),")</f>
        <v>(6,'1507520301004001','Ocupante familiar','Zambrano García','Enith Leticia','s/n','s/n','0','0','0','0','s/n','s/n','Dora','Huatatoca','2017','Abril','28','2100157466','Si','Soledad','Minga','1500921889','2017','Abril','30','Si'),</v>
      </c>
    </row>
    <row r="8" customFormat="false" ht="12.8" hidden="false" customHeight="false" outlineLevel="0" collapsed="false">
      <c r="A8" s="0" t="n">
        <v>7</v>
      </c>
      <c r="B8" s="1" t="s">
        <v>35</v>
      </c>
      <c r="C8" s="0" t="s">
        <v>157</v>
      </c>
      <c r="D8" s="0" t="s">
        <v>160</v>
      </c>
      <c r="E8" s="0" t="s">
        <v>161</v>
      </c>
      <c r="F8" s="0" t="s">
        <v>18</v>
      </c>
      <c r="G8" s="0" t="s">
        <v>18</v>
      </c>
      <c r="H8" s="0" t="n">
        <v>0</v>
      </c>
      <c r="I8" s="0" t="n">
        <v>1</v>
      </c>
      <c r="J8" s="0" t="n">
        <v>1</v>
      </c>
      <c r="K8" s="0" t="n">
        <v>0</v>
      </c>
      <c r="L8" s="0" t="s">
        <v>18</v>
      </c>
      <c r="M8" s="0" t="s">
        <v>18</v>
      </c>
      <c r="N8" s="0" t="s">
        <v>148</v>
      </c>
      <c r="O8" s="0" t="s">
        <v>149</v>
      </c>
      <c r="P8" s="0" t="n">
        <v>2017</v>
      </c>
      <c r="Q8" s="0" t="s">
        <v>102</v>
      </c>
      <c r="R8" s="0" t="n">
        <v>28</v>
      </c>
      <c r="S8" s="1" t="s">
        <v>150</v>
      </c>
      <c r="T8" s="0" t="s">
        <v>90</v>
      </c>
      <c r="U8" s="0" t="s">
        <v>151</v>
      </c>
      <c r="V8" s="0" t="s">
        <v>152</v>
      </c>
      <c r="W8" s="1" t="s">
        <v>153</v>
      </c>
      <c r="X8" s="0" t="n">
        <v>2017</v>
      </c>
      <c r="Y8" s="0" t="s">
        <v>102</v>
      </c>
      <c r="Z8" s="0" t="n">
        <v>30</v>
      </c>
      <c r="AA8" s="0" t="s">
        <v>90</v>
      </c>
      <c r="AE8" s="0" t="str">
        <f aca="false">CONCATENATE("(",A8,",","'",B8,"'",",","'",C8,"'",",","'",D8,"'",",","'",E8,"'",",","'",F8,"'",",","'",G8,"'",",","'",H8,"'",",","'",I8,"'",",","'",J8,"'",",","'",K8,"'",",","'",L8,"'",",","'",M8,"'",",","'",N8,"'",",","'",O8,"'",",","'",P8,"'",",","'",Q8,"'",",","'",R8,"'",",","'",S8,"'",",","'",T8,"'",",","'",U8,"'",",","'",V8,"'",",","'",W8,"'",",","'",X8,"'",",","'",Y8,"'",",","'",Z8,"'",",","'",AA8,"'","),")</f>
        <v>(7,'1507520301004002','Ocupante familiar','Tenorio','Segundo Amable','s/n','s/n','0','1','1','0','s/n','s/n','Dora','Huatatoca','2017','Abril','28','2100157466','Si','Soledad','Minga','1500921889','2017','Abril','30','Si'),</v>
      </c>
    </row>
    <row r="9" customFormat="false" ht="12.8" hidden="false" customHeight="false" outlineLevel="0" collapsed="false">
      <c r="A9" s="0" t="n">
        <v>8</v>
      </c>
      <c r="B9" s="1" t="s">
        <v>38</v>
      </c>
      <c r="C9" s="0" t="s">
        <v>157</v>
      </c>
      <c r="D9" s="0" t="s">
        <v>162</v>
      </c>
      <c r="E9" s="0" t="s">
        <v>163</v>
      </c>
      <c r="F9" s="0" t="s">
        <v>18</v>
      </c>
      <c r="G9" s="0" t="s">
        <v>18</v>
      </c>
      <c r="H9" s="0" t="n">
        <v>0</v>
      </c>
      <c r="I9" s="0" t="n">
        <v>0</v>
      </c>
      <c r="J9" s="0" t="n">
        <v>0</v>
      </c>
      <c r="K9" s="0" t="n">
        <v>0</v>
      </c>
      <c r="L9" s="0" t="s">
        <v>18</v>
      </c>
      <c r="M9" s="0" t="s">
        <v>18</v>
      </c>
      <c r="N9" s="0" t="s">
        <v>148</v>
      </c>
      <c r="O9" s="0" t="s">
        <v>149</v>
      </c>
      <c r="P9" s="0" t="n">
        <v>2017</v>
      </c>
      <c r="Q9" s="0" t="s">
        <v>102</v>
      </c>
      <c r="R9" s="0" t="n">
        <v>28</v>
      </c>
      <c r="S9" s="1" t="s">
        <v>150</v>
      </c>
      <c r="T9" s="0" t="s">
        <v>90</v>
      </c>
      <c r="U9" s="0" t="s">
        <v>151</v>
      </c>
      <c r="V9" s="0" t="s">
        <v>152</v>
      </c>
      <c r="W9" s="1" t="s">
        <v>153</v>
      </c>
      <c r="X9" s="0" t="n">
        <v>2017</v>
      </c>
      <c r="Y9" s="0" t="s">
        <v>102</v>
      </c>
      <c r="Z9" s="0" t="n">
        <v>30</v>
      </c>
      <c r="AA9" s="0" t="s">
        <v>90</v>
      </c>
      <c r="AE9" s="0" t="str">
        <f aca="false">CONCATENATE("(",A9,",","'",B9,"'",",","'",C9,"'",",","'",D9,"'",",","'",E9,"'",",","'",F9,"'",",","'",G9,"'",",","'",H9,"'",",","'",I9,"'",",","'",J9,"'",",","'",K9,"'",",","'",L9,"'",",","'",M9,"'",",","'",N9,"'",",","'",O9,"'",",","'",P9,"'",",","'",Q9,"'",",","'",R9,"'",",","'",S9,"'",",","'",T9,"'",",","'",U9,"'",",","'",V9,"'",",","'",W9,"'",",","'",X9,"'",",","'",Y9,"'",",","'",Z9,"'",",","'",AA9,"'","),")</f>
        <v>(8,'1507520301004003','Ocupante familiar','Manitio Manitio','Rosa María','s/n','s/n','0','0','0','0','s/n','s/n','Dora','Huatatoca','2017','Abril','28','2100157466','Si','Soledad','Minga','1500921889','2017','Abril','30','Si'),</v>
      </c>
    </row>
    <row r="10" customFormat="false" ht="12.8" hidden="false" customHeight="false" outlineLevel="0" collapsed="false">
      <c r="A10" s="0" t="n">
        <v>9</v>
      </c>
      <c r="B10" s="1" t="s">
        <v>41</v>
      </c>
      <c r="C10" s="0" t="s">
        <v>147</v>
      </c>
      <c r="D10" s="0" t="s">
        <v>18</v>
      </c>
      <c r="E10" s="0" t="s">
        <v>18</v>
      </c>
      <c r="F10" s="0" t="s">
        <v>18</v>
      </c>
      <c r="G10" s="0" t="s">
        <v>18</v>
      </c>
      <c r="H10" s="0" t="n">
        <v>1</v>
      </c>
      <c r="I10" s="0" t="n">
        <v>1</v>
      </c>
      <c r="J10" s="0" t="n">
        <v>1</v>
      </c>
      <c r="K10" s="0" t="n">
        <v>1</v>
      </c>
      <c r="L10" s="0" t="s">
        <v>18</v>
      </c>
      <c r="M10" s="0" t="s">
        <v>18</v>
      </c>
      <c r="N10" s="0" t="s">
        <v>164</v>
      </c>
      <c r="O10" s="0" t="s">
        <v>165</v>
      </c>
      <c r="P10" s="0" t="n">
        <v>2017</v>
      </c>
      <c r="Q10" s="0" t="s">
        <v>166</v>
      </c>
      <c r="R10" s="0" t="n">
        <v>4</v>
      </c>
      <c r="S10" s="1" t="s">
        <v>167</v>
      </c>
      <c r="T10" s="0" t="s">
        <v>90</v>
      </c>
      <c r="U10" s="0" t="s">
        <v>151</v>
      </c>
      <c r="V10" s="0" t="s">
        <v>152</v>
      </c>
      <c r="W10" s="1" t="s">
        <v>153</v>
      </c>
      <c r="X10" s="0" t="n">
        <v>2017</v>
      </c>
      <c r="Y10" s="0" t="s">
        <v>102</v>
      </c>
      <c r="Z10" s="0" t="n">
        <v>30</v>
      </c>
      <c r="AA10" s="0" t="s">
        <v>90</v>
      </c>
      <c r="AE10" s="0" t="str">
        <f aca="false">CONCATENATE("(",A10,",","'",B10,"'",",","'",C10,"'",",","'",D10,"'",",","'",E10,"'",",","'",F10,"'",",","'",G10,"'",",","'",H10,"'",",","'",I10,"'",",","'",J10,"'",",","'",K10,"'",",","'",L10,"'",",","'",M10,"'",",","'",N10,"'",",","'",O10,"'",",","'",P10,"'",",","'",Q10,"'",",","'",R10,"'",",","'",S10,"'",",","'",T10,"'",",","'",U10,"'",",","'",V10,"'",",","'",W10,"'",",","'",X10,"'",",","'",Y10,"'",",","'",Z10,"'",",","'",AA10,"'","),")</f>
        <v>(9,'1507520301004004','Sin informante','s/n','s/n','s/n','s/n','1','1','1','1','s/n','s/n','David','Rodríguez','2017','Marzo','4','1724405145','Si','Soledad','Minga','1500921889','2017','Abril','30','Si'),</v>
      </c>
    </row>
    <row r="11" customFormat="false" ht="12.8" hidden="false" customHeight="false" outlineLevel="0" collapsed="false">
      <c r="A11" s="0" t="n">
        <v>10</v>
      </c>
      <c r="B11" s="1" t="s">
        <v>43</v>
      </c>
      <c r="C11" s="0" t="s">
        <v>147</v>
      </c>
      <c r="D11" s="0" t="s">
        <v>18</v>
      </c>
      <c r="E11" s="0" t="s">
        <v>18</v>
      </c>
      <c r="F11" s="0" t="s">
        <v>18</v>
      </c>
      <c r="G11" s="0" t="s">
        <v>18</v>
      </c>
      <c r="H11" s="0" t="n">
        <v>0</v>
      </c>
      <c r="I11" s="0" t="n">
        <v>1</v>
      </c>
      <c r="J11" s="0" t="n">
        <v>1</v>
      </c>
      <c r="K11" s="0" t="n">
        <v>0</v>
      </c>
      <c r="L11" s="0" t="s">
        <v>18</v>
      </c>
      <c r="M11" s="0" t="s">
        <v>18</v>
      </c>
      <c r="N11" s="0" t="s">
        <v>148</v>
      </c>
      <c r="O11" s="0" t="s">
        <v>149</v>
      </c>
      <c r="P11" s="0" t="n">
        <v>2017</v>
      </c>
      <c r="Q11" s="0" t="s">
        <v>102</v>
      </c>
      <c r="R11" s="0" t="n">
        <v>28</v>
      </c>
      <c r="S11" s="1" t="s">
        <v>150</v>
      </c>
      <c r="T11" s="0" t="s">
        <v>90</v>
      </c>
      <c r="U11" s="0" t="s">
        <v>151</v>
      </c>
      <c r="V11" s="0" t="s">
        <v>152</v>
      </c>
      <c r="W11" s="1" t="s">
        <v>153</v>
      </c>
      <c r="X11" s="0" t="n">
        <v>2017</v>
      </c>
      <c r="Y11" s="0" t="s">
        <v>102</v>
      </c>
      <c r="Z11" s="0" t="n">
        <v>30</v>
      </c>
      <c r="AA11" s="0" t="s">
        <v>90</v>
      </c>
      <c r="AE11" s="0" t="str">
        <f aca="false">CONCATENATE("(",A11,",","'",B11,"'",",","'",C11,"'",",","'",D11,"'",",","'",E11,"'",",","'",F11,"'",",","'",G11,"'",",","'",H11,"'",",","'",I11,"'",",","'",J11,"'",",","'",K11,"'",",","'",L11,"'",",","'",M11,"'",",","'",N11,"'",",","'",O11,"'",",","'",P11,"'",",","'",Q11,"'",",","'",R11,"'",",","'",S11,"'",",","'",T11,"'",",","'",U11,"'",",","'",V11,"'",",","'",W11,"'",",","'",X11,"'",",","'",Y11,"'",",","'",Z11,"'",",","'",AA11,"'","),")</f>
        <v>(10,'1507520301004005','Sin informante','s/n','s/n','s/n','s/n','0','1','1','0','s/n','s/n','Dora','Huatatoca','2017','Abril','28','2100157466','Si','Soledad','Minga','1500921889','2017','Abril','30','Si'),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2"/>
  <sheetViews>
    <sheetView showFormulas="false" showGridLines="true" showRowColHeaders="true" showZeros="true" rightToLeft="false" tabSelected="false" showOutlineSymbols="true" defaultGridColor="true" view="normal" topLeftCell="AL1" colorId="64" zoomScale="100" zoomScaleNormal="100" zoomScalePageLayoutView="100" workbookViewId="0">
      <selection pane="topLeft" activeCell="AN12" activeCellId="0" sqref="AN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77"/>
    <col collapsed="false" customWidth="true" hidden="false" outlineLevel="0" max="2" min="2" style="1" width="15.61"/>
    <col collapsed="false" customWidth="true" hidden="false" outlineLevel="0" max="3" min="3" style="0" width="17.27"/>
    <col collapsed="false" customWidth="true" hidden="false" outlineLevel="0" max="4" min="4" style="0" width="17.13"/>
    <col collapsed="false" customWidth="true" hidden="false" outlineLevel="0" max="5" min="5" style="0" width="18.93"/>
    <col collapsed="false" customWidth="true" hidden="false" outlineLevel="0" max="6" min="6" style="0" width="16.99"/>
    <col collapsed="false" customWidth="true" hidden="false" outlineLevel="0" max="7" min="7" style="0" width="18.8"/>
    <col collapsed="false" customWidth="true" hidden="false" outlineLevel="0" max="8" min="8" style="0" width="17.83"/>
    <col collapsed="false" customWidth="true" hidden="false" outlineLevel="0" max="9" min="9" style="0" width="14.63"/>
    <col collapsed="false" customWidth="true" hidden="false" outlineLevel="0" max="10" min="10" style="0" width="24.49"/>
    <col collapsed="false" customWidth="true" hidden="false" outlineLevel="0" max="11" min="11" style="0" width="16.02"/>
    <col collapsed="false" customWidth="true" hidden="false" outlineLevel="0" max="12" min="12" style="0" width="18.11"/>
    <col collapsed="false" customWidth="true" hidden="false" outlineLevel="0" max="13" min="13" style="0" width="18.24"/>
    <col collapsed="false" customWidth="true" hidden="false" outlineLevel="0" max="14" min="14" style="0" width="17.13"/>
    <col collapsed="false" customWidth="true" hidden="false" outlineLevel="0" max="15" min="15" style="0" width="15.05"/>
    <col collapsed="false" customWidth="true" hidden="false" outlineLevel="0" max="18" min="18" style="0" width="17.92"/>
    <col collapsed="false" customWidth="true" hidden="false" outlineLevel="0" max="19" min="19" style="0" width="23.06"/>
    <col collapsed="false" customWidth="true" hidden="false" outlineLevel="0" max="21" min="21" style="0" width="20.14"/>
    <col collapsed="false" customWidth="true" hidden="false" outlineLevel="0" max="22" min="22" style="1" width="14.21"/>
    <col collapsed="false" customWidth="true" hidden="false" outlineLevel="0" max="23" min="23" style="0" width="19.35"/>
    <col collapsed="false" customWidth="true" hidden="false" outlineLevel="0" max="26" min="24" style="0" width="18.38"/>
    <col collapsed="false" customWidth="true" hidden="false" outlineLevel="0" max="27" min="27" style="0" width="25.88"/>
    <col collapsed="false" customWidth="true" hidden="false" outlineLevel="0" max="29" min="28" style="0" width="21.3"/>
    <col collapsed="false" customWidth="true" hidden="false" outlineLevel="0" max="30" min="30" style="1" width="21.3"/>
    <col collapsed="false" customWidth="true" hidden="false" outlineLevel="0" max="31" min="31" style="1" width="23.38"/>
    <col collapsed="false" customWidth="true" hidden="false" outlineLevel="0" max="32" min="32" style="0" width="12.83"/>
    <col collapsed="false" customWidth="true" hidden="false" outlineLevel="0" max="33" min="33" style="0" width="20.88"/>
    <col collapsed="false" customWidth="true" hidden="false" outlineLevel="0" max="34" min="34" style="0" width="20.74"/>
    <col collapsed="false" customWidth="true" hidden="false" outlineLevel="0" max="35" min="35" style="0" width="26.58"/>
    <col collapsed="false" customWidth="true" hidden="false" outlineLevel="0" max="36" min="36" style="1" width="24.35"/>
    <col collapsed="false" customWidth="true" hidden="false" outlineLevel="0" max="37" min="37" style="0" width="20.18"/>
    <col collapsed="false" customWidth="true" hidden="false" outlineLevel="0" max="38" min="38" style="0" width="33.24"/>
    <col collapsed="false" customWidth="true" hidden="false" outlineLevel="0" max="39" min="39" style="0" width="18.11"/>
  </cols>
  <sheetData>
    <row r="1" customFormat="false" ht="12.8" hidden="false" customHeight="false" outlineLevel="0" collapsed="false">
      <c r="A1" s="0" t="s">
        <v>168</v>
      </c>
      <c r="B1" s="1" t="s">
        <v>169</v>
      </c>
      <c r="C1" s="0" t="s">
        <v>170</v>
      </c>
      <c r="D1" s="0" t="s">
        <v>171</v>
      </c>
      <c r="E1" s="0" t="s">
        <v>172</v>
      </c>
      <c r="F1" s="0" t="s">
        <v>173</v>
      </c>
      <c r="G1" s="0" t="s">
        <v>174</v>
      </c>
      <c r="H1" s="0" t="s">
        <v>175</v>
      </c>
      <c r="I1" s="0" t="s">
        <v>176</v>
      </c>
      <c r="J1" s="0" t="s">
        <v>177</v>
      </c>
      <c r="K1" s="0" t="s">
        <v>178</v>
      </c>
      <c r="L1" s="0" t="s">
        <v>179</v>
      </c>
      <c r="M1" s="0" t="s">
        <v>180</v>
      </c>
      <c r="N1" s="0" t="s">
        <v>181</v>
      </c>
      <c r="O1" s="0" t="s">
        <v>182</v>
      </c>
      <c r="P1" s="0" t="s">
        <v>183</v>
      </c>
      <c r="Q1" s="0" t="s">
        <v>184</v>
      </c>
      <c r="R1" s="0" t="s">
        <v>185</v>
      </c>
      <c r="S1" s="0" t="s">
        <v>186</v>
      </c>
      <c r="T1" s="0" t="s">
        <v>187</v>
      </c>
      <c r="U1" s="0" t="s">
        <v>188</v>
      </c>
      <c r="V1" s="1" t="s">
        <v>189</v>
      </c>
      <c r="W1" s="0" t="s">
        <v>190</v>
      </c>
      <c r="X1" s="0" t="s">
        <v>191</v>
      </c>
      <c r="Y1" s="0" t="s">
        <v>192</v>
      </c>
      <c r="Z1" s="0" t="s">
        <v>193</v>
      </c>
      <c r="AA1" s="0" t="s">
        <v>194</v>
      </c>
      <c r="AB1" s="0" t="s">
        <v>195</v>
      </c>
      <c r="AC1" s="0" t="s">
        <v>196</v>
      </c>
      <c r="AD1" s="1" t="s">
        <v>197</v>
      </c>
      <c r="AE1" s="1" t="s">
        <v>198</v>
      </c>
      <c r="AF1" s="0" t="s">
        <v>199</v>
      </c>
      <c r="AG1" s="0" t="s">
        <v>200</v>
      </c>
      <c r="AH1" s="0" t="s">
        <v>201</v>
      </c>
      <c r="AI1" s="0" t="s">
        <v>202</v>
      </c>
      <c r="AJ1" s="1" t="s">
        <v>203</v>
      </c>
      <c r="AK1" s="0" t="s">
        <v>204</v>
      </c>
      <c r="AL1" s="0" t="s">
        <v>205</v>
      </c>
      <c r="AM1" s="0" t="s">
        <v>206</v>
      </c>
      <c r="AP1" s="0" t="str">
        <f aca="false">CONCATENATE("INSERT INTO propietario (",A1,",",B1,",",C1,",",D1,",",E1,",",F1,",",G1,",",H1,",",I1,",",J1,",",K1,",",L1,",",M1,",",N1,",",O1,",",P1,",",Q1,",",R1,",",S1,",",T1,",",U1,",",V1,",",W1,",",X1,",",Y1,",",Z1,",",AA1,",",AB1,",",AC1,",",AD1,",",AE1,",",AF1,",",AG1,",",AH1,",",AI1,",",AJ1,",",AK1,",",AL1,",",AM1,") VALUES ")</f>
        <v>INSERT INTO propietario (pro_idpropietario,pro_identificacion,pro_tipo_propietario,pro_primer_apellido,pro_segundo_apellido,pro_primer_nombre,pro_segundo_nombre,pro_tipo_documento,pro_estado_civil,pro_participacion_porcentaje,pro_representante,pro_anio_nacimiento,pro_mes_nacimiento,pro_dia_nacimiento,pro_nacionalidad,pro_email,pro_telefono,pro_ciudad_domicilio,pro_direccion_domicilio,pro_jefe_hogar,pro_personeria_juridica,pro_ruc,pro_razon_social,pro_inscrito,pro_lugar_inscripcion,pro_acuerdo_registro,pro_representante_legal,pro_documento_representante,pro_idrepresentante,pro_email_representante,pro_telefono_representante,pro_conyugue,pro_apellidos_conyugue,pro_nombres_conyugue,pro_tipo_documento_conyugue,pro_identificacion_conyugue,pro_telefono_conyugue,pro_participacion_porcentaje_conyugue,pro_email_conyugue) VALUES </v>
      </c>
    </row>
    <row r="2" customFormat="false" ht="12.8" hidden="false" customHeight="false" outlineLevel="0" collapsed="false">
      <c r="A2" s="0" t="n">
        <v>1</v>
      </c>
      <c r="B2" s="1" t="n">
        <v>1500125621</v>
      </c>
      <c r="C2" s="0" t="s">
        <v>207</v>
      </c>
      <c r="D2" s="0" t="s">
        <v>208</v>
      </c>
      <c r="E2" s="0" t="s">
        <v>209</v>
      </c>
      <c r="F2" s="0" t="s">
        <v>210</v>
      </c>
      <c r="G2" s="0" t="s">
        <v>211</v>
      </c>
      <c r="H2" s="0" t="s">
        <v>100</v>
      </c>
      <c r="I2" s="0" t="s">
        <v>212</v>
      </c>
      <c r="J2" s="0" t="s">
        <v>18</v>
      </c>
      <c r="K2" s="0" t="n">
        <v>0</v>
      </c>
      <c r="O2" s="0" t="s">
        <v>213</v>
      </c>
      <c r="P2" s="0" t="s">
        <v>18</v>
      </c>
      <c r="Q2" s="0" t="s">
        <v>18</v>
      </c>
      <c r="R2" s="0" t="s">
        <v>18</v>
      </c>
      <c r="S2" s="0" t="s">
        <v>18</v>
      </c>
      <c r="T2" s="0" t="n">
        <v>0</v>
      </c>
      <c r="U2" s="0" t="s">
        <v>18</v>
      </c>
      <c r="V2" s="0"/>
      <c r="AF2" s="0" t="s">
        <v>90</v>
      </c>
      <c r="AG2" s="0" t="s">
        <v>214</v>
      </c>
      <c r="AH2" s="0" t="s">
        <v>215</v>
      </c>
      <c r="AI2" s="0" t="s">
        <v>100</v>
      </c>
      <c r="AJ2" s="1" t="s">
        <v>101</v>
      </c>
      <c r="AK2" s="0" t="s">
        <v>18</v>
      </c>
      <c r="AL2" s="0" t="s">
        <v>18</v>
      </c>
      <c r="AM2" s="0" t="s">
        <v>18</v>
      </c>
      <c r="AP2" s="0" t="str">
        <f aca="false">CONCATENATE("(",A2,",","'",B2,"'",",","'",C2,"'",",","'",D2,"'",",","'",E2,"'",",","'",F2,"'",",","'",G2,"'",",","'",H2,"'",",","'",I2,"'",",","'",J2,"'",",","'",K2,"'",",","'",L2,"'",",","'",M2,"'",",","'",N2,"'",",","'",O2,"'",",","'",P2,"'",",","'",Q2,"'",",","'",R2,"'",",","'",S2,"'",",","'",T2,"'",",","'",U2,"'",",","'",V2,"'",",","'",W2,"'",",","'",X2,"'",",","'",Y2,"'",",","'",Z2,"'",",","'",AA2,"'",",","'",AB2,"'",",","'",AC2,"'",",","'",AD2,"'",",","'",AE2,"'",",","'",AF2,"'",",","'",AG2,"'",",","'",AH2,"'",",","'",AI2,"'",",","'",AJ2,"'",",","'",AK2,"'",",","'",AL2,"'",",","'",AM2,"'","),")</f>
        <v>(1,'1500125621','Posesionario','Manitio','Salagaje','María','Consolación','Cédula','Casado','s/n','0','','','','Ecuatoriana','s/n','s/n','s/n','s/n','0','s/n','','','','','','','','','','','Si','Tanicuche Imbaquingo','César Julio','Cédula','0400322665','s/n','s/n','s/n'),</v>
      </c>
    </row>
    <row r="3" customFormat="false" ht="12.8" hidden="false" customHeight="false" outlineLevel="0" collapsed="false">
      <c r="A3" s="0" t="n">
        <v>2</v>
      </c>
      <c r="B3" s="1" t="s">
        <v>20</v>
      </c>
      <c r="C3" s="0" t="s">
        <v>216</v>
      </c>
      <c r="D3" s="0" t="s">
        <v>217</v>
      </c>
      <c r="E3" s="0" t="s">
        <v>218</v>
      </c>
      <c r="F3" s="0" t="s">
        <v>219</v>
      </c>
      <c r="G3" s="0" t="s">
        <v>220</v>
      </c>
      <c r="H3" s="0" t="s">
        <v>100</v>
      </c>
      <c r="I3" s="0" t="s">
        <v>212</v>
      </c>
      <c r="J3" s="0" t="s">
        <v>18</v>
      </c>
      <c r="K3" s="0" t="n">
        <v>0</v>
      </c>
      <c r="O3" s="0" t="s">
        <v>213</v>
      </c>
      <c r="P3" s="0" t="s">
        <v>18</v>
      </c>
      <c r="Q3" s="0" t="s">
        <v>18</v>
      </c>
      <c r="R3" s="0" t="s">
        <v>18</v>
      </c>
      <c r="S3" s="0" t="s">
        <v>18</v>
      </c>
      <c r="T3" s="0" t="n">
        <v>0</v>
      </c>
      <c r="U3" s="0" t="s">
        <v>18</v>
      </c>
      <c r="AF3" s="0" t="s">
        <v>90</v>
      </c>
      <c r="AG3" s="0" t="s">
        <v>221</v>
      </c>
      <c r="AH3" s="0" t="s">
        <v>222</v>
      </c>
      <c r="AI3" s="0" t="s">
        <v>18</v>
      </c>
      <c r="AJ3" s="1" t="s">
        <v>18</v>
      </c>
      <c r="AK3" s="0" t="s">
        <v>18</v>
      </c>
      <c r="AL3" s="0" t="s">
        <v>18</v>
      </c>
      <c r="AM3" s="0" t="s">
        <v>18</v>
      </c>
      <c r="AP3" s="0" t="str">
        <f aca="false">CONCATENATE("(",A3,",","'",B3,"'",",","'",C3,"'",",","'",D3,"'",",","'",E3,"'",",","'",F3,"'",",","'",G3,"'",",","'",H3,"'",",","'",I3,"'",",","'",J3,"'",",","'",K3,"'",",","'",L3,"'",",","'",M3,"'",",","'",N3,"'",",","'",O3,"'",",","'",P3,"'",",","'",Q3,"'",",","'",R3,"'",",","'",S3,"'",",","'",T3,"'",",","'",U3,"'",",","'",V3,"'",",","'",W3,"'",",","'",X3,"'",",","'",Y3,"'",",","'",Z3,"'",",","'",AA3,"'",",","'",AB3,"'",",","'",AC3,"'",",","'",AD3,"'",",","'",AE3,"'",",","'",AF3,"'",",","'",AG3,"'",",","'",AH3,"'",",","'",AI3,"'",",","'",AJ3,"'",",","'",AK3,"'",",","'",AL3,"'",",","'",AM3,"'","),")</f>
        <v>(2,'0400109153','Natural','Quispe ','Palacios','Ulpiano','Medardo','Cédula','Casado','s/n','0','','','','Ecuatoriana','s/n','s/n','s/n','s/n','0','s/n','','','','','','','','','','','Si','Palma López','Segunda','s/n','s/n','s/n','s/n','s/n'),</v>
      </c>
    </row>
    <row r="4" customFormat="false" ht="12.8" hidden="false" customHeight="false" outlineLevel="0" collapsed="false">
      <c r="A4" s="0" t="n">
        <v>3</v>
      </c>
      <c r="B4" s="1" t="s">
        <v>23</v>
      </c>
      <c r="C4" s="0" t="s">
        <v>223</v>
      </c>
      <c r="D4" s="0" t="s">
        <v>18</v>
      </c>
      <c r="E4" s="0" t="s">
        <v>18</v>
      </c>
      <c r="F4" s="0" t="s">
        <v>18</v>
      </c>
      <c r="G4" s="0" t="s">
        <v>18</v>
      </c>
      <c r="H4" s="0" t="s">
        <v>18</v>
      </c>
      <c r="I4" s="0" t="s">
        <v>18</v>
      </c>
      <c r="J4" s="0" t="s">
        <v>18</v>
      </c>
      <c r="K4" s="0" t="n">
        <v>0</v>
      </c>
      <c r="O4" s="0" t="s">
        <v>18</v>
      </c>
      <c r="P4" s="0" t="s">
        <v>18</v>
      </c>
      <c r="Q4" s="0" t="s">
        <v>18</v>
      </c>
      <c r="R4" s="0" t="s">
        <v>18</v>
      </c>
      <c r="S4" s="0" t="s">
        <v>18</v>
      </c>
      <c r="T4" s="0" t="n">
        <v>0</v>
      </c>
      <c r="U4" s="0" t="s">
        <v>224</v>
      </c>
      <c r="V4" s="1" t="s">
        <v>23</v>
      </c>
      <c r="W4" s="0" t="s">
        <v>225</v>
      </c>
      <c r="X4" s="0" t="s">
        <v>226</v>
      </c>
      <c r="Z4" s="0" t="s">
        <v>227</v>
      </c>
      <c r="AA4" s="0" t="s">
        <v>228</v>
      </c>
      <c r="AB4" s="0" t="s">
        <v>229</v>
      </c>
      <c r="AC4" s="0" t="n">
        <v>1560000940001</v>
      </c>
      <c r="AD4" s="6" t="s">
        <v>230</v>
      </c>
      <c r="AE4" s="1" t="s">
        <v>231</v>
      </c>
      <c r="AF4" s="0" t="s">
        <v>83</v>
      </c>
      <c r="AG4" s="0" t="s">
        <v>18</v>
      </c>
      <c r="AH4" s="0" t="s">
        <v>18</v>
      </c>
      <c r="AI4" s="0" t="s">
        <v>18</v>
      </c>
      <c r="AJ4" s="0" t="s">
        <v>18</v>
      </c>
      <c r="AK4" s="0" t="s">
        <v>18</v>
      </c>
      <c r="AL4" s="0" t="s">
        <v>18</v>
      </c>
      <c r="AM4" s="0" t="s">
        <v>18</v>
      </c>
      <c r="AP4" s="0" t="str">
        <f aca="false">CONCATENATE("(",A4,",","'",B4,"'",",","'",C4,"'",",","'",D4,"'",",","'",E4,"'",",","'",F4,"'",",","'",G4,"'",",","'",H4,"'",",","'",I4,"'",",","'",J4,"'",",","'",K4,"'",",","'",L4,"'",",","'",M4,"'",",","'",N4,"'",",","'",O4,"'",",","'",P4,"'",",","'",Q4,"'",",","'",R4,"'",",","'",S4,"'",",","'",T4,"'",",","'",U4,"'",",","'",V4,"'",",","'",W4,"'",",","'",X4,"'",",","'",Y4,"'",",","'",Z4,"'",",","'",AA4,"'",",","'",AB4,"'",",","'",AC4,"'",",","'",AD4,"'",",","'",AE4,"'",",","'",AF4,"'",",","'",AG4,"'",",","'",AH4,"'",",","'",AI4,"'",",","'",AJ4,"'",",","'",AK4,"'",",","'",AL4,"'",",","'",AM4,"'","),")</f>
        <v>(3,'1560000940001','Jurídica','s/n','s/n','s/n','s/n','s/n','s/n','s/n','0','','','','s/n','s/n','s/n','s/n','s/n','0','Pública','1560000940001','GAD Municipal Quijos','Ministerio','','717 Registro oficial','Josué Adalverto Borja Álvarez','RUC','1560000940001','alcaldiaquijos@gmail.com','062320-112','No','s/n','s/n','s/n','s/n','s/n','s/n','s/n'),</v>
      </c>
    </row>
    <row r="5" customFormat="false" ht="12.8" hidden="false" customHeight="false" outlineLevel="0" collapsed="false">
      <c r="A5" s="0" t="n">
        <v>4</v>
      </c>
      <c r="B5" s="1" t="s">
        <v>26</v>
      </c>
      <c r="C5" s="0" t="s">
        <v>223</v>
      </c>
      <c r="D5" s="0" t="s">
        <v>18</v>
      </c>
      <c r="E5" s="0" t="s">
        <v>18</v>
      </c>
      <c r="F5" s="0" t="s">
        <v>18</v>
      </c>
      <c r="G5" s="0" t="s">
        <v>18</v>
      </c>
      <c r="H5" s="0" t="s">
        <v>18</v>
      </c>
      <c r="I5" s="0" t="s">
        <v>18</v>
      </c>
      <c r="J5" s="0" t="s">
        <v>18</v>
      </c>
      <c r="K5" s="0" t="n">
        <v>0</v>
      </c>
      <c r="O5" s="0" t="s">
        <v>18</v>
      </c>
      <c r="P5" s="0" t="s">
        <v>18</v>
      </c>
      <c r="Q5" s="0" t="s">
        <v>18</v>
      </c>
      <c r="R5" s="0" t="s">
        <v>18</v>
      </c>
      <c r="S5" s="0" t="s">
        <v>18</v>
      </c>
      <c r="T5" s="0" t="n">
        <v>0</v>
      </c>
      <c r="U5" s="0" t="s">
        <v>18</v>
      </c>
      <c r="V5" s="1" t="s">
        <v>26</v>
      </c>
      <c r="W5" s="0" t="s">
        <v>232</v>
      </c>
      <c r="X5" s="0" t="s">
        <v>226</v>
      </c>
      <c r="Y5" s="0" t="s">
        <v>111</v>
      </c>
      <c r="Z5" s="0" t="s">
        <v>233</v>
      </c>
      <c r="AA5" s="0" t="s">
        <v>234</v>
      </c>
      <c r="AB5" s="0" t="s">
        <v>100</v>
      </c>
      <c r="AC5" s="0" t="n">
        <v>1755118948</v>
      </c>
      <c r="AE5" s="1" t="s">
        <v>235</v>
      </c>
      <c r="AF5" s="0" t="s">
        <v>83</v>
      </c>
      <c r="AG5" s="0" t="s">
        <v>18</v>
      </c>
      <c r="AH5" s="0" t="s">
        <v>18</v>
      </c>
      <c r="AI5" s="0" t="s">
        <v>18</v>
      </c>
      <c r="AJ5" s="0" t="s">
        <v>18</v>
      </c>
      <c r="AK5" s="0" t="s">
        <v>18</v>
      </c>
      <c r="AL5" s="0" t="s">
        <v>18</v>
      </c>
      <c r="AM5" s="0" t="s">
        <v>18</v>
      </c>
      <c r="AP5" s="0" t="str">
        <f aca="false">CONCATENATE("(",A5,",","'",B5,"'",",","'",C5,"'",",","'",D5,"'",",","'",E5,"'",",","'",F5,"'",",","'",G5,"'",",","'",H5,"'",",","'",I5,"'",",","'",J5,"'",",","'",K5,"'",",","'",L5,"'",",","'",M5,"'",",","'",N5,"'",",","'",O5,"'",",","'",P5,"'",",","'",Q5,"'",",","'",R5,"'",",","'",S5,"'",",","'",T5,"'",",","'",U5,"'",",","'",V5,"'",",","'",W5,"'",",","'",X5,"'",",","'",Y5,"'",",","'",Z5,"'",",","'",AA5,"'",",","'",AB5,"'",",","'",AC5,"'",",","'",AD5,"'",",","'",AE5,"'",",","'",AF5,"'",",","'",AG5,"'",",","'",AH5,"'",",","'",AI5,"'",",","'",AJ5,"'",",","'",AK5,"'",",","'",AL5,"'",",","'",AM5,"'","),")</f>
        <v>(4,'1590001089001','Jurídica','s/n','s/n','s/n','s/n','s/n','s/n','s/n','0','','','','s/n','s/n','s/n','s/n','s/n','0','s/n','1590001089001','Misión Josefina de Napo','Ministerio','Quito','PO 3294','Prandi Gabriele Giovanni','Cédula','1755118948','','0959573767','No','s/n','s/n','s/n','s/n','s/n','s/n','s/n'),</v>
      </c>
    </row>
    <row r="6" customFormat="false" ht="12.8" hidden="false" customHeight="false" outlineLevel="0" collapsed="false">
      <c r="A6" s="0" t="n">
        <v>5</v>
      </c>
      <c r="B6" s="1" t="s">
        <v>23</v>
      </c>
      <c r="C6" s="0" t="s">
        <v>223</v>
      </c>
      <c r="D6" s="0" t="s">
        <v>18</v>
      </c>
      <c r="E6" s="0" t="s">
        <v>18</v>
      </c>
      <c r="F6" s="0" t="s">
        <v>18</v>
      </c>
      <c r="G6" s="0" t="s">
        <v>18</v>
      </c>
      <c r="H6" s="0" t="s">
        <v>18</v>
      </c>
      <c r="I6" s="0" t="s">
        <v>18</v>
      </c>
      <c r="J6" s="0" t="s">
        <v>18</v>
      </c>
      <c r="K6" s="0" t="n">
        <v>0</v>
      </c>
      <c r="O6" s="0" t="s">
        <v>18</v>
      </c>
      <c r="P6" s="0" t="s">
        <v>18</v>
      </c>
      <c r="Q6" s="0" t="s">
        <v>18</v>
      </c>
      <c r="R6" s="0" t="s">
        <v>18</v>
      </c>
      <c r="S6" s="0" t="s">
        <v>18</v>
      </c>
      <c r="T6" s="0" t="n">
        <v>0</v>
      </c>
      <c r="U6" s="0" t="s">
        <v>224</v>
      </c>
      <c r="V6" s="1" t="s">
        <v>23</v>
      </c>
      <c r="W6" s="0" t="s">
        <v>225</v>
      </c>
      <c r="X6" s="0" t="s">
        <v>226</v>
      </c>
      <c r="Y6" s="0" t="s">
        <v>111</v>
      </c>
      <c r="Z6" s="0" t="s">
        <v>227</v>
      </c>
      <c r="AA6" s="0" t="s">
        <v>228</v>
      </c>
      <c r="AB6" s="0" t="s">
        <v>229</v>
      </c>
      <c r="AC6" s="0" t="n">
        <v>1560000940001</v>
      </c>
      <c r="AD6" s="6" t="s">
        <v>230</v>
      </c>
      <c r="AE6" s="1" t="s">
        <v>231</v>
      </c>
      <c r="AF6" s="0" t="s">
        <v>83</v>
      </c>
      <c r="AG6" s="0" t="s">
        <v>18</v>
      </c>
      <c r="AH6" s="0" t="s">
        <v>18</v>
      </c>
      <c r="AI6" s="0" t="s">
        <v>18</v>
      </c>
      <c r="AJ6" s="0" t="s">
        <v>18</v>
      </c>
      <c r="AK6" s="0" t="s">
        <v>18</v>
      </c>
      <c r="AL6" s="0" t="s">
        <v>18</v>
      </c>
      <c r="AM6" s="0" t="s">
        <v>18</v>
      </c>
      <c r="AP6" s="0" t="str">
        <f aca="false">CONCATENATE("(",A6,",","'",B6,"'",",","'",C6,"'",",","'",D6,"'",",","'",E6,"'",",","'",F6,"'",",","'",G6,"'",",","'",H6,"'",",","'",I6,"'",",","'",J6,"'",",","'",K6,"'",",","'",L6,"'",",","'",M6,"'",",","'",N6,"'",",","'",O6,"'",",","'",P6,"'",",","'",Q6,"'",",","'",R6,"'",",","'",S6,"'",",","'",T6,"'",",","'",U6,"'",",","'",V6,"'",",","'",W6,"'",",","'",X6,"'",",","'",Y6,"'",",","'",Z6,"'",",","'",AA6,"'",",","'",AB6,"'",",","'",AC6,"'",",","'",AD6,"'",",","'",AE6,"'",",","'",AF6,"'",",","'",AG6,"'",",","'",AH6,"'",",","'",AI6,"'",",","'",AJ6,"'",",","'",AK6,"'",",","'",AL6,"'",",","'",AM6,"'","),")</f>
        <v>(5,'1560000940001','Jurídica','s/n','s/n','s/n','s/n','s/n','s/n','s/n','0','','','','s/n','s/n','s/n','s/n','s/n','0','Pública','1560000940001','GAD Municipal Quijos','Ministerio','Quito','717 Registro oficial','Josué Adalverto Borja Álvarez','RUC','1560000940001','alcaldiaquijos@gmail.com','062320-112','No','s/n','s/n','s/n','s/n','s/n','s/n','s/n'),</v>
      </c>
    </row>
    <row r="7" customFormat="false" ht="12.8" hidden="false" customHeight="false" outlineLevel="0" collapsed="false">
      <c r="A7" s="0" t="n">
        <v>6</v>
      </c>
      <c r="B7" s="1" t="s">
        <v>31</v>
      </c>
      <c r="C7" s="0" t="s">
        <v>216</v>
      </c>
      <c r="D7" s="0" t="s">
        <v>236</v>
      </c>
      <c r="E7" s="0" t="s">
        <v>237</v>
      </c>
      <c r="F7" s="0" t="s">
        <v>238</v>
      </c>
      <c r="G7" s="0" t="s">
        <v>239</v>
      </c>
      <c r="H7" s="0" t="s">
        <v>100</v>
      </c>
      <c r="I7" s="0" t="s">
        <v>212</v>
      </c>
      <c r="J7" s="0" t="n">
        <v>100</v>
      </c>
      <c r="K7" s="0" t="n">
        <v>1</v>
      </c>
      <c r="L7" s="0" t="n">
        <v>1949</v>
      </c>
      <c r="M7" s="0" t="s">
        <v>119</v>
      </c>
      <c r="N7" s="0" t="n">
        <v>12</v>
      </c>
      <c r="O7" s="0" t="s">
        <v>213</v>
      </c>
      <c r="P7" s="0" t="s">
        <v>18</v>
      </c>
      <c r="Q7" s="0" t="s">
        <v>18</v>
      </c>
      <c r="R7" s="0" t="s">
        <v>240</v>
      </c>
      <c r="S7" s="0" t="s">
        <v>241</v>
      </c>
      <c r="T7" s="0" t="n">
        <v>1</v>
      </c>
      <c r="AF7" s="0" t="s">
        <v>83</v>
      </c>
      <c r="AG7" s="0" t="s">
        <v>18</v>
      </c>
      <c r="AH7" s="0" t="s">
        <v>18</v>
      </c>
      <c r="AI7" s="0" t="s">
        <v>18</v>
      </c>
      <c r="AJ7" s="0" t="s">
        <v>18</v>
      </c>
      <c r="AK7" s="0" t="s">
        <v>18</v>
      </c>
      <c r="AL7" s="0" t="s">
        <v>18</v>
      </c>
      <c r="AM7" s="0" t="s">
        <v>18</v>
      </c>
      <c r="AP7" s="0" t="str">
        <f aca="false">CONCATENATE("(",A7,",","'",B7,"'",",","'",C7,"'",",","'",D7,"'",",","'",E7,"'",",","'",F7,"'",",","'",G7,"'",",","'",H7,"'",",","'",I7,"'",",","'",J7,"'",",","'",K7,"'",",","'",L7,"'",",","'",M7,"'",",","'",N7,"'",",","'",O7,"'",",","'",P7,"'",",","'",Q7,"'",",","'",R7,"'",",","'",S7,"'",",","'",T7,"'",",","'",U7,"'",",","'",V7,"'",",","'",W7,"'",",","'",X7,"'",",","'",Y7,"'",",","'",Z7,"'",",","'",AA7,"'",",","'",AB7,"'",",","'",AC7,"'",",","'",AD7,"'",",","'",AE7,"'",",","'",AF7,"'",",","'",AG7,"'",",","'",AH7,"'",",","'",AI7,"'",",","'",AJ7,"'",",","'",AK7,"'",",","'",AL7,"'",",","'",AM7,"'","),")</f>
        <v>(6,'1500086671','Natural','Zambrano ','García','Enith','Leticia','Cédula','Casado','100','1','1949','Febrero','12','Ecuatoriana','s/n','s/n','Cuyuja','Barrio Central','1','','','','','','','','','','','','No','s/n','s/n','s/n','s/n','s/n','s/n','s/n'),</v>
      </c>
    </row>
    <row r="8" customFormat="false" ht="12.8" hidden="false" customHeight="false" outlineLevel="0" collapsed="false">
      <c r="A8" s="0" t="n">
        <v>7</v>
      </c>
      <c r="B8" s="1" t="s">
        <v>34</v>
      </c>
      <c r="C8" s="0" t="s">
        <v>207</v>
      </c>
      <c r="D8" s="0" t="s">
        <v>160</v>
      </c>
      <c r="E8" s="0" t="s">
        <v>18</v>
      </c>
      <c r="F8" s="0" t="s">
        <v>242</v>
      </c>
      <c r="G8" s="0" t="s">
        <v>243</v>
      </c>
      <c r="H8" s="0" t="s">
        <v>100</v>
      </c>
      <c r="I8" s="0" t="s">
        <v>212</v>
      </c>
      <c r="J8" s="0" t="s">
        <v>18</v>
      </c>
      <c r="K8" s="0" t="n">
        <v>0</v>
      </c>
      <c r="L8" s="0" t="n">
        <v>1946</v>
      </c>
      <c r="M8" s="0" t="s">
        <v>166</v>
      </c>
      <c r="N8" s="0" t="n">
        <v>31</v>
      </c>
      <c r="O8" s="0" t="s">
        <v>213</v>
      </c>
      <c r="P8" s="0" t="s">
        <v>18</v>
      </c>
      <c r="Q8" s="0" t="s">
        <v>18</v>
      </c>
      <c r="R8" s="0" t="s">
        <v>240</v>
      </c>
      <c r="S8" s="0" t="s">
        <v>241</v>
      </c>
      <c r="T8" s="0" t="n">
        <v>0</v>
      </c>
      <c r="AF8" s="0" t="s">
        <v>83</v>
      </c>
      <c r="AG8" s="0" t="s">
        <v>18</v>
      </c>
      <c r="AH8" s="0" t="s">
        <v>18</v>
      </c>
      <c r="AI8" s="0" t="s">
        <v>18</v>
      </c>
      <c r="AJ8" s="0" t="s">
        <v>18</v>
      </c>
      <c r="AK8" s="0" t="s">
        <v>18</v>
      </c>
      <c r="AL8" s="0" t="s">
        <v>18</v>
      </c>
      <c r="AM8" s="0" t="s">
        <v>18</v>
      </c>
      <c r="AP8" s="0" t="str">
        <f aca="false">CONCATENATE("(",A8,",","'",B8,"'",",","'",C8,"'",",","'",D8,"'",",","'",E8,"'",",","'",F8,"'",",","'",G8,"'",",","'",H8,"'",",","'",I8,"'",",","'",J8,"'",",","'",K8,"'",",","'",L8,"'",",","'",M8,"'",",","'",N8,"'",",","'",O8,"'",",","'",P8,"'",",","'",Q8,"'",",","'",R8,"'",",","'",S8,"'",",","'",T8,"'",",","'",U8,"'",",","'",V8,"'",",","'",W8,"'",",","'",X8,"'",",","'",Y8,"'",",","'",Z8,"'",",","'",AA8,"'",",","'",AB8,"'",",","'",AC8,"'",",","'",AD8,"'",",","'",AE8,"'",",","'",AF8,"'",",","'",AG8,"'",",","'",AH8,"'",",","'",AI8,"'",",","'",AJ8,"'",",","'",AK8,"'",",","'",AL8,"'",",","'",AM8,"'","),")</f>
        <v>(7,'0500222286','Posesionario','Tenorio','s/n','Segundo','Amable','Cédula','Casado','s/n','0','1946','Marzo','31','Ecuatoriana','s/n','s/n','Cuyuja','Barrio Central','0','','','','','','','','','','','','No','s/n','s/n','s/n','s/n','s/n','s/n','s/n'),</v>
      </c>
    </row>
    <row r="9" customFormat="false" ht="12.8" hidden="false" customHeight="false" outlineLevel="0" collapsed="false">
      <c r="A9" s="0" t="n">
        <v>8</v>
      </c>
      <c r="B9" s="1" t="s">
        <v>37</v>
      </c>
      <c r="C9" s="0" t="s">
        <v>216</v>
      </c>
      <c r="D9" s="0" t="s">
        <v>208</v>
      </c>
      <c r="E9" s="0" t="s">
        <v>208</v>
      </c>
      <c r="F9" s="0" t="s">
        <v>244</v>
      </c>
      <c r="G9" s="0" t="s">
        <v>245</v>
      </c>
      <c r="H9" s="0" t="s">
        <v>100</v>
      </c>
      <c r="I9" s="0" t="s">
        <v>212</v>
      </c>
      <c r="J9" s="0" t="n">
        <v>100</v>
      </c>
      <c r="K9" s="0" t="n">
        <v>1</v>
      </c>
      <c r="L9" s="0" t="n">
        <v>1937</v>
      </c>
      <c r="M9" s="0" t="s">
        <v>246</v>
      </c>
      <c r="N9" s="0" t="n">
        <v>24</v>
      </c>
      <c r="O9" s="0" t="s">
        <v>213</v>
      </c>
      <c r="P9" s="0" t="s">
        <v>18</v>
      </c>
      <c r="Q9" s="0" t="s">
        <v>18</v>
      </c>
      <c r="R9" s="0" t="s">
        <v>240</v>
      </c>
      <c r="S9" s="0" t="s">
        <v>241</v>
      </c>
      <c r="T9" s="0" t="n">
        <v>0</v>
      </c>
      <c r="AF9" s="0" t="s">
        <v>90</v>
      </c>
      <c r="AG9" s="0" t="s">
        <v>208</v>
      </c>
      <c r="AH9" s="0" t="s">
        <v>247</v>
      </c>
      <c r="AI9" s="0" t="s">
        <v>18</v>
      </c>
      <c r="AJ9" s="0" t="s">
        <v>18</v>
      </c>
      <c r="AK9" s="0" t="s">
        <v>18</v>
      </c>
      <c r="AL9" s="0" t="s">
        <v>18</v>
      </c>
      <c r="AM9" s="0" t="s">
        <v>18</v>
      </c>
      <c r="AP9" s="0" t="str">
        <f aca="false">CONCATENATE("(",A9,",","'",B9,"'",",","'",C9,"'",",","'",D9,"'",",","'",E9,"'",",","'",F9,"'",",","'",G9,"'",",","'",H9,"'",",","'",I9,"'",",","'",J9,"'",",","'",K9,"'",",","'",L9,"'",",","'",M9,"'",",","'",N9,"'",",","'",O9,"'",",","'",P9,"'",",","'",Q9,"'",",","'",R9,"'",",","'",S9,"'",",","'",T9,"'",",","'",U9,"'",",","'",V9,"'",",","'",W9,"'",",","'",X9,"'",",","'",Y9,"'",",","'",Z9,"'",",","'",AA9,"'",",","'",AB9,"'",",","'",AC9,"'",",","'",AD9,"'",",","'",AE9,"'",",","'",AF9,"'",",","'",AG9,"'",",","'",AH9,"'",",","'",AI9,"'",",","'",AJ9,"'",",","'",AK9,"'",",","'",AL9,"'",",","'",AM9,"'","),")</f>
        <v>(8,'1500067655','Natural','Manitio','Manitio','Rosa','María Leonor','Cédula','Casado','100','1','1937','Agosto','24','Ecuatoriana','s/n','s/n','Cuyuja','Barrio Central','0','','','','','','','','','','','','Si','Manitio','Manuel','s/n','s/n','s/n','s/n','s/n'),</v>
      </c>
    </row>
    <row r="10" customFormat="false" ht="12.8" hidden="false" customHeight="false" outlineLevel="0" collapsed="false">
      <c r="A10" s="0" t="n">
        <v>9</v>
      </c>
      <c r="B10" s="1" t="s">
        <v>40</v>
      </c>
      <c r="C10" s="0" t="s">
        <v>216</v>
      </c>
      <c r="D10" s="0" t="s">
        <v>248</v>
      </c>
      <c r="E10" s="0" t="s">
        <v>249</v>
      </c>
      <c r="F10" s="0" t="s">
        <v>250</v>
      </c>
      <c r="G10" s="0" t="s">
        <v>251</v>
      </c>
      <c r="H10" s="0" t="s">
        <v>100</v>
      </c>
      <c r="I10" s="0" t="s">
        <v>252</v>
      </c>
      <c r="J10" s="0" t="n">
        <v>100</v>
      </c>
      <c r="K10" s="0" t="n">
        <v>1</v>
      </c>
      <c r="L10" s="0" t="n">
        <v>1953</v>
      </c>
      <c r="M10" s="0" t="s">
        <v>99</v>
      </c>
      <c r="N10" s="0" t="n">
        <v>11</v>
      </c>
      <c r="O10" s="0" t="s">
        <v>213</v>
      </c>
      <c r="P10" s="0" t="s">
        <v>18</v>
      </c>
      <c r="Q10" s="0" t="s">
        <v>18</v>
      </c>
      <c r="R10" s="0" t="s">
        <v>240</v>
      </c>
      <c r="S10" s="0" t="s">
        <v>241</v>
      </c>
      <c r="T10" s="0" t="n">
        <v>0</v>
      </c>
      <c r="AP10" s="0" t="str">
        <f aca="false">CONCATENATE("(",A10,",","'",B10,"'",",","'",C10,"'",",","'",D10,"'",",","'",E10,"'",",","'",F10,"'",",","'",G10,"'",",","'",H10,"'",",","'",I10,"'",",","'",J10,"'",",","'",K10,"'",",","'",L10,"'",",","'",M10,"'",",","'",N10,"'",",","'",O10,"'",",","'",P10,"'",",","'",Q10,"'",",","'",R10,"'",",","'",S10,"'",",","'",T10,"'",",","'",U10,"'",",","'",V10,"'",",","'",W10,"'",",","'",X10,"'",",","'",Y10,"'",",","'",Z10,"'",",","'",AA10,"'",",","'",AB10,"'",",","'",AC10,"'",",","'",AD10,"'",",","'",AE10,"'",",","'",AF10,"'",",","'",AG10,"'",",","'",AH10,"'",",","'",AI10,"'",",","'",AJ10,"'",",","'",AK10,"'",",","'",AL10,"'",",","'",AM10,"'","),")</f>
        <v>(9,'1703518850','Natural','Gonzalez','Pillajo','Magda','Avelina','Cédula','Viuda','100','1','1953','Julio','11','Ecuatoriana','s/n','s/n','Cuyuja','Barrio Central','0','','','','','','','','','','','','','','','','','','',''),</v>
      </c>
    </row>
    <row r="11" customFormat="false" ht="12.8" hidden="false" customHeight="false" outlineLevel="0" collapsed="false">
      <c r="A11" s="0" t="n">
        <v>10</v>
      </c>
      <c r="B11" s="1" t="s">
        <v>23</v>
      </c>
      <c r="C11" s="0" t="s">
        <v>223</v>
      </c>
      <c r="D11" s="0" t="s">
        <v>18</v>
      </c>
      <c r="E11" s="0" t="s">
        <v>18</v>
      </c>
      <c r="F11" s="0" t="s">
        <v>18</v>
      </c>
      <c r="G11" s="0" t="s">
        <v>18</v>
      </c>
      <c r="H11" s="0" t="s">
        <v>18</v>
      </c>
      <c r="I11" s="0" t="s">
        <v>18</v>
      </c>
      <c r="J11" s="0" t="s">
        <v>18</v>
      </c>
      <c r="K11" s="0" t="n">
        <v>0</v>
      </c>
      <c r="L11" s="0" t="s">
        <v>18</v>
      </c>
      <c r="M11" s="0" t="s">
        <v>18</v>
      </c>
      <c r="N11" s="0" t="s">
        <v>18</v>
      </c>
      <c r="O11" s="0" t="s">
        <v>18</v>
      </c>
      <c r="P11" s="0" t="s">
        <v>18</v>
      </c>
      <c r="Q11" s="0" t="s">
        <v>18</v>
      </c>
      <c r="R11" s="0" t="s">
        <v>18</v>
      </c>
      <c r="S11" s="0" t="s">
        <v>18</v>
      </c>
      <c r="T11" s="0" t="s">
        <v>18</v>
      </c>
      <c r="U11" s="0" t="s">
        <v>224</v>
      </c>
      <c r="V11" s="1" t="s">
        <v>23</v>
      </c>
      <c r="W11" s="0" t="s">
        <v>225</v>
      </c>
      <c r="X11" s="0" t="s">
        <v>226</v>
      </c>
      <c r="Y11" s="0" t="s">
        <v>111</v>
      </c>
      <c r="Z11" s="0" t="s">
        <v>227</v>
      </c>
      <c r="AA11" s="0" t="s">
        <v>228</v>
      </c>
      <c r="AB11" s="0" t="s">
        <v>229</v>
      </c>
      <c r="AC11" s="0" t="n">
        <v>1560000940001</v>
      </c>
      <c r="AD11" s="6" t="s">
        <v>230</v>
      </c>
      <c r="AE11" s="1" t="s">
        <v>231</v>
      </c>
      <c r="AP11" s="0" t="str">
        <f aca="false">CONCATENATE("(",A11,",","'",B11,"'",",","'",C11,"'",",","'",D11,"'",",","'",E11,"'",",","'",F11,"'",",","'",G11,"'",",","'",H11,"'",",","'",I11,"'",",","'",J11,"'",",","'",K11,"'",",","'",L11,"'",",","'",M11,"'",",","'",N11,"'",",","'",O11,"'",",","'",P11,"'",",","'",Q11,"'",",","'",R11,"'",",","'",S11,"'",",","'",T11,"'",",","'",U11,"'",",","'",V11,"'",",","'",W11,"'",",","'",X11,"'",",","'",Y11,"'",",","'",Z11,"'",",","'",AA11,"'",",","'",AB11,"'",",","'",AC11,"'",",","'",AD11,"'",",","'",AE11,"'",",","'",AF11,"'",",","'",AG11,"'",",","'",AH11,"'",",","'",AI11,"'",",","'",AJ11,"'",",","'",AK11,"'",",","'",AL11,"'",",","'",AM11,"'","),")</f>
        <v>(10,'1560000940001','Jurídica','s/n','s/n','s/n','s/n','s/n','s/n','s/n','0','s/n','s/n','s/n','s/n','s/n','s/n','s/n','s/n','s/n','Pública','1560000940001','GAD Municipal Quijos','Ministerio','Quito','717 Registro oficial','Josué Adalverto Borja Álvarez','RUC','1560000940001','alcaldiaquijos@gmail.com','062320-112','','','','','','','',''),</v>
      </c>
    </row>
    <row r="12" customFormat="false" ht="12.8" hidden="false" customHeight="false" outlineLevel="0" collapsed="false">
      <c r="A12" s="0" t="n">
        <v>11</v>
      </c>
      <c r="B12" s="1" t="s">
        <v>45</v>
      </c>
      <c r="C12" s="0" t="s">
        <v>216</v>
      </c>
      <c r="D12" s="0" t="s">
        <v>253</v>
      </c>
      <c r="E12" s="0" t="s">
        <v>254</v>
      </c>
      <c r="F12" s="0" t="s">
        <v>255</v>
      </c>
      <c r="G12" s="0" t="s">
        <v>256</v>
      </c>
      <c r="H12" s="0" t="s">
        <v>100</v>
      </c>
      <c r="I12" s="0" t="s">
        <v>212</v>
      </c>
      <c r="J12" s="0" t="s">
        <v>18</v>
      </c>
      <c r="K12" s="0" t="s">
        <v>18</v>
      </c>
      <c r="L12" s="0" t="n">
        <v>1938</v>
      </c>
      <c r="M12" s="0" t="s">
        <v>102</v>
      </c>
      <c r="N12" s="0" t="n">
        <v>3</v>
      </c>
      <c r="O12" s="0" t="s">
        <v>213</v>
      </c>
      <c r="P12" s="0" t="s">
        <v>18</v>
      </c>
      <c r="Q12" s="0" t="n">
        <v>63061913</v>
      </c>
      <c r="R12" s="0" t="s">
        <v>240</v>
      </c>
      <c r="S12" s="0" t="s">
        <v>240</v>
      </c>
      <c r="T12" s="0" t="s">
        <v>18</v>
      </c>
      <c r="U12" s="0" t="s">
        <v>18</v>
      </c>
      <c r="V12" s="1" t="s">
        <v>18</v>
      </c>
      <c r="W12" s="0" t="s">
        <v>18</v>
      </c>
      <c r="X12" s="0" t="s">
        <v>18</v>
      </c>
      <c r="Y12" s="0" t="s">
        <v>18</v>
      </c>
      <c r="Z12" s="0" t="s">
        <v>18</v>
      </c>
      <c r="AA12" s="0" t="s">
        <v>18</v>
      </c>
      <c r="AB12" s="0" t="s">
        <v>18</v>
      </c>
      <c r="AC12" s="0" t="s">
        <v>18</v>
      </c>
      <c r="AD12" s="1" t="s">
        <v>18</v>
      </c>
      <c r="AE12" s="1" t="s">
        <v>18</v>
      </c>
      <c r="AF12" s="0" t="s">
        <v>18</v>
      </c>
      <c r="AG12" s="0" t="s">
        <v>18</v>
      </c>
      <c r="AH12" s="0" t="s">
        <v>18</v>
      </c>
      <c r="AI12" s="0" t="s">
        <v>18</v>
      </c>
      <c r="AJ12" s="1" t="s">
        <v>18</v>
      </c>
      <c r="AK12" s="0" t="s">
        <v>18</v>
      </c>
      <c r="AL12" s="0" t="s">
        <v>18</v>
      </c>
      <c r="AM12" s="0" t="s">
        <v>18</v>
      </c>
    </row>
  </sheetData>
  <hyperlinks>
    <hyperlink ref="AD4" r:id="rId1" display="alcaldiaquijos@gmail.com"/>
    <hyperlink ref="AD6" r:id="rId2" display="alcaldiaquijos@gmail.com"/>
    <hyperlink ref="AD11" r:id="rId3" display="alcaldiaquijos@gmail.com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49"/>
    <col collapsed="false" customWidth="true" hidden="false" outlineLevel="0" max="2" min="2" style="1" width="17.13"/>
    <col collapsed="false" customWidth="true" hidden="false" outlineLevel="0" max="3" min="3" style="0" width="15.46"/>
    <col collapsed="false" customWidth="true" hidden="false" outlineLevel="0" max="4" min="4" style="0" width="22.28"/>
    <col collapsed="false" customWidth="true" hidden="false" outlineLevel="0" max="5" min="5" style="0" width="17.55"/>
    <col collapsed="false" customWidth="true" hidden="false" outlineLevel="0" max="6" min="6" style="0" width="17.27"/>
    <col collapsed="false" customWidth="true" hidden="false" outlineLevel="0" max="7" min="7" style="0" width="14.28"/>
  </cols>
  <sheetData>
    <row r="1" customFormat="false" ht="12.8" hidden="false" customHeight="false" outlineLevel="0" collapsed="false">
      <c r="A1" s="0" t="s">
        <v>257</v>
      </c>
      <c r="B1" s="1" t="s">
        <v>258</v>
      </c>
      <c r="C1" s="0" t="s">
        <v>259</v>
      </c>
      <c r="D1" s="0" t="s">
        <v>260</v>
      </c>
      <c r="E1" s="0" t="s">
        <v>261</v>
      </c>
      <c r="F1" s="0" t="s">
        <v>262</v>
      </c>
      <c r="G1" s="0" t="s">
        <v>263</v>
      </c>
      <c r="K1" s="0" t="str">
        <f aca="false">CONCATENATE("INSERT INTO ubicacion (",A1,",",B1,",",C1,",",D1,",",E1,",",F1,",",G1,") VALUES ")</f>
        <v>INSERT INTO ubicacion (ubc_idubicacion,ubc_clave_predio,ubc_eje_principal,ubc_codigo_placa_predial,ubc_eje_secundario,ubc_nombre_predio,ubc_sector) VALUES </v>
      </c>
    </row>
    <row r="2" customFormat="false" ht="12.8" hidden="false" customHeight="false" outlineLevel="0" collapsed="false">
      <c r="A2" s="0" t="n">
        <v>1</v>
      </c>
      <c r="B2" s="1" t="s">
        <v>15</v>
      </c>
      <c r="C2" s="0" t="s">
        <v>264</v>
      </c>
      <c r="D2" s="0" t="s">
        <v>18</v>
      </c>
      <c r="E2" s="0" t="s">
        <v>264</v>
      </c>
      <c r="F2" s="0" t="s">
        <v>18</v>
      </c>
      <c r="G2" s="0" t="s">
        <v>240</v>
      </c>
      <c r="K2" s="0" t="str">
        <f aca="false">CONCATENATE("(",A2,",","'",B2,"'",",","'",C2,"'",",","'",D2,"'",",","'",E2,"'",",","'",F2,"'",",","'",G2,"'","),")</f>
        <v>(1,'1507520301001001','Calle s/n','s/n','Calle s/n','s/n','Cuyuja'),</v>
      </c>
    </row>
    <row r="3" customFormat="false" ht="12.8" hidden="false" customHeight="false" outlineLevel="0" collapsed="false">
      <c r="A3" s="0" t="n">
        <v>2</v>
      </c>
      <c r="B3" s="1" t="s">
        <v>21</v>
      </c>
      <c r="C3" s="0" t="s">
        <v>264</v>
      </c>
      <c r="D3" s="0" t="s">
        <v>18</v>
      </c>
      <c r="E3" s="0" t="s">
        <v>264</v>
      </c>
      <c r="F3" s="0" t="s">
        <v>18</v>
      </c>
      <c r="G3" s="0" t="s">
        <v>240</v>
      </c>
      <c r="K3" s="0" t="str">
        <f aca="false">CONCATENATE("(",A3,",","'",B3,"'",",","'",C3,"'",",","'",D3,"'",",","'",E3,"'",",","'",F3,"'",",","'",G3,"'","),")</f>
        <v>(2,'1507520301001002','Calle s/n','s/n','Calle s/n','s/n','Cuyuja'),</v>
      </c>
    </row>
    <row r="4" customFormat="false" ht="12.8" hidden="false" customHeight="false" outlineLevel="0" collapsed="false">
      <c r="A4" s="0" t="n">
        <v>3</v>
      </c>
      <c r="B4" s="1" t="s">
        <v>24</v>
      </c>
      <c r="C4" s="0" t="s">
        <v>265</v>
      </c>
      <c r="D4" s="0" t="s">
        <v>18</v>
      </c>
      <c r="E4" s="0" t="s">
        <v>18</v>
      </c>
      <c r="F4" s="0" t="s">
        <v>18</v>
      </c>
      <c r="G4" s="0" t="s">
        <v>240</v>
      </c>
      <c r="K4" s="0" t="str">
        <f aca="false">CONCATENATE("(",A4,",","'",B4,"'",",","'",C4,"'",",","'",D4,"'",",","'",E4,"'",",","'",F4,"'",",","'",G4,"'","),")</f>
        <v>(3,'1507520301003001','Vía Interoceánica','s/n','s/n','s/n','Cuyuja'),</v>
      </c>
    </row>
    <row r="5" customFormat="false" ht="12.8" hidden="false" customHeight="false" outlineLevel="0" collapsed="false">
      <c r="A5" s="0" t="n">
        <v>4</v>
      </c>
      <c r="B5" s="1" t="s">
        <v>27</v>
      </c>
      <c r="C5" s="0" t="s">
        <v>265</v>
      </c>
      <c r="D5" s="0" t="s">
        <v>18</v>
      </c>
      <c r="E5" s="0" t="s">
        <v>264</v>
      </c>
      <c r="F5" s="0" t="s">
        <v>18</v>
      </c>
      <c r="G5" s="0" t="s">
        <v>240</v>
      </c>
      <c r="K5" s="0" t="str">
        <f aca="false">CONCATENATE("(",A5,",","'",B5,"'",",","'",C5,"'",",","'",D5,"'",",","'",E5,"'",",","'",F5,"'",",","'",G5,"'","),")</f>
        <v>(4,'1507520301003002','Vía Interoceánica','s/n','Calle s/n','s/n','Cuyuja'),</v>
      </c>
    </row>
    <row r="6" customFormat="false" ht="12.8" hidden="false" customHeight="false" outlineLevel="0" collapsed="false">
      <c r="A6" s="0" t="n">
        <v>5</v>
      </c>
      <c r="B6" s="1" t="s">
        <v>29</v>
      </c>
      <c r="C6" s="0" t="s">
        <v>265</v>
      </c>
      <c r="D6" s="0" t="s">
        <v>18</v>
      </c>
      <c r="E6" s="0" t="s">
        <v>266</v>
      </c>
      <c r="F6" s="0" t="s">
        <v>18</v>
      </c>
      <c r="G6" s="0" t="s">
        <v>240</v>
      </c>
      <c r="K6" s="0" t="str">
        <f aca="false">CONCATENATE("(",A6,",","'",B6,"'",",","'",C6,"'",",","'",D6,"'",",","'",E6,"'",",","'",F6,"'",",","'",G6,"'","),")</f>
        <v>(5,'1507520301003003','Vía Interoceánica','s/n','Calle Jesús del Gran Poder','s/n','Cuyuja'),</v>
      </c>
    </row>
    <row r="7" customFormat="false" ht="12.8" hidden="false" customHeight="false" outlineLevel="0" collapsed="false">
      <c r="A7" s="0" t="n">
        <v>6</v>
      </c>
      <c r="B7" s="1" t="s">
        <v>32</v>
      </c>
      <c r="C7" s="0" t="s">
        <v>266</v>
      </c>
      <c r="D7" s="0" t="s">
        <v>18</v>
      </c>
      <c r="E7" s="0" t="s">
        <v>267</v>
      </c>
      <c r="F7" s="0" t="s">
        <v>18</v>
      </c>
      <c r="G7" s="0" t="s">
        <v>241</v>
      </c>
      <c r="K7" s="0" t="str">
        <f aca="false">CONCATENATE("(",A7,",","'",B7,"'",",","'",C7,"'",",","'",D7,"'",",","'",E7,"'",",","'",F7,"'",",","'",G7,"'","),")</f>
        <v>(6,'1507520301004001','Calle Jesús del Gran Poder','s/n','Calle Oriente','s/n','Barrio Central'),</v>
      </c>
    </row>
    <row r="8" customFormat="false" ht="12.8" hidden="false" customHeight="false" outlineLevel="0" collapsed="false">
      <c r="A8" s="0" t="n">
        <v>7</v>
      </c>
      <c r="B8" s="1" t="s">
        <v>35</v>
      </c>
      <c r="C8" s="0" t="s">
        <v>267</v>
      </c>
      <c r="D8" s="0" t="s">
        <v>18</v>
      </c>
      <c r="E8" s="0" t="s">
        <v>268</v>
      </c>
      <c r="F8" s="0" t="s">
        <v>18</v>
      </c>
      <c r="G8" s="0" t="s">
        <v>241</v>
      </c>
      <c r="K8" s="0" t="str">
        <f aca="false">CONCATENATE("(",A8,",","'",B8,"'",",","'",C8,"'",",","'",D8,"'",",","'",E8,"'",",","'",F8,"'",",","'",G8,"'","),")</f>
        <v>(7,'1507520301004002','Calle Oriente','s/n','Calle Huila','s/n','Barrio Central'),</v>
      </c>
    </row>
    <row r="9" customFormat="false" ht="12.8" hidden="false" customHeight="false" outlineLevel="0" collapsed="false">
      <c r="A9" s="0" t="n">
        <v>8</v>
      </c>
      <c r="B9" s="1" t="s">
        <v>38</v>
      </c>
      <c r="C9" s="0" t="s">
        <v>268</v>
      </c>
      <c r="D9" s="0" t="s">
        <v>18</v>
      </c>
      <c r="E9" s="0" t="s">
        <v>265</v>
      </c>
      <c r="F9" s="0" t="s">
        <v>18</v>
      </c>
      <c r="G9" s="0" t="s">
        <v>241</v>
      </c>
      <c r="K9" s="0" t="str">
        <f aca="false">CONCATENATE("(",A9,",","'",B9,"'",",","'",C9,"'",",","'",D9,"'",",","'",E9,"'",",","'",F9,"'",",","'",G9,"'","),")</f>
        <v>(8,'1507520301004003','Calle Huila','s/n','Vía Interoceánica','s/n','Barrio Central'),</v>
      </c>
    </row>
    <row r="10" customFormat="false" ht="12.8" hidden="false" customHeight="false" outlineLevel="0" collapsed="false">
      <c r="A10" s="0" t="n">
        <v>9</v>
      </c>
      <c r="B10" s="1" t="s">
        <v>41</v>
      </c>
      <c r="C10" s="0" t="s">
        <v>265</v>
      </c>
      <c r="D10" s="0" t="s">
        <v>18</v>
      </c>
      <c r="E10" s="0" t="s">
        <v>269</v>
      </c>
      <c r="F10" s="0" t="s">
        <v>18</v>
      </c>
      <c r="G10" s="0" t="s">
        <v>241</v>
      </c>
      <c r="K10" s="0" t="str">
        <f aca="false">CONCATENATE("(",A10,",","'",B10,"'",",","'",C10,"'",",","'",D10,"'",",","'",E10,"'",",","'",F10,"'",",","'",G10,"'","),")</f>
        <v>(9,'1507520301004004','Vía Interoceánica','s/n','Calle La Hila','s/n','Barrio Central'),</v>
      </c>
    </row>
    <row r="11" customFormat="false" ht="12.8" hidden="false" customHeight="false" outlineLevel="0" collapsed="false">
      <c r="A11" s="0" t="n">
        <v>10</v>
      </c>
      <c r="B11" s="1" t="s">
        <v>43</v>
      </c>
      <c r="C11" s="0" t="s">
        <v>265</v>
      </c>
      <c r="D11" s="0" t="s">
        <v>18</v>
      </c>
      <c r="E11" s="0" t="s">
        <v>268</v>
      </c>
      <c r="F11" s="0" t="s">
        <v>18</v>
      </c>
      <c r="G11" s="0" t="s">
        <v>240</v>
      </c>
      <c r="K11" s="0" t="str">
        <f aca="false">CONCATENATE("(",A11,",","'",B11,"'",",","'",C11,"'",",","'",D11,"'",",","'",E11,"'",",","'",F11,"'",",","'",G11,"'","),")</f>
        <v>(10,'1507520301004005','Vía Interoceánica','s/n','Calle Huila','s/n','Cuyuja'),</v>
      </c>
    </row>
    <row r="12" customFormat="false" ht="12.8" hidden="false" customHeight="false" outlineLevel="0" collapsed="false">
      <c r="A12" s="0" t="n">
        <v>11</v>
      </c>
      <c r="B12" s="1" t="s">
        <v>46</v>
      </c>
      <c r="C12" s="0" t="s">
        <v>265</v>
      </c>
      <c r="D12" s="0" t="s">
        <v>18</v>
      </c>
      <c r="E12" s="0" t="s">
        <v>266</v>
      </c>
      <c r="F12" s="0" t="s">
        <v>18</v>
      </c>
      <c r="G12" s="0" t="s">
        <v>240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58"/>
    <col collapsed="false" customWidth="true" hidden="false" outlineLevel="0" max="2" min="2" style="1" width="17.13"/>
    <col collapsed="false" customWidth="true" hidden="false" outlineLevel="0" max="3" min="3" style="0" width="13.52"/>
    <col collapsed="false" customWidth="true" hidden="false" outlineLevel="0" max="5" min="5" style="0" width="22.28"/>
    <col collapsed="false" customWidth="true" hidden="false" outlineLevel="0" max="8" min="8" style="0" width="29.63"/>
    <col collapsed="false" customWidth="true" hidden="false" outlineLevel="0" max="9" min="9" style="0" width="22.13"/>
    <col collapsed="false" customWidth="true" hidden="false" outlineLevel="0" max="10" min="10" style="0" width="14.77"/>
    <col collapsed="false" customWidth="true" hidden="false" outlineLevel="0" max="12" min="12" style="0" width="15.67"/>
  </cols>
  <sheetData>
    <row r="1" customFormat="false" ht="12.8" hidden="false" customHeight="false" outlineLevel="0" collapsed="false">
      <c r="A1" s="0" t="s">
        <v>270</v>
      </c>
      <c r="B1" s="1" t="s">
        <v>271</v>
      </c>
      <c r="C1" s="0" t="s">
        <v>272</v>
      </c>
      <c r="D1" s="0" t="s">
        <v>273</v>
      </c>
      <c r="E1" s="0" t="s">
        <v>274</v>
      </c>
      <c r="F1" s="0" t="s">
        <v>275</v>
      </c>
      <c r="G1" s="0" t="s">
        <v>276</v>
      </c>
      <c r="H1" s="0" t="s">
        <v>277</v>
      </c>
      <c r="I1" s="0" t="s">
        <v>278</v>
      </c>
      <c r="J1" s="0" t="s">
        <v>279</v>
      </c>
      <c r="K1" s="0" t="s">
        <v>280</v>
      </c>
      <c r="L1" s="0" t="s">
        <v>281</v>
      </c>
      <c r="P1" s="0" t="str">
        <f aca="false">CONCATENATE("INSERT INTO caracteristicas_lote (",A1,",",B1,",",C1,",",D1,",",E1,",",F1,",",G1,",",H1,",",I1,",",J1,",",K1,",",L1,") VALUES ")</f>
        <v>INSERT INTO caracteristicas_lote (clt_idcaracteristicas_lote,clt_clave_predio,clt_idubicacion,clt_ocupacion,clt_localizacion_manzana,clt_forma,clt_topografia,clt_cobertura_nativa_predominante,clt_ecosistema_relevante,clt_afectaciones,clt_riesgos,clt_calidad_suelo) VALUES </v>
      </c>
    </row>
    <row r="2" customFormat="false" ht="12.8" hidden="false" customHeight="false" outlineLevel="0" collapsed="false">
      <c r="A2" s="0" t="n">
        <v>1</v>
      </c>
      <c r="B2" s="1" t="s">
        <v>15</v>
      </c>
      <c r="C2" s="0" t="n">
        <v>1</v>
      </c>
      <c r="D2" s="0" t="s">
        <v>282</v>
      </c>
      <c r="E2" s="0" t="s">
        <v>283</v>
      </c>
      <c r="F2" s="0" t="s">
        <v>284</v>
      </c>
      <c r="G2" s="0" t="s">
        <v>285</v>
      </c>
      <c r="H2" s="0" t="s">
        <v>286</v>
      </c>
      <c r="I2" s="0" t="s">
        <v>286</v>
      </c>
      <c r="J2" s="0" t="s">
        <v>286</v>
      </c>
      <c r="K2" s="0" t="s">
        <v>286</v>
      </c>
      <c r="L2" s="0" t="s">
        <v>287</v>
      </c>
      <c r="P2" s="0" t="str">
        <f aca="false">CONCATENATE("(",A2,",","'",B2,"'",",",C2,",","'",D2,"'",",","'",E2,"'",",","'",F2,"'",",","'",G2,"'",",","'",H2,"'",",","'",I2,"'",",","'",J2,"'",",","'",K2,"'",",","'",L2,"'","),")</f>
        <v>(1,'1507520301001001',1,'Edificado','En cabecera','Irregular','A nivel','No tiene','No tiene','No tiene','No tiene','Húmedo'),</v>
      </c>
    </row>
    <row r="3" customFormat="false" ht="12.8" hidden="false" customHeight="false" outlineLevel="0" collapsed="false">
      <c r="A3" s="0" t="n">
        <v>2</v>
      </c>
      <c r="B3" s="1" t="s">
        <v>21</v>
      </c>
      <c r="C3" s="0" t="n">
        <v>2</v>
      </c>
      <c r="D3" s="0" t="s">
        <v>282</v>
      </c>
      <c r="E3" s="0" t="s">
        <v>283</v>
      </c>
      <c r="F3" s="0" t="s">
        <v>288</v>
      </c>
      <c r="G3" s="0" t="s">
        <v>289</v>
      </c>
      <c r="H3" s="0" t="s">
        <v>286</v>
      </c>
      <c r="I3" s="0" t="s">
        <v>286</v>
      </c>
      <c r="J3" s="0" t="s">
        <v>286</v>
      </c>
      <c r="K3" s="0" t="s">
        <v>286</v>
      </c>
      <c r="L3" s="0" t="s">
        <v>287</v>
      </c>
      <c r="P3" s="0" t="str">
        <f aca="false">CONCATENATE("(",A3,",","'",B3,"'",",",C3,",","'",D3,"'",",","'",E3,"'",",","'",F3,"'",",","'",G3,"'",",","'",H3,"'",",","'",I3,"'",",","'",J3,"'",",","'",K3,"'",",","'",L3,"'","),")</f>
        <v>(2,'1507520301001002',2,'Edificado','En cabecera','Regular','Bajo nivel','No tiene','No tiene','No tiene','No tiene','Húmedo'),</v>
      </c>
    </row>
    <row r="4" customFormat="false" ht="12.8" hidden="false" customHeight="false" outlineLevel="0" collapsed="false">
      <c r="A4" s="0" t="n">
        <v>3</v>
      </c>
      <c r="B4" s="1" t="s">
        <v>24</v>
      </c>
      <c r="C4" s="0" t="n">
        <v>3</v>
      </c>
      <c r="D4" s="0" t="s">
        <v>282</v>
      </c>
      <c r="E4" s="0" t="s">
        <v>283</v>
      </c>
      <c r="F4" s="0" t="s">
        <v>284</v>
      </c>
      <c r="G4" s="0" t="s">
        <v>285</v>
      </c>
      <c r="H4" s="0" t="s">
        <v>286</v>
      </c>
      <c r="I4" s="0" t="s">
        <v>286</v>
      </c>
      <c r="J4" s="0" t="s">
        <v>286</v>
      </c>
      <c r="K4" s="0" t="s">
        <v>286</v>
      </c>
      <c r="L4" s="0" t="s">
        <v>287</v>
      </c>
      <c r="P4" s="0" t="str">
        <f aca="false">CONCATENATE("(",A4,",","'",B4,"'",",",C4,",","'",D4,"'",",","'",E4,"'",",","'",F4,"'",",","'",G4,"'",",","'",H4,"'",",","'",I4,"'",",","'",J4,"'",",","'",K4,"'",",","'",L4,"'","),")</f>
        <v>(3,'1507520301003001',3,'Edificado','En cabecera','Irregular','A nivel','No tiene','No tiene','No tiene','No tiene','Húmedo'),</v>
      </c>
    </row>
    <row r="5" customFormat="false" ht="12.8" hidden="false" customHeight="false" outlineLevel="0" collapsed="false">
      <c r="A5" s="0" t="n">
        <v>4</v>
      </c>
      <c r="B5" s="1" t="s">
        <v>27</v>
      </c>
      <c r="C5" s="0" t="n">
        <v>4</v>
      </c>
      <c r="D5" s="0" t="s">
        <v>282</v>
      </c>
      <c r="E5" s="0" t="s">
        <v>290</v>
      </c>
      <c r="F5" s="0" t="s">
        <v>288</v>
      </c>
      <c r="G5" s="0" t="s">
        <v>285</v>
      </c>
      <c r="H5" s="0" t="s">
        <v>286</v>
      </c>
      <c r="I5" s="0" t="s">
        <v>286</v>
      </c>
      <c r="J5" s="0" t="s">
        <v>286</v>
      </c>
      <c r="K5" s="0" t="s">
        <v>286</v>
      </c>
      <c r="L5" s="0" t="s">
        <v>287</v>
      </c>
      <c r="P5" s="0" t="str">
        <f aca="false">CONCATENATE("(",A5,",","'",B5,"'",",",C5,",","'",D5,"'",",","'",E5,"'",",","'",F5,"'",",","'",G5,"'",",","'",H5,"'",",","'",I5,"'",",","'",J5,"'",",","'",K5,"'",",","'",L5,"'","),")</f>
        <v>(4,'1507520301003002',4,'Edificado','Esquinero','Regular','A nivel','No tiene','No tiene','No tiene','No tiene','Húmedo'),</v>
      </c>
    </row>
    <row r="6" customFormat="false" ht="12.8" hidden="false" customHeight="false" outlineLevel="0" collapsed="false">
      <c r="A6" s="0" t="n">
        <v>5</v>
      </c>
      <c r="B6" s="1" t="s">
        <v>29</v>
      </c>
      <c r="C6" s="0" t="n">
        <v>5</v>
      </c>
      <c r="D6" s="0" t="s">
        <v>291</v>
      </c>
      <c r="E6" s="0" t="s">
        <v>290</v>
      </c>
      <c r="F6" s="0" t="s">
        <v>288</v>
      </c>
      <c r="G6" s="0" t="s">
        <v>285</v>
      </c>
      <c r="H6" s="0" t="s">
        <v>286</v>
      </c>
      <c r="I6" s="0" t="s">
        <v>286</v>
      </c>
      <c r="J6" s="0" t="s">
        <v>286</v>
      </c>
      <c r="K6" s="0" t="s">
        <v>286</v>
      </c>
      <c r="L6" s="0" t="s">
        <v>287</v>
      </c>
      <c r="P6" s="0" t="str">
        <f aca="false">CONCATENATE("(",A6,",","'",B6,"'",",",C6,",","'",D6,"'",",","'",E6,"'",",","'",F6,"'",",","'",G6,"'",",","'",H6,"'",",","'",I6,"'",",","'",J6,"'",",","'",K6,"'",",","'",L6,"'","),")</f>
        <v>(5,'1507520301003003',5,'No edificado','Esquinero','Regular','A nivel','No tiene','No tiene','No tiene','No tiene','Húmedo'),</v>
      </c>
    </row>
    <row r="7" customFormat="false" ht="12.8" hidden="false" customHeight="false" outlineLevel="0" collapsed="false">
      <c r="A7" s="0" t="n">
        <v>6</v>
      </c>
      <c r="B7" s="1" t="s">
        <v>32</v>
      </c>
      <c r="C7" s="0" t="n">
        <v>6</v>
      </c>
      <c r="D7" s="0" t="s">
        <v>282</v>
      </c>
      <c r="E7" s="0" t="s">
        <v>292</v>
      </c>
      <c r="F7" s="0" t="s">
        <v>288</v>
      </c>
      <c r="G7" s="0" t="s">
        <v>285</v>
      </c>
      <c r="H7" s="0" t="s">
        <v>286</v>
      </c>
      <c r="I7" s="0" t="s">
        <v>286</v>
      </c>
      <c r="J7" s="0" t="s">
        <v>286</v>
      </c>
      <c r="K7" s="0" t="s">
        <v>286</v>
      </c>
      <c r="L7" s="0" t="s">
        <v>287</v>
      </c>
      <c r="P7" s="0" t="str">
        <f aca="false">CONCATENATE("(",A7,",","'",B7,"'",",",C7,",","'",D7,"'",",","'",E7,"'",",","'",F7,"'",",","'",G7,"'",",","'",H7,"'",",","'",I7,"'",",","'",J7,"'",",","'",K7,"'",",","'",L7,"'","),")</f>
        <v>(6,'1507520301004001',6,'Edificado','Intermedio','Regular','A nivel','No tiene','No tiene','No tiene','No tiene','Húmedo'),</v>
      </c>
    </row>
    <row r="8" customFormat="false" ht="12.8" hidden="false" customHeight="false" outlineLevel="0" collapsed="false">
      <c r="A8" s="0" t="n">
        <v>7</v>
      </c>
      <c r="B8" s="1" t="s">
        <v>35</v>
      </c>
      <c r="C8" s="0" t="n">
        <v>7</v>
      </c>
      <c r="D8" s="0" t="s">
        <v>282</v>
      </c>
      <c r="E8" s="0" t="s">
        <v>290</v>
      </c>
      <c r="F8" s="0" t="s">
        <v>288</v>
      </c>
      <c r="G8" s="0" t="s">
        <v>285</v>
      </c>
      <c r="H8" s="0" t="s">
        <v>286</v>
      </c>
      <c r="I8" s="0" t="s">
        <v>286</v>
      </c>
      <c r="J8" s="0" t="s">
        <v>286</v>
      </c>
      <c r="K8" s="0" t="s">
        <v>286</v>
      </c>
      <c r="L8" s="0" t="s">
        <v>287</v>
      </c>
      <c r="P8" s="0" t="str">
        <f aca="false">CONCATENATE("(",A8,",","'",B8,"'",",",C8,",","'",D8,"'",",","'",E8,"'",",","'",F8,"'",",","'",G8,"'",",","'",H8,"'",",","'",I8,"'",",","'",J8,"'",",","'",K8,"'",",","'",L8,"'","),")</f>
        <v>(7,'1507520301004002',7,'Edificado','Esquinero','Regular','A nivel','No tiene','No tiene','No tiene','No tiene','Húmedo'),</v>
      </c>
    </row>
    <row r="9" customFormat="false" ht="12.8" hidden="false" customHeight="false" outlineLevel="0" collapsed="false">
      <c r="A9" s="0" t="n">
        <v>8</v>
      </c>
      <c r="B9" s="1" t="s">
        <v>38</v>
      </c>
      <c r="C9" s="0" t="n">
        <v>8</v>
      </c>
      <c r="D9" s="0" t="s">
        <v>282</v>
      </c>
      <c r="E9" s="0" t="s">
        <v>292</v>
      </c>
      <c r="F9" s="0" t="s">
        <v>284</v>
      </c>
      <c r="G9" s="0" t="s">
        <v>285</v>
      </c>
      <c r="H9" s="0" t="s">
        <v>286</v>
      </c>
      <c r="I9" s="0" t="s">
        <v>286</v>
      </c>
      <c r="J9" s="0" t="s">
        <v>286</v>
      </c>
      <c r="K9" s="0" t="s">
        <v>286</v>
      </c>
      <c r="L9" s="0" t="s">
        <v>287</v>
      </c>
      <c r="P9" s="0" t="str">
        <f aca="false">CONCATENATE("(",A9,",","'",B9,"'",",",C9,",","'",D9,"'",",","'",E9,"'",",","'",F9,"'",",","'",G9,"'",",","'",H9,"'",",","'",I9,"'",",","'",J9,"'",",","'",K9,"'",",","'",L9,"'","),")</f>
        <v>(8,'1507520301004003',8,'Edificado','Intermedio','Irregular','A nivel','No tiene','No tiene','No tiene','No tiene','Húmedo'),</v>
      </c>
    </row>
    <row r="10" customFormat="false" ht="12.8" hidden="false" customHeight="false" outlineLevel="0" collapsed="false">
      <c r="A10" s="0" t="n">
        <v>9</v>
      </c>
      <c r="B10" s="1" t="s">
        <v>41</v>
      </c>
      <c r="C10" s="0" t="n">
        <v>9</v>
      </c>
      <c r="D10" s="0" t="s">
        <v>282</v>
      </c>
      <c r="E10" s="0" t="s">
        <v>292</v>
      </c>
      <c r="F10" s="0" t="s">
        <v>288</v>
      </c>
      <c r="G10" s="0" t="s">
        <v>285</v>
      </c>
      <c r="H10" s="0" t="s">
        <v>286</v>
      </c>
      <c r="I10" s="0" t="s">
        <v>286</v>
      </c>
      <c r="J10" s="0" t="s">
        <v>286</v>
      </c>
      <c r="K10" s="0" t="s">
        <v>286</v>
      </c>
      <c r="L10" s="0" t="s">
        <v>287</v>
      </c>
      <c r="P10" s="0" t="str">
        <f aca="false">CONCATENATE("(",A10,",","'",B10,"'",",",C10,",","'",D10,"'",",","'",E10,"'",",","'",F10,"'",",","'",G10,"'",",","'",H10,"'",",","'",I10,"'",",","'",J10,"'",",","'",K10,"'",",","'",L10,"'","),")</f>
        <v>(9,'1507520301004004',9,'Edificado','Intermedio','Regular','A nivel','No tiene','No tiene','No tiene','No tiene','Húmedo'),</v>
      </c>
    </row>
    <row r="11" customFormat="false" ht="12.8" hidden="false" customHeight="false" outlineLevel="0" collapsed="false">
      <c r="A11" s="0" t="n">
        <v>10</v>
      </c>
      <c r="B11" s="1" t="s">
        <v>43</v>
      </c>
      <c r="C11" s="0" t="n">
        <v>10</v>
      </c>
      <c r="D11" s="0" t="s">
        <v>282</v>
      </c>
      <c r="E11" s="0" t="s">
        <v>290</v>
      </c>
      <c r="F11" s="0" t="s">
        <v>288</v>
      </c>
      <c r="G11" s="0" t="s">
        <v>285</v>
      </c>
      <c r="H11" s="0" t="s">
        <v>286</v>
      </c>
      <c r="I11" s="0" t="s">
        <v>286</v>
      </c>
      <c r="J11" s="0" t="s">
        <v>286</v>
      </c>
      <c r="K11" s="0" t="s">
        <v>286</v>
      </c>
      <c r="L11" s="0" t="s">
        <v>287</v>
      </c>
      <c r="P11" s="0" t="str">
        <f aca="false">CONCATENATE("(",A11,",","'",B11,"'",",",C11,",","'",D11,"'",",","'",E11,"'",",","'",F11,"'",",","'",G11,"'",",","'",H11,"'",",","'",I11,"'",",","'",J11,"'",",","'",K11,"'",",","'",L11,"'","),")</f>
        <v>(10,'1507520301004005',10,'Edificado','Esquinero','Regular','A nivel','No tiene','No tiene','No tiene','No tiene','Húmedo'),</v>
      </c>
    </row>
    <row r="12" customFormat="false" ht="12.8" hidden="false" customHeight="false" outlineLevel="0" collapsed="false">
      <c r="A12" s="0" t="n">
        <v>11</v>
      </c>
      <c r="B12" s="1" t="s">
        <v>46</v>
      </c>
      <c r="C12" s="0" t="n">
        <v>11</v>
      </c>
      <c r="D12" s="0" t="s">
        <v>282</v>
      </c>
      <c r="E12" s="0" t="s">
        <v>292</v>
      </c>
      <c r="F12" s="0" t="s">
        <v>288</v>
      </c>
      <c r="G12" s="0" t="s">
        <v>285</v>
      </c>
      <c r="H12" s="0" t="s">
        <v>18</v>
      </c>
      <c r="I12" s="0" t="s">
        <v>18</v>
      </c>
      <c r="J12" s="0" t="s">
        <v>286</v>
      </c>
      <c r="K12" s="0" t="s">
        <v>286</v>
      </c>
      <c r="L12" s="0" t="s">
        <v>287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A7500"/>
    <pageSetUpPr fitToPage="false"/>
  </sheetPr>
  <dimension ref="A1:BD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9.91"/>
    <col collapsed="false" customWidth="true" hidden="false" outlineLevel="0" max="2" min="2" style="1" width="17.13"/>
    <col collapsed="false" customWidth="true" hidden="false" outlineLevel="0" max="3" min="3" style="0" width="14.49"/>
    <col collapsed="false" customWidth="true" hidden="false" outlineLevel="0" max="4" min="4" style="0" width="17.68"/>
    <col collapsed="false" customWidth="true" hidden="false" outlineLevel="0" max="5" min="5" style="0" width="15.74"/>
    <col collapsed="false" customWidth="true" hidden="false" outlineLevel="0" max="6" min="6" style="0" width="17.68"/>
    <col collapsed="false" customWidth="true" hidden="false" outlineLevel="0" max="7" min="7" style="0" width="13.52"/>
    <col collapsed="false" customWidth="true" hidden="false" outlineLevel="0" max="8" min="8" style="0" width="18.38"/>
    <col collapsed="false" customWidth="true" hidden="false" outlineLevel="0" max="9" min="9" style="0" width="19.21"/>
    <col collapsed="false" customWidth="true" hidden="false" outlineLevel="0" max="10" min="10" style="0" width="16.15"/>
    <col collapsed="false" customWidth="true" hidden="false" outlineLevel="0" max="11" min="11" style="0" width="20.18"/>
    <col collapsed="false" customWidth="true" hidden="false" outlineLevel="0" max="12" min="12" style="0" width="20.05"/>
    <col collapsed="false" customWidth="true" hidden="false" outlineLevel="0" max="13" min="13" style="0" width="19.63"/>
    <col collapsed="false" customWidth="true" hidden="false" outlineLevel="0" max="14" min="14" style="0" width="22.55"/>
    <col collapsed="false" customWidth="true" hidden="false" outlineLevel="0" max="15" min="15" style="0" width="25.33"/>
    <col collapsed="false" customWidth="true" hidden="false" outlineLevel="0" max="16" min="16" style="0" width="13.24"/>
    <col collapsed="false" customWidth="true" hidden="false" outlineLevel="0" max="19" min="19" style="0" width="20.18"/>
    <col collapsed="false" customWidth="true" hidden="false" outlineLevel="0" max="23" min="23" style="0" width="19.49"/>
    <col collapsed="false" customWidth="true" hidden="false" outlineLevel="0" max="24" min="24" style="0" width="20.05"/>
    <col collapsed="false" customWidth="true" hidden="false" outlineLevel="0" max="25" min="25" style="0" width="28.11"/>
    <col collapsed="false" customWidth="true" hidden="false" outlineLevel="0" max="26" min="26" style="0" width="28.66"/>
    <col collapsed="false" customWidth="true" hidden="false" outlineLevel="0" max="27" min="27" style="0" width="23.66"/>
    <col collapsed="false" customWidth="true" hidden="false" outlineLevel="0" max="28" min="28" style="0" width="13.38"/>
    <col collapsed="false" customWidth="true" hidden="false" outlineLevel="0" max="31" min="31" style="0" width="16.43"/>
    <col collapsed="false" customWidth="true" hidden="false" outlineLevel="0" max="34" min="34" style="0" width="23.89"/>
    <col collapsed="false" customWidth="true" hidden="false" outlineLevel="0" max="35" min="35" style="0" width="19.63"/>
    <col collapsed="false" customWidth="true" hidden="false" outlineLevel="0" max="36" min="36" style="0" width="23.1"/>
    <col collapsed="false" customWidth="true" hidden="false" outlineLevel="0" max="37" min="37" style="0" width="16.02"/>
    <col collapsed="false" customWidth="true" hidden="false" outlineLevel="0" max="38" min="38" style="0" width="22.28"/>
    <col collapsed="false" customWidth="true" hidden="false" outlineLevel="0" max="39" min="39" style="0" width="16.58"/>
    <col collapsed="false" customWidth="true" hidden="false" outlineLevel="0" max="40" min="40" style="0" width="15.18"/>
    <col collapsed="false" customWidth="true" hidden="false" outlineLevel="0" max="41" min="41" style="0" width="18.8"/>
    <col collapsed="false" customWidth="true" hidden="false" outlineLevel="0" max="42" min="42" style="0" width="20.74"/>
    <col collapsed="false" customWidth="true" hidden="false" outlineLevel="0" max="43" min="43" style="0" width="22.55"/>
    <col collapsed="false" customWidth="true" hidden="false" outlineLevel="0" max="44" min="44" style="0" width="21.3"/>
    <col collapsed="false" customWidth="true" hidden="false" outlineLevel="0" max="45" min="45" style="0" width="24.35"/>
    <col collapsed="false" customWidth="true" hidden="false" outlineLevel="0" max="46" min="46" style="0" width="23.66"/>
    <col collapsed="false" customWidth="true" hidden="false" outlineLevel="0" max="47" min="47" style="0" width="23.38"/>
    <col collapsed="false" customWidth="true" hidden="false" outlineLevel="0" max="48" min="48" style="0" width="20.46"/>
    <col collapsed="false" customWidth="true" hidden="false" outlineLevel="0" max="49" min="49" style="0" width="18.66"/>
    <col collapsed="false" customWidth="true" hidden="false" outlineLevel="0" max="50" min="50" style="0" width="26.3"/>
    <col collapsed="false" customWidth="true" hidden="false" outlineLevel="0" max="51" min="51" style="0" width="25.47"/>
    <col collapsed="false" customWidth="true" hidden="false" outlineLevel="0" max="52" min="52" style="0" width="21.02"/>
  </cols>
  <sheetData>
    <row r="1" customFormat="false" ht="12.8" hidden="false" customHeight="false" outlineLevel="0" collapsed="false">
      <c r="A1" s="0" t="s">
        <v>293</v>
      </c>
      <c r="B1" s="1" t="s">
        <v>294</v>
      </c>
      <c r="C1" s="0" t="s">
        <v>295</v>
      </c>
      <c r="D1" s="0" t="s">
        <v>296</v>
      </c>
      <c r="E1" s="0" t="s">
        <v>297</v>
      </c>
      <c r="F1" s="0" t="s">
        <v>298</v>
      </c>
      <c r="G1" s="0" t="s">
        <v>299</v>
      </c>
      <c r="H1" s="0" t="s">
        <v>300</v>
      </c>
      <c r="I1" s="0" t="s">
        <v>301</v>
      </c>
      <c r="J1" s="0" t="s">
        <v>302</v>
      </c>
      <c r="K1" s="0" t="s">
        <v>303</v>
      </c>
      <c r="L1" s="0" t="s">
        <v>304</v>
      </c>
      <c r="M1" s="0" t="s">
        <v>305</v>
      </c>
      <c r="N1" s="0" t="s">
        <v>306</v>
      </c>
      <c r="O1" s="0" t="s">
        <v>307</v>
      </c>
      <c r="P1" s="0" t="s">
        <v>308</v>
      </c>
      <c r="Q1" s="0" t="s">
        <v>309</v>
      </c>
      <c r="R1" s="0" t="s">
        <v>310</v>
      </c>
      <c r="S1" s="0" t="s">
        <v>311</v>
      </c>
      <c r="T1" s="0" t="s">
        <v>312</v>
      </c>
      <c r="U1" s="0" t="s">
        <v>313</v>
      </c>
      <c r="V1" s="0" t="s">
        <v>314</v>
      </c>
      <c r="W1" s="0" t="s">
        <v>315</v>
      </c>
      <c r="X1" s="0" t="s">
        <v>316</v>
      </c>
      <c r="Y1" s="0" t="s">
        <v>317</v>
      </c>
      <c r="Z1" s="0" t="s">
        <v>318</v>
      </c>
      <c r="AA1" s="0" t="s">
        <v>319</v>
      </c>
      <c r="AB1" s="0" t="s">
        <v>320</v>
      </c>
      <c r="AC1" s="0" t="s">
        <v>321</v>
      </c>
      <c r="AD1" s="0" t="s">
        <v>322</v>
      </c>
      <c r="AE1" s="0" t="s">
        <v>323</v>
      </c>
      <c r="AF1" s="0" t="s">
        <v>324</v>
      </c>
      <c r="AG1" s="0" t="s">
        <v>325</v>
      </c>
      <c r="AH1" s="0" t="s">
        <v>326</v>
      </c>
      <c r="AI1" s="0" t="s">
        <v>327</v>
      </c>
      <c r="AJ1" s="0" t="s">
        <v>328</v>
      </c>
      <c r="AK1" s="0" t="s">
        <v>329</v>
      </c>
      <c r="AL1" s="0" t="s">
        <v>330</v>
      </c>
      <c r="AM1" s="0" t="s">
        <v>331</v>
      </c>
      <c r="AN1" s="0" t="s">
        <v>332</v>
      </c>
      <c r="AO1" s="0" t="s">
        <v>333</v>
      </c>
      <c r="AP1" s="0" t="s">
        <v>334</v>
      </c>
      <c r="AQ1" s="0" t="s">
        <v>335</v>
      </c>
      <c r="AR1" s="0" t="s">
        <v>336</v>
      </c>
      <c r="AS1" s="0" t="s">
        <v>337</v>
      </c>
      <c r="AT1" s="0" t="s">
        <v>338</v>
      </c>
      <c r="AU1" s="0" t="s">
        <v>339</v>
      </c>
      <c r="AV1" s="0" t="s">
        <v>340</v>
      </c>
      <c r="AW1" s="0" t="s">
        <v>341</v>
      </c>
      <c r="AX1" s="0" t="s">
        <v>342</v>
      </c>
      <c r="AY1" s="0" t="s">
        <v>343</v>
      </c>
      <c r="AZ1" s="0" t="s">
        <v>344</v>
      </c>
      <c r="BD1" s="0" t="str">
        <f aca="false">CONCATENATE("INSERT INTO construccion_caracteristicas (",A1,",",B1,",",C1,",",D1,",",E1,",",F1,",",G1,",",H1,",",I1,",",J1,",",K1,",",L1,",",M1,",",N1,",",O1,",",P1,",",Q1,",",R1,",",S1,",",T1,",",U1,",",V1,",",W1,",",X1,",",Y1,",",Z1,",",AA1,",",AB1,",",AC1,",",AD1,",",AE1,",",AF1,",",AG1,",",AH1,",",AI1,",",AJ1,",",AK1,",",AL1,",",AM1,",",AN1,",",AO1,",",AP1,",",AQ1,",",AR1,",",AS1,",",AT1,",",AU1,",",AV1,",",AW1,",",AX1,",",AY1,",",AZ1,") VALUES ")</f>
        <v>INSERT INTO construccion_caracteristicas (cdc_idconstruccion_caracteristicas,cdc_clave_predio,cdc_idubicacion,cdc_numero_bloque,cdc_numero_piso,cdc_numero_unidad,cdc_nivel_piso,cdc_condicion_fisica,cdc_uso_constructivo,cdc_valor_cultural,cdc_area_construccion,cdc_anio_construccion,cdc_anio_restauracion,cdc_estado_conservacion,cdc_mamposteria_soportante,cdc_columnas,cdc_vigas,cdc_entrepiso,cdc_cubierta_entrepiso,cdc_gradas,cdc_contrapiso,cdc_paredes,cdc_enlucido_paredes,cdc_elucido_tumbados,cdc_revestimiento_pared_interior,cdc_revestimiento_pared_exterior,cdc_revestimiento_cubierta,cdc_tumbados,cdc_ventanas,cdc_vidrios,cdc_puertas,cdc_closets,cdc_pisos,cdc_proteccion_ventanas,cdc_gradas_acabados,cdc_clasificacion_vivienda,cdc_tipo_vivienda,cdc_condicion_ocupacion,cdc_acabado_piso,cdc_estado_piso,cdc_numero_hogares,cdc_numero_habitantes,cdc_numero_habitaciones,cdc_numero_dormitorios,cdc_espacios_aseo_duchas,cdc_tenencia_vivienda,cdc_telefono_convencional,cdc_cantidad_celulares,cdc_servicio_internet,cdc_total_propiedad_exclusiva,cdc_total_propiedad_comunal,cdc_alicuota_porcentaje) VALUES </v>
      </c>
    </row>
    <row r="2" customFormat="false" ht="12.8" hidden="false" customHeight="false" outlineLevel="0" collapsed="false">
      <c r="A2" s="0" t="n">
        <v>1</v>
      </c>
      <c r="B2" s="1" t="s">
        <v>15</v>
      </c>
      <c r="C2" s="0" t="n">
        <v>1</v>
      </c>
      <c r="D2" s="0" t="n">
        <v>1</v>
      </c>
      <c r="E2" s="0" t="n">
        <v>1</v>
      </c>
      <c r="F2" s="0" t="s">
        <v>18</v>
      </c>
      <c r="G2" s="0" t="s">
        <v>345</v>
      </c>
      <c r="H2" s="0" t="s">
        <v>346</v>
      </c>
      <c r="I2" s="0" t="s">
        <v>347</v>
      </c>
      <c r="J2" s="0" t="s">
        <v>286</v>
      </c>
      <c r="K2" s="0" t="n">
        <v>171</v>
      </c>
      <c r="L2" s="0" t="n">
        <v>1978</v>
      </c>
      <c r="M2" s="0" t="s">
        <v>18</v>
      </c>
      <c r="N2" s="0" t="s">
        <v>348</v>
      </c>
      <c r="O2" s="0" t="s">
        <v>286</v>
      </c>
      <c r="P2" s="0" t="s">
        <v>349</v>
      </c>
      <c r="Q2" s="0" t="s">
        <v>350</v>
      </c>
      <c r="R2" s="0" t="s">
        <v>286</v>
      </c>
      <c r="S2" s="0" t="s">
        <v>286</v>
      </c>
      <c r="T2" s="0" t="s">
        <v>286</v>
      </c>
      <c r="U2" s="0" t="s">
        <v>351</v>
      </c>
      <c r="V2" s="0" t="s">
        <v>352</v>
      </c>
      <c r="W2" s="0" t="s">
        <v>353</v>
      </c>
      <c r="X2" s="0" t="s">
        <v>286</v>
      </c>
      <c r="Y2" s="0" t="s">
        <v>286</v>
      </c>
      <c r="Z2" s="0" t="s">
        <v>286</v>
      </c>
      <c r="AA2" s="0" t="s">
        <v>354</v>
      </c>
      <c r="AB2" s="0" t="s">
        <v>286</v>
      </c>
      <c r="AC2" s="0" t="s">
        <v>355</v>
      </c>
      <c r="AD2" s="0" t="s">
        <v>356</v>
      </c>
      <c r="AE2" s="0" t="s">
        <v>355</v>
      </c>
      <c r="AF2" s="0" t="s">
        <v>286</v>
      </c>
      <c r="AG2" s="0" t="s">
        <v>357</v>
      </c>
      <c r="AH2" s="0" t="s">
        <v>353</v>
      </c>
      <c r="AI2" s="0" t="s">
        <v>286</v>
      </c>
      <c r="AJ2" s="0" t="s">
        <v>347</v>
      </c>
      <c r="AK2" s="0" t="s">
        <v>358</v>
      </c>
      <c r="AL2" s="0" t="s">
        <v>359</v>
      </c>
      <c r="AM2" s="0" t="s">
        <v>353</v>
      </c>
      <c r="AN2" s="0" t="s">
        <v>348</v>
      </c>
      <c r="AO2" s="0" t="n">
        <v>1</v>
      </c>
      <c r="AP2" s="0" t="n">
        <v>0</v>
      </c>
      <c r="AQ2" s="0" t="n">
        <v>2</v>
      </c>
      <c r="AR2" s="0" t="n">
        <v>2</v>
      </c>
      <c r="AS2" s="0" t="n">
        <v>1</v>
      </c>
      <c r="AT2" s="0" t="s">
        <v>360</v>
      </c>
      <c r="AU2" s="0" t="s">
        <v>286</v>
      </c>
      <c r="AV2" s="0" t="n">
        <v>0</v>
      </c>
      <c r="AW2" s="0" t="s">
        <v>286</v>
      </c>
      <c r="AX2" s="0" t="s">
        <v>18</v>
      </c>
      <c r="AY2" s="0" t="s">
        <v>18</v>
      </c>
      <c r="AZ2" s="0" t="s">
        <v>18</v>
      </c>
      <c r="BD2" s="0" t="str">
        <f aca="false">CONCATENATE("(",A2,",","'",B2,"'",",",C2,",","'",D2,"'",",","'",E2,"'",",","'",F2,"'",",","'",G2,"'",",","'",H2,"'",",","'",I2,"'",",","'",J2,"'",",","'",K2,"'",",","'",L2,"'",",","'",M2,"'",",","'",N2,"'",",","'",O2,"'",",","'",P2,"'",",","'",Q2,"'",",","'",R2,"'",",","'",S2,"'",",","'",T2,"'",",","'",U2,"'",",","'",V2,"'",",","'",W2,"'",",","'",X2,"'",",","'",Y2,"'",",","'",Z2,"'",",","'",AA2,"'",",","'",AB2,"'",",","'",AC2,"'",",","'",AD2,"'",",","'",AE2,"'",",","'",AF2,"'",",","'",AG2,"'",",","'",AH2,"'",",","'",AI2,"'",",","'",AJ2,"'",",","'",AK2,"'",",","'",AL2,"'",",","'",AM2,"'",",","'",AN2,"'",",","'",AO2,"'",",","'",AP2,"'",",","'",AQ2,"'",",","'",AR2,"'",",","'",AS2,"'",",","'",AT2,"'",",","'",AU2,"'",",","'",AV2,"'",",","'",AW2,"'",",","'",AX2,"'",",","'",AY2,"'",",","'",AZ2,"'","),")</f>
        <v>(1,'1507520301001001',1,'1','1','s/n','Calzada','En obra gris','Casa','No tiene','171','1978','s/n','Bueno','No tiene','Hormigón armado','Hierro perfil','No tiene','No tiene','No tiene','Hormigón simple','Bloque','Si tiene','No tiene','No tiene','No tiene','Zinc','No tiene','Madera común','Vidrio común','Madera común','No tiene','Cemento','Si tiene','No tiene','Casa','Particular','Desocupada','Si tiene','Bueno','1','0','2','2','1','Propia','No tiene','0','No tiene','s/n','s/n','s/n'),</v>
      </c>
    </row>
    <row r="3" customFormat="false" ht="12.8" hidden="false" customHeight="false" outlineLevel="0" collapsed="false">
      <c r="A3" s="0" t="n">
        <v>2</v>
      </c>
      <c r="B3" s="1" t="s">
        <v>15</v>
      </c>
      <c r="C3" s="0" t="n">
        <v>1</v>
      </c>
      <c r="D3" s="0" t="n">
        <v>2</v>
      </c>
      <c r="E3" s="0" t="n">
        <v>1</v>
      </c>
      <c r="F3" s="0" t="s">
        <v>18</v>
      </c>
      <c r="G3" s="0" t="s">
        <v>345</v>
      </c>
      <c r="H3" s="0" t="s">
        <v>361</v>
      </c>
      <c r="I3" s="0" t="s">
        <v>347</v>
      </c>
      <c r="J3" s="0" t="s">
        <v>286</v>
      </c>
      <c r="K3" s="0" t="n">
        <v>142</v>
      </c>
      <c r="L3" s="0" t="n">
        <v>2015</v>
      </c>
      <c r="M3" s="0" t="s">
        <v>18</v>
      </c>
      <c r="N3" s="0" t="s">
        <v>288</v>
      </c>
      <c r="O3" s="0" t="s">
        <v>286</v>
      </c>
      <c r="P3" s="0" t="s">
        <v>355</v>
      </c>
      <c r="Q3" s="0" t="s">
        <v>355</v>
      </c>
      <c r="R3" s="0" t="s">
        <v>286</v>
      </c>
      <c r="S3" s="0" t="s">
        <v>355</v>
      </c>
      <c r="T3" s="0" t="s">
        <v>286</v>
      </c>
      <c r="U3" s="0" t="s">
        <v>362</v>
      </c>
      <c r="V3" s="0" t="s">
        <v>355</v>
      </c>
      <c r="W3" s="0" t="s">
        <v>286</v>
      </c>
      <c r="X3" s="0" t="s">
        <v>286</v>
      </c>
      <c r="Y3" s="0" t="s">
        <v>363</v>
      </c>
      <c r="Z3" s="0" t="s">
        <v>363</v>
      </c>
      <c r="AA3" s="0" t="s">
        <v>354</v>
      </c>
      <c r="AB3" s="0" t="s">
        <v>286</v>
      </c>
      <c r="AC3" s="0" t="s">
        <v>355</v>
      </c>
      <c r="AD3" s="0" t="s">
        <v>286</v>
      </c>
      <c r="AE3" s="0" t="s">
        <v>355</v>
      </c>
      <c r="AF3" s="0" t="s">
        <v>286</v>
      </c>
      <c r="AG3" s="0" t="s">
        <v>355</v>
      </c>
      <c r="AH3" s="0" t="s">
        <v>286</v>
      </c>
      <c r="AI3" s="0" t="s">
        <v>286</v>
      </c>
      <c r="AJ3" s="0" t="s">
        <v>347</v>
      </c>
      <c r="AK3" s="0" t="s">
        <v>358</v>
      </c>
      <c r="AL3" s="0" t="s">
        <v>364</v>
      </c>
      <c r="AM3" s="0" t="s">
        <v>286</v>
      </c>
      <c r="AN3" s="0" t="s">
        <v>348</v>
      </c>
      <c r="AO3" s="0" t="n">
        <v>1</v>
      </c>
      <c r="AP3" s="0" t="n">
        <v>2</v>
      </c>
      <c r="AQ3" s="0" t="n">
        <v>2</v>
      </c>
      <c r="AR3" s="0" t="n">
        <v>2</v>
      </c>
      <c r="AS3" s="0" t="n">
        <v>1</v>
      </c>
      <c r="AT3" s="0" t="s">
        <v>360</v>
      </c>
      <c r="AU3" s="0" t="s">
        <v>286</v>
      </c>
      <c r="AV3" s="0" t="n">
        <v>0</v>
      </c>
      <c r="AW3" s="0" t="s">
        <v>286</v>
      </c>
      <c r="AX3" s="0" t="s">
        <v>18</v>
      </c>
      <c r="AY3" s="0" t="s">
        <v>18</v>
      </c>
      <c r="AZ3" s="0" t="s">
        <v>18</v>
      </c>
      <c r="BD3" s="0" t="str">
        <f aca="false">CONCATENATE("(",A3,",","'",B3,"'",",",C3,",","'",D3,"'",",","'",E3,"'",",","'",F3,"'",",","'",G3,"'",",","'",H3,"'",",","'",I3,"'",",","'",J3,"'",",","'",K3,"'",",","'",L3,"'",",","'",M3,"'",",","'",N3,"'",",","'",O3,"'",",","'",P3,"'",",","'",Q3,"'",",","'",R3,"'",",","'",S3,"'",",","'",T3,"'",",","'",U3,"'",",","'",V3,"'",",","'",W3,"'",",","'",X3,"'",",","'",Y3,"'",",","'",Z3,"'",",","'",AA3,"'",",","'",AB3,"'",",","'",AC3,"'",",","'",AD3,"'",",","'",AE3,"'",",","'",AF3,"'",",","'",AG3,"'",",","'",AH3,"'",",","'",AI3,"'",",","'",AJ3,"'",",","'",AK3,"'",",","'",AL3,"'",",","'",AM3,"'",",","'",AN3,"'",",","'",AO3,"'",",","'",AP3,"'",",","'",AQ3,"'",",","'",AR3,"'",",","'",AS3,"'",",","'",AT3,"'",",","'",AU3,"'",",","'",AV3,"'",",","'",AW3,"'",",","'",AX3,"'",",","'",AY3,"'",",","'",AZ3,"'","),")</f>
        <v>(2,'1507520301001001',1,'2','1','s/n','Calzada','Terminada','Casa','No tiene','142','2015','s/n','Regular','No tiene','Madera común','Madera común','No tiene','Madera común','No tiene','Caña','Madera común','No tiene','No tiene','Madera','Madera','Zinc','No tiene','Madera común','No tiene','Madera común','No tiene','Madera común','No tiene','No tiene','Casa','Particular','Ocupada','No tiene','Bueno','1','2','2','2','1','Propia','No tiene','0','No tiene','s/n','s/n','s/n'),</v>
      </c>
    </row>
    <row r="4" customFormat="false" ht="12.8" hidden="false" customHeight="false" outlineLevel="0" collapsed="false">
      <c r="A4" s="0" t="n">
        <v>3</v>
      </c>
      <c r="B4" s="1" t="s">
        <v>21</v>
      </c>
      <c r="C4" s="0" t="n">
        <v>2</v>
      </c>
      <c r="D4" s="0" t="n">
        <v>1</v>
      </c>
      <c r="E4" s="0" t="n">
        <v>1</v>
      </c>
      <c r="F4" s="0" t="s">
        <v>18</v>
      </c>
      <c r="G4" s="0" t="s">
        <v>345</v>
      </c>
      <c r="H4" s="0" t="s">
        <v>361</v>
      </c>
      <c r="I4" s="0" t="s">
        <v>347</v>
      </c>
      <c r="J4" s="0" t="s">
        <v>286</v>
      </c>
      <c r="K4" s="0" t="n">
        <v>192</v>
      </c>
      <c r="L4" s="0" t="n">
        <v>1978</v>
      </c>
      <c r="M4" s="0" t="s">
        <v>18</v>
      </c>
      <c r="N4" s="0" t="s">
        <v>288</v>
      </c>
      <c r="O4" s="0" t="s">
        <v>286</v>
      </c>
      <c r="P4" s="0" t="s">
        <v>355</v>
      </c>
      <c r="Q4" s="0" t="s">
        <v>355</v>
      </c>
      <c r="R4" s="0" t="s">
        <v>286</v>
      </c>
      <c r="S4" s="0" t="s">
        <v>355</v>
      </c>
      <c r="T4" s="0" t="s">
        <v>286</v>
      </c>
      <c r="U4" s="0" t="s">
        <v>362</v>
      </c>
      <c r="V4" s="0" t="s">
        <v>355</v>
      </c>
      <c r="W4" s="0" t="s">
        <v>286</v>
      </c>
      <c r="X4" s="0" t="s">
        <v>286</v>
      </c>
      <c r="Y4" s="0" t="s">
        <v>363</v>
      </c>
      <c r="Z4" s="0" t="s">
        <v>363</v>
      </c>
      <c r="AA4" s="0" t="s">
        <v>354</v>
      </c>
      <c r="AB4" s="0" t="s">
        <v>286</v>
      </c>
      <c r="AC4" s="0" t="s">
        <v>355</v>
      </c>
      <c r="AD4" s="0" t="s">
        <v>356</v>
      </c>
      <c r="AE4" s="0" t="s">
        <v>355</v>
      </c>
      <c r="AF4" s="0" t="s">
        <v>286</v>
      </c>
      <c r="AG4" s="0" t="s">
        <v>355</v>
      </c>
      <c r="AH4" s="0" t="s">
        <v>286</v>
      </c>
      <c r="AI4" s="0" t="s">
        <v>286</v>
      </c>
      <c r="AJ4" s="0" t="s">
        <v>347</v>
      </c>
      <c r="AK4" s="0" t="s">
        <v>358</v>
      </c>
      <c r="AL4" s="0" t="s">
        <v>364</v>
      </c>
      <c r="AM4" s="0" t="s">
        <v>286</v>
      </c>
      <c r="AN4" s="0" t="s">
        <v>348</v>
      </c>
      <c r="AO4" s="0" t="n">
        <v>1</v>
      </c>
      <c r="AP4" s="0" t="n">
        <v>6</v>
      </c>
      <c r="AQ4" s="0" t="n">
        <v>2</v>
      </c>
      <c r="AR4" s="0" t="n">
        <v>2</v>
      </c>
      <c r="AS4" s="0" t="n">
        <v>1</v>
      </c>
      <c r="AT4" s="0" t="s">
        <v>360</v>
      </c>
      <c r="AU4" s="0" t="s">
        <v>286</v>
      </c>
      <c r="AV4" s="0" t="n">
        <v>3</v>
      </c>
      <c r="AW4" s="0" t="s">
        <v>286</v>
      </c>
      <c r="AX4" s="0" t="s">
        <v>18</v>
      </c>
      <c r="AY4" s="0" t="s">
        <v>18</v>
      </c>
      <c r="AZ4" s="0" t="s">
        <v>18</v>
      </c>
      <c r="BD4" s="0" t="str">
        <f aca="false">CONCATENATE("(",A4,",","'",B4,"'",",",C4,",","'",D4,"'",",","'",E4,"'",",","'",F4,"'",",","'",G4,"'",",","'",H4,"'",",","'",I4,"'",",","'",J4,"'",",","'",K4,"'",",","'",L4,"'",",","'",M4,"'",",","'",N4,"'",",","'",O4,"'",",","'",P4,"'",",","'",Q4,"'",",","'",R4,"'",",","'",S4,"'",",","'",T4,"'",",","'",U4,"'",",","'",V4,"'",",","'",W4,"'",",","'",X4,"'",",","'",Y4,"'",",","'",Z4,"'",",","'",AA4,"'",",","'",AB4,"'",",","'",AC4,"'",",","'",AD4,"'",",","'",AE4,"'",",","'",AF4,"'",",","'",AG4,"'",",","'",AH4,"'",",","'",AI4,"'",",","'",AJ4,"'",",","'",AK4,"'",",","'",AL4,"'",",","'",AM4,"'",",","'",AN4,"'",",","'",AO4,"'",",","'",AP4,"'",",","'",AQ4,"'",",","'",AR4,"'",",","'",AS4,"'",",","'",AT4,"'",",","'",AU4,"'",",","'",AV4,"'",",","'",AW4,"'",",","'",AX4,"'",",","'",AY4,"'",",","'",AZ4,"'","),")</f>
        <v>(3,'1507520301001002',2,'1','1','s/n','Calzada','Terminada','Casa','No tiene','192','1978','s/n','Regular','No tiene','Madera común','Madera común','No tiene','Madera común','No tiene','Caña','Madera común','No tiene','No tiene','Madera','Madera','Zinc','No tiene','Madera común','Vidrio común','Madera común','No tiene','Madera común','No tiene','No tiene','Casa','Particular','Ocupada','No tiene','Bueno','1','6','2','2','1','Propia','No tiene','3','No tiene','s/n','s/n','s/n'),</v>
      </c>
    </row>
    <row r="5" customFormat="false" ht="12.8" hidden="false" customHeight="false" outlineLevel="0" collapsed="false">
      <c r="A5" s="0" t="n">
        <v>4</v>
      </c>
      <c r="B5" s="1" t="s">
        <v>24</v>
      </c>
      <c r="C5" s="0" t="n">
        <v>3</v>
      </c>
      <c r="D5" s="0" t="n">
        <v>1</v>
      </c>
      <c r="E5" s="0" t="n">
        <v>1</v>
      </c>
      <c r="F5" s="0" t="s">
        <v>18</v>
      </c>
      <c r="G5" s="0" t="s">
        <v>345</v>
      </c>
      <c r="H5" s="0" t="s">
        <v>361</v>
      </c>
      <c r="I5" s="0" t="s">
        <v>347</v>
      </c>
      <c r="J5" s="0" t="s">
        <v>286</v>
      </c>
      <c r="K5" s="0" t="n">
        <v>72</v>
      </c>
      <c r="L5" s="0" t="n">
        <v>1993</v>
      </c>
      <c r="M5" s="0" t="s">
        <v>18</v>
      </c>
      <c r="N5" s="0" t="s">
        <v>348</v>
      </c>
      <c r="O5" s="0" t="s">
        <v>286</v>
      </c>
      <c r="P5" s="0" t="s">
        <v>349</v>
      </c>
      <c r="Q5" s="0" t="s">
        <v>355</v>
      </c>
      <c r="R5" s="0" t="s">
        <v>286</v>
      </c>
      <c r="S5" s="0" t="s">
        <v>355</v>
      </c>
      <c r="T5" s="0" t="s">
        <v>286</v>
      </c>
      <c r="U5" s="0" t="s">
        <v>351</v>
      </c>
      <c r="V5" s="0" t="s">
        <v>352</v>
      </c>
      <c r="W5" s="0" t="s">
        <v>353</v>
      </c>
      <c r="X5" s="0" t="s">
        <v>286</v>
      </c>
      <c r="Y5" s="0" t="s">
        <v>365</v>
      </c>
      <c r="Z5" s="0" t="s">
        <v>366</v>
      </c>
      <c r="AA5" s="0" t="s">
        <v>354</v>
      </c>
      <c r="AB5" s="0" t="s">
        <v>286</v>
      </c>
      <c r="AC5" s="0" t="s">
        <v>367</v>
      </c>
      <c r="AD5" s="0" t="s">
        <v>356</v>
      </c>
      <c r="AE5" s="0" t="s">
        <v>355</v>
      </c>
      <c r="AF5" s="0" t="s">
        <v>286</v>
      </c>
      <c r="AG5" s="0" t="s">
        <v>357</v>
      </c>
      <c r="AH5" s="0" t="s">
        <v>286</v>
      </c>
      <c r="AI5" s="0" t="s">
        <v>286</v>
      </c>
      <c r="AJ5" s="0" t="s">
        <v>347</v>
      </c>
      <c r="AK5" s="0" t="s">
        <v>358</v>
      </c>
      <c r="AL5" s="0" t="s">
        <v>359</v>
      </c>
      <c r="AM5" s="0" t="s">
        <v>353</v>
      </c>
      <c r="AN5" s="0" t="s">
        <v>348</v>
      </c>
      <c r="AO5" s="0" t="n">
        <v>0</v>
      </c>
      <c r="AP5" s="0" t="n">
        <v>0</v>
      </c>
      <c r="AQ5" s="0" t="n">
        <v>2</v>
      </c>
      <c r="AR5" s="0" t="n">
        <v>2</v>
      </c>
      <c r="AS5" s="0" t="n">
        <v>1</v>
      </c>
      <c r="AT5" s="0" t="s">
        <v>368</v>
      </c>
      <c r="AU5" s="0" t="s">
        <v>286</v>
      </c>
      <c r="AV5" s="0" t="n">
        <v>0</v>
      </c>
      <c r="AW5" s="0" t="s">
        <v>286</v>
      </c>
      <c r="AX5" s="0" t="s">
        <v>18</v>
      </c>
      <c r="AY5" s="0" t="s">
        <v>18</v>
      </c>
      <c r="AZ5" s="0" t="s">
        <v>18</v>
      </c>
      <c r="BD5" s="0" t="str">
        <f aca="false">CONCATENATE("(",A5,",","'",B5,"'",",",C5,",","'",D5,"'",",","'",E5,"'",",","'",F5,"'",",","'",G5,"'",",","'",H5,"'",",","'",I5,"'",",","'",J5,"'",",","'",K5,"'",",","'",L5,"'",",","'",M5,"'",",","'",N5,"'",",","'",O5,"'",",","'",P5,"'",",","'",Q5,"'",",","'",R5,"'",",","'",S5,"'",",","'",T5,"'",",","'",U5,"'",",","'",V5,"'",",","'",W5,"'",",","'",X5,"'",",","'",Y5,"'",",","'",Z5,"'",",","'",AA5,"'",",","'",AB5,"'",",","'",AC5,"'",",","'",AD5,"'",",","'",AE5,"'",",","'",AF5,"'",",","'",AG5,"'",",","'",AH5,"'",",","'",AI5,"'",",","'",AJ5,"'",",","'",AK5,"'",",","'",AL5,"'",",","'",AM5,"'",",","'",AN5,"'",",","'",AO5,"'",",","'",AP5,"'",",","'",AQ5,"'",",","'",AR5,"'",",","'",AS5,"'",",","'",AT5,"'",",","'",AU5,"'",",","'",AV5,"'",",","'",AW5,"'",",","'",AX5,"'",",","'",AY5,"'",",","'",AZ5,"'","),")</f>
        <v>(4,'1507520301003001',3,'1','1','s/n','Calzada','Terminada','Casa','No tiene','72','1993','s/n','Bueno','No tiene','Hormigón armado','Madera común','No tiene','Madera común','No tiene','Hormigón simple','Bloque','Si tiene','No tiene','Pintura caucho','Pintura esmalte','Zinc','No tiene','Hierro','Vidrio común','Madera común','No tiene','Cemento','No tiene','No tiene','Casa','Particular','Desocupada','Si tiene','Bueno','0','0','2','2','1','Propia y totalmente pagada','No tiene','0','No tiene','s/n','s/n','s/n'),</v>
      </c>
    </row>
    <row r="6" customFormat="false" ht="12.8" hidden="false" customHeight="false" outlineLevel="0" collapsed="false">
      <c r="A6" s="0" t="n">
        <v>5</v>
      </c>
      <c r="B6" s="1" t="s">
        <v>24</v>
      </c>
      <c r="C6" s="0" t="n">
        <v>3</v>
      </c>
      <c r="D6" s="0" t="n">
        <v>2</v>
      </c>
      <c r="E6" s="0" t="n">
        <v>1</v>
      </c>
      <c r="F6" s="0" t="s">
        <v>18</v>
      </c>
      <c r="G6" s="0" t="s">
        <v>345</v>
      </c>
      <c r="H6" s="0" t="s">
        <v>361</v>
      </c>
      <c r="I6" s="0" t="s">
        <v>369</v>
      </c>
      <c r="J6" s="0" t="s">
        <v>286</v>
      </c>
      <c r="K6" s="0" t="n">
        <v>720</v>
      </c>
      <c r="L6" s="0" t="s">
        <v>370</v>
      </c>
      <c r="M6" s="0" t="s">
        <v>18</v>
      </c>
      <c r="N6" s="0" t="s">
        <v>348</v>
      </c>
      <c r="O6" s="0" t="s">
        <v>286</v>
      </c>
      <c r="P6" s="0" t="s">
        <v>350</v>
      </c>
      <c r="Q6" s="0" t="s">
        <v>371</v>
      </c>
      <c r="R6" s="0" t="s">
        <v>286</v>
      </c>
      <c r="S6" s="0" t="s">
        <v>372</v>
      </c>
      <c r="T6" s="0" t="s">
        <v>286</v>
      </c>
      <c r="U6" s="0" t="s">
        <v>351</v>
      </c>
      <c r="V6" s="0" t="s">
        <v>352</v>
      </c>
      <c r="W6" s="0" t="s">
        <v>353</v>
      </c>
      <c r="X6" s="0" t="s">
        <v>286</v>
      </c>
      <c r="Y6" s="0" t="s">
        <v>365</v>
      </c>
      <c r="Z6" s="0" t="s">
        <v>365</v>
      </c>
      <c r="AA6" s="0" t="s">
        <v>373</v>
      </c>
      <c r="AB6" s="0" t="s">
        <v>286</v>
      </c>
      <c r="AC6" s="0" t="s">
        <v>286</v>
      </c>
      <c r="AD6" s="0" t="s">
        <v>286</v>
      </c>
      <c r="AE6" s="0" t="s">
        <v>374</v>
      </c>
      <c r="AF6" s="0" t="s">
        <v>286</v>
      </c>
      <c r="AG6" s="0" t="s">
        <v>357</v>
      </c>
      <c r="AH6" s="0" t="s">
        <v>286</v>
      </c>
      <c r="AI6" s="0" t="s">
        <v>286</v>
      </c>
      <c r="AJ6" s="0" t="s">
        <v>375</v>
      </c>
      <c r="AK6" s="0" t="s">
        <v>358</v>
      </c>
      <c r="AL6" s="0" t="s">
        <v>359</v>
      </c>
      <c r="AM6" s="0" t="s">
        <v>353</v>
      </c>
      <c r="AN6" s="0" t="s">
        <v>348</v>
      </c>
      <c r="AO6" s="0" t="n">
        <v>0</v>
      </c>
      <c r="AP6" s="0" t="n">
        <v>0</v>
      </c>
      <c r="AQ6" s="0" t="n">
        <v>1</v>
      </c>
      <c r="AR6" s="0" t="n">
        <v>0</v>
      </c>
      <c r="AS6" s="0" t="n">
        <v>1</v>
      </c>
      <c r="AT6" s="0" t="s">
        <v>368</v>
      </c>
      <c r="AU6" s="0" t="s">
        <v>286</v>
      </c>
      <c r="AV6" s="0" t="n">
        <v>0</v>
      </c>
      <c r="AW6" s="0" t="s">
        <v>286</v>
      </c>
      <c r="AX6" s="0" t="s">
        <v>18</v>
      </c>
      <c r="AY6" s="0" t="s">
        <v>18</v>
      </c>
      <c r="AZ6" s="0" t="s">
        <v>18</v>
      </c>
      <c r="BD6" s="0" t="str">
        <f aca="false">CONCATENATE("(",A6,",","'",B6,"'",",",C6,",","'",D6,"'",",","'",E6,"'",",","'",F6,"'",",","'",G6,"'",",","'",H6,"'",",","'",I6,"'",",","'",J6,"'",",","'",K6,"'",",","'",L6,"'",",","'",M6,"'",",","'",N6,"'",",","'",O6,"'",",","'",P6,"'",",","'",Q6,"'",",","'",R6,"'",",","'",S6,"'",",","'",T6,"'",",","'",U6,"'",",","'",V6,"'",",","'",W6,"'",",","'",X6,"'",",","'",Y6,"'",",","'",Z6,"'",",","'",AA6,"'",",","'",AB6,"'",",","'",AC6,"'",",","'",AD6,"'",",","'",AE6,"'",",","'",AF6,"'",",","'",AG6,"'",",","'",AH6,"'",",","'",AI6,"'",",","'",AJ6,"'",",","'",AK6,"'",",","'",AL6,"'",",","'",AM6,"'",",","'",AN6,"'",",","'",AO6,"'",",","'",AP6,"'",",","'",AQ6,"'",",","'",AR6,"'",",","'",AS6,"'",",","'",AT6,"'",",","'",AU6,"'",",","'",AV6,"'",",","'",AW6,"'",",","'",AX6,"'",",","'",AY6,"'",",","'",AZ6,"'","),")</f>
        <v>(5,'1507520301003001',3,'2','1','s/n','Calzada','Terminada','Otros','No tiene','720','-','s/n','Bueno','No tiene','Hierro perfil','Hierro cercha','No tiene','Hierro perfiles','No tiene','Hormigón simple','Bloque','Si tiene','No tiene','Pintura caucho','Pintura caucho','Steel panel','No tiene','No tiene','No tiene','Metálica reforzada','No tiene','Cemento','No tiene','No tiene','No aplica','Particular','Desocupada','Si tiene','Bueno','0','0','1','0','1','Propia y totalmente pagada','No tiene','0','No tiene','s/n','s/n','s/n'),</v>
      </c>
    </row>
    <row r="7" customFormat="false" ht="12.8" hidden="false" customHeight="false" outlineLevel="0" collapsed="false">
      <c r="A7" s="0" t="n">
        <v>6</v>
      </c>
      <c r="B7" s="1" t="s">
        <v>27</v>
      </c>
      <c r="C7" s="0" t="n">
        <v>4</v>
      </c>
      <c r="D7" s="0" t="n">
        <v>1</v>
      </c>
      <c r="E7" s="0" t="n">
        <v>1</v>
      </c>
      <c r="F7" s="0" t="s">
        <v>18</v>
      </c>
      <c r="G7" s="0" t="s">
        <v>345</v>
      </c>
      <c r="H7" s="0" t="s">
        <v>361</v>
      </c>
      <c r="I7" s="0" t="s">
        <v>376</v>
      </c>
      <c r="J7" s="0" t="s">
        <v>286</v>
      </c>
      <c r="K7" s="0" t="n">
        <v>266</v>
      </c>
      <c r="L7" s="0" t="n">
        <v>1988</v>
      </c>
      <c r="M7" s="0" t="n">
        <v>2003</v>
      </c>
      <c r="N7" s="0" t="s">
        <v>348</v>
      </c>
      <c r="O7" s="0" t="s">
        <v>286</v>
      </c>
      <c r="P7" s="0" t="s">
        <v>349</v>
      </c>
      <c r="Q7" s="0" t="s">
        <v>350</v>
      </c>
      <c r="R7" s="0" t="s">
        <v>286</v>
      </c>
      <c r="S7" s="0" t="s">
        <v>286</v>
      </c>
      <c r="T7" s="0" t="s">
        <v>286</v>
      </c>
      <c r="U7" s="0" t="s">
        <v>351</v>
      </c>
      <c r="V7" s="0" t="s">
        <v>352</v>
      </c>
      <c r="W7" s="0" t="s">
        <v>353</v>
      </c>
      <c r="X7" s="0" t="s">
        <v>286</v>
      </c>
      <c r="Y7" s="0" t="s">
        <v>366</v>
      </c>
      <c r="Z7" s="0" t="s">
        <v>366</v>
      </c>
      <c r="AA7" s="0" t="s">
        <v>354</v>
      </c>
      <c r="AB7" s="0" t="s">
        <v>286</v>
      </c>
      <c r="AC7" s="0" t="s">
        <v>367</v>
      </c>
      <c r="AD7" s="0" t="s">
        <v>356</v>
      </c>
      <c r="AE7" s="0" t="s">
        <v>355</v>
      </c>
      <c r="AF7" s="0" t="s">
        <v>286</v>
      </c>
      <c r="AG7" s="0" t="s">
        <v>377</v>
      </c>
      <c r="AH7" s="0" t="s">
        <v>353</v>
      </c>
      <c r="AI7" s="0" t="s">
        <v>286</v>
      </c>
      <c r="AJ7" s="0" t="s">
        <v>375</v>
      </c>
      <c r="AK7" s="0" t="s">
        <v>358</v>
      </c>
      <c r="AL7" s="0" t="s">
        <v>359</v>
      </c>
      <c r="AM7" s="0" t="s">
        <v>353</v>
      </c>
      <c r="AN7" s="0" t="s">
        <v>348</v>
      </c>
      <c r="AO7" s="0" t="n">
        <v>0</v>
      </c>
      <c r="AP7" s="0" t="n">
        <v>0</v>
      </c>
      <c r="AQ7" s="0" t="n">
        <v>3</v>
      </c>
      <c r="AR7" s="0" t="n">
        <v>0</v>
      </c>
      <c r="AS7" s="0" t="n">
        <v>2</v>
      </c>
      <c r="AT7" s="0" t="s">
        <v>368</v>
      </c>
      <c r="AU7" s="0" t="s">
        <v>286</v>
      </c>
      <c r="AV7" s="0" t="n">
        <v>0</v>
      </c>
      <c r="AW7" s="0" t="s">
        <v>286</v>
      </c>
      <c r="AX7" s="0" t="s">
        <v>18</v>
      </c>
      <c r="AY7" s="0" t="s">
        <v>18</v>
      </c>
      <c r="AZ7" s="0" t="s">
        <v>18</v>
      </c>
      <c r="BD7" s="0" t="str">
        <f aca="false">CONCATENATE("(",A7,",","'",B7,"'",",",C7,",","'",D7,"'",",","'",E7,"'",",","'",F7,"'",",","'",G7,"'",",","'",H7,"'",",","'",I7,"'",",","'",J7,"'",",","'",K7,"'",",","'",L7,"'",",","'",M7,"'",",","'",N7,"'",",","'",O7,"'",",","'",P7,"'",",","'",Q7,"'",",","'",R7,"'",",","'",S7,"'",",","'",T7,"'",",","'",U7,"'",",","'",V7,"'",",","'",W7,"'",",","'",X7,"'",",","'",Y7,"'",",","'",Z7,"'",",","'",AA7,"'",",","'",AB7,"'",",","'",AC7,"'",",","'",AD7,"'",",","'",AE7,"'",",","'",AF7,"'",",","'",AG7,"'",",","'",AH7,"'",",","'",AI7,"'",",","'",AJ7,"'",",","'",AK7,"'",",","'",AL7,"'",",","'",AM7,"'",",","'",AN7,"'",",","'",AO7,"'",",","'",AP7,"'",",","'",AQ7,"'",",","'",AR7,"'",",","'",AS7,"'",",","'",AT7,"'",",","'",AU7,"'",",","'",AV7,"'",",","'",AW7,"'",",","'",AX7,"'",",","'",AY7,"'",",","'",AZ7,"'","),")</f>
        <v>(6,'1507520301003002',4,'1','1','s/n','Calzada','Terminada','Iglesia','No tiene','266','1988','2003','Bueno','No tiene','Hormigón armado','Hierro perfil','No tiene','No tiene','No tiene','Hormigón simple','Bloque','Si tiene','No tiene','Pintura esmalte','Pintura esmalte','Zinc','No tiene','Hierro','Vidrio común','Madera común','No tiene','Cerámica','Si tiene','No tiene','No aplica','Particular','Desocupada','Si tiene','Bueno','0','0','3','0','2','Propia y totalmente pagada','No tiene','0','No tiene','s/n','s/n','s/n'),</v>
      </c>
    </row>
    <row r="8" customFormat="false" ht="12.8" hidden="false" customHeight="false" outlineLevel="0" collapsed="false">
      <c r="A8" s="0" t="n">
        <v>7</v>
      </c>
      <c r="B8" s="1" t="s">
        <v>29</v>
      </c>
      <c r="C8" s="0" t="n">
        <v>5</v>
      </c>
      <c r="D8" s="0" t="s">
        <v>18</v>
      </c>
      <c r="E8" s="0" t="s">
        <v>18</v>
      </c>
      <c r="F8" s="0" t="s">
        <v>18</v>
      </c>
      <c r="G8" s="0" t="s">
        <v>18</v>
      </c>
      <c r="H8" s="0" t="s">
        <v>18</v>
      </c>
      <c r="I8" s="0" t="s">
        <v>18</v>
      </c>
      <c r="J8" s="0" t="s">
        <v>18</v>
      </c>
      <c r="K8" s="0" t="s">
        <v>18</v>
      </c>
      <c r="L8" s="0" t="s">
        <v>18</v>
      </c>
      <c r="M8" s="0" t="s">
        <v>18</v>
      </c>
      <c r="N8" s="0" t="s">
        <v>18</v>
      </c>
      <c r="O8" s="0" t="s">
        <v>18</v>
      </c>
      <c r="P8" s="0" t="s">
        <v>18</v>
      </c>
      <c r="Q8" s="0" t="s">
        <v>18</v>
      </c>
      <c r="R8" s="0" t="s">
        <v>18</v>
      </c>
      <c r="S8" s="0" t="s">
        <v>18</v>
      </c>
      <c r="T8" s="0" t="s">
        <v>18</v>
      </c>
      <c r="U8" s="0" t="s">
        <v>18</v>
      </c>
      <c r="V8" s="0" t="s">
        <v>18</v>
      </c>
      <c r="W8" s="0" t="s">
        <v>18</v>
      </c>
      <c r="X8" s="0" t="s">
        <v>18</v>
      </c>
      <c r="Y8" s="0" t="s">
        <v>18</v>
      </c>
      <c r="Z8" s="0" t="s">
        <v>18</v>
      </c>
      <c r="AA8" s="0" t="s">
        <v>18</v>
      </c>
      <c r="AB8" s="0" t="s">
        <v>18</v>
      </c>
      <c r="AC8" s="0" t="s">
        <v>18</v>
      </c>
      <c r="AD8" s="0" t="s">
        <v>18</v>
      </c>
      <c r="AE8" s="0" t="s">
        <v>18</v>
      </c>
      <c r="AF8" s="0" t="s">
        <v>18</v>
      </c>
      <c r="AG8" s="0" t="s">
        <v>18</v>
      </c>
      <c r="AH8" s="0" t="s">
        <v>18</v>
      </c>
      <c r="AI8" s="0" t="s">
        <v>18</v>
      </c>
      <c r="AJ8" s="0" t="s">
        <v>18</v>
      </c>
      <c r="AK8" s="0" t="s">
        <v>18</v>
      </c>
      <c r="AL8" s="0" t="s">
        <v>18</v>
      </c>
      <c r="AM8" s="0" t="s">
        <v>18</v>
      </c>
      <c r="AN8" s="0" t="s">
        <v>18</v>
      </c>
      <c r="AO8" s="0" t="s">
        <v>18</v>
      </c>
      <c r="AP8" s="0" t="s">
        <v>18</v>
      </c>
      <c r="AQ8" s="0" t="s">
        <v>18</v>
      </c>
      <c r="AR8" s="0" t="s">
        <v>18</v>
      </c>
      <c r="AS8" s="0" t="s">
        <v>18</v>
      </c>
      <c r="AT8" s="0" t="s">
        <v>18</v>
      </c>
      <c r="AU8" s="0" t="s">
        <v>18</v>
      </c>
      <c r="AV8" s="0" t="s">
        <v>18</v>
      </c>
      <c r="AW8" s="0" t="s">
        <v>18</v>
      </c>
      <c r="AX8" s="0" t="s">
        <v>18</v>
      </c>
      <c r="AY8" s="0" t="s">
        <v>18</v>
      </c>
      <c r="AZ8" s="0" t="s">
        <v>18</v>
      </c>
      <c r="BD8" s="0" t="str">
        <f aca="false">CONCATENATE("(",A8,",","'",B8,"'",",",C8,",","'",D8,"'",",","'",E8,"'",",","'",F8,"'",",","'",G8,"'",",","'",H8,"'",",","'",I8,"'",",","'",J8,"'",",","'",K8,"'",",","'",L8,"'",",","'",M8,"'",",","'",N8,"'",",","'",O8,"'",",","'",P8,"'",",","'",Q8,"'",",","'",R8,"'",",","'",S8,"'",",","'",T8,"'",",","'",U8,"'",",","'",V8,"'",",","'",W8,"'",",","'",X8,"'",",","'",Y8,"'",",","'",Z8,"'",",","'",AA8,"'",",","'",AB8,"'",",","'",AC8,"'",",","'",AD8,"'",",","'",AE8,"'",",","'",AF8,"'",",","'",AG8,"'",",","'",AH8,"'",",","'",AI8,"'",",","'",AJ8,"'",",","'",AK8,"'",",","'",AL8,"'",",","'",AM8,"'",",","'",AN8,"'",",","'",AO8,"'",",","'",AP8,"'",",","'",AQ8,"'",",","'",AR8,"'",",","'",AS8,"'",",","'",AT8,"'",",","'",AU8,"'",",","'",AV8,"'",",","'",AW8,"'",",","'",AX8,"'",",","'",AY8,"'",",","'",AZ8,"'","),")</f>
        <v>(7,'1507520301003003',5,'s/n','s/n','s/n','s/n','s/n','s/n','s/n','s/n','s/n','s/n','s/n','s/n','s/n','s/n','s/n','s/n','s/n','s/n','s/n','s/n','s/n','s/n','s/n','s/n','s/n','s/n','s/n','s/n','s/n','s/n','s/n','s/n','s/n','s/n','s/n','s/n','s/n','s/n','s/n','s/n','s/n','s/n','s/n','s/n','s/n','s/n','s/n','s/n','s/n'),</v>
      </c>
    </row>
    <row r="9" customFormat="false" ht="12.8" hidden="false" customHeight="false" outlineLevel="0" collapsed="false">
      <c r="A9" s="0" t="n">
        <v>8</v>
      </c>
      <c r="B9" s="1" t="s">
        <v>32</v>
      </c>
      <c r="C9" s="0" t="n">
        <v>6</v>
      </c>
      <c r="D9" s="0" t="n">
        <v>1</v>
      </c>
      <c r="E9" s="0" t="n">
        <v>1</v>
      </c>
      <c r="F9" s="0" t="s">
        <v>18</v>
      </c>
      <c r="G9" s="0" t="s">
        <v>345</v>
      </c>
      <c r="H9" s="0" t="s">
        <v>361</v>
      </c>
      <c r="I9" s="0" t="s">
        <v>347</v>
      </c>
      <c r="J9" s="0" t="s">
        <v>286</v>
      </c>
      <c r="K9" s="0" t="n">
        <v>42</v>
      </c>
      <c r="L9" s="0" t="n">
        <v>2000</v>
      </c>
      <c r="M9" s="0" t="s">
        <v>18</v>
      </c>
      <c r="N9" s="0" t="s">
        <v>288</v>
      </c>
      <c r="O9" s="0" t="s">
        <v>286</v>
      </c>
      <c r="P9" s="0" t="s">
        <v>349</v>
      </c>
      <c r="Q9" s="0" t="s">
        <v>355</v>
      </c>
      <c r="R9" s="0" t="s">
        <v>286</v>
      </c>
      <c r="S9" s="0" t="s">
        <v>286</v>
      </c>
      <c r="T9" s="0" t="s">
        <v>286</v>
      </c>
      <c r="U9" s="0" t="s">
        <v>351</v>
      </c>
      <c r="V9" s="0" t="s">
        <v>352</v>
      </c>
      <c r="W9" s="0" t="s">
        <v>286</v>
      </c>
      <c r="X9" s="0" t="s">
        <v>286</v>
      </c>
      <c r="Y9" s="0" t="s">
        <v>366</v>
      </c>
      <c r="Z9" s="0" t="s">
        <v>366</v>
      </c>
      <c r="AA9" s="0" t="s">
        <v>354</v>
      </c>
      <c r="AB9" s="0" t="s">
        <v>286</v>
      </c>
      <c r="AC9" s="0" t="s">
        <v>355</v>
      </c>
      <c r="AD9" s="0" t="s">
        <v>356</v>
      </c>
      <c r="AE9" s="0" t="s">
        <v>355</v>
      </c>
      <c r="AF9" s="0" t="s">
        <v>286</v>
      </c>
      <c r="AG9" s="0" t="s">
        <v>377</v>
      </c>
      <c r="AH9" s="0" t="s">
        <v>286</v>
      </c>
      <c r="AI9" s="0" t="s">
        <v>286</v>
      </c>
      <c r="AJ9" s="0" t="s">
        <v>347</v>
      </c>
      <c r="AK9" s="0" t="s">
        <v>358</v>
      </c>
      <c r="AL9" s="0" t="s">
        <v>364</v>
      </c>
      <c r="AM9" s="0" t="s">
        <v>353</v>
      </c>
      <c r="AN9" s="0" t="s">
        <v>348</v>
      </c>
      <c r="AO9" s="0" t="n">
        <v>1</v>
      </c>
      <c r="AP9" s="0" t="n">
        <v>2</v>
      </c>
      <c r="AQ9" s="0" t="n">
        <v>3</v>
      </c>
      <c r="AR9" s="0" t="n">
        <v>2</v>
      </c>
      <c r="AS9" s="0" t="n">
        <v>1</v>
      </c>
      <c r="AT9" s="0" t="s">
        <v>368</v>
      </c>
      <c r="AU9" s="0" t="s">
        <v>286</v>
      </c>
      <c r="AV9" s="0" t="n">
        <v>0</v>
      </c>
      <c r="AW9" s="0" t="s">
        <v>286</v>
      </c>
      <c r="AX9" s="0" t="s">
        <v>18</v>
      </c>
      <c r="AY9" s="0" t="s">
        <v>18</v>
      </c>
      <c r="AZ9" s="0" t="s">
        <v>18</v>
      </c>
      <c r="BD9" s="0" t="str">
        <f aca="false">CONCATENATE("(",A9,",","'",B9,"'",",",C9,",","'",D9,"'",",","'",E9,"'",",","'",F9,"'",",","'",G9,"'",",","'",H9,"'",",","'",I9,"'",",","'",J9,"'",",","'",K9,"'",",","'",L9,"'",",","'",M9,"'",",","'",N9,"'",",","'",O9,"'",",","'",P9,"'",",","'",Q9,"'",",","'",R9,"'",",","'",S9,"'",",","'",T9,"'",",","'",U9,"'",",","'",V9,"'",",","'",W9,"'",",","'",X9,"'",",","'",Y9,"'",",","'",Z9,"'",",","'",AA9,"'",",","'",AB9,"'",",","'",AC9,"'",",","'",AD9,"'",",","'",AE9,"'",",","'",AF9,"'",",","'",AG9,"'",",","'",AH9,"'",",","'",AI9,"'",",","'",AJ9,"'",",","'",AK9,"'",",","'",AL9,"'",",","'",AM9,"'",",","'",AN9,"'",",","'",AO9,"'",",","'",AP9,"'",",","'",AQ9,"'",",","'",AR9,"'",",","'",AS9,"'",",","'",AT9,"'",",","'",AU9,"'",",","'",AV9,"'",",","'",AW9,"'",",","'",AX9,"'",",","'",AY9,"'",",","'",AZ9,"'","),")</f>
        <v>(8,'1507520301004001',6,'1','1','s/n','Calzada','Terminada','Casa','No tiene','42','2000','s/n','Regular','No tiene','Hormigón armado','Madera común','No tiene','No tiene','No tiene','Hormigón simple','Bloque','No tiene','No tiene','Pintura esmalte','Pintura esmalte','Zinc','No tiene','Madera común','Vidrio común','Madera común','No tiene','Cerámica','No tiene','No tiene','Casa','Particular','Ocupada','Si tiene','Bueno','1','2','3','2','1','Propia y totalmente pagada','No tiene','0','No tiene','s/n','s/n','s/n'),</v>
      </c>
    </row>
    <row r="10" customFormat="false" ht="12.8" hidden="false" customHeight="false" outlineLevel="0" collapsed="false">
      <c r="A10" s="0" t="n">
        <v>9</v>
      </c>
      <c r="B10" s="1" t="s">
        <v>32</v>
      </c>
      <c r="C10" s="0" t="n">
        <v>6</v>
      </c>
      <c r="D10" s="0" t="n">
        <v>2</v>
      </c>
      <c r="E10" s="0" t="n">
        <v>1</v>
      </c>
      <c r="F10" s="0" t="s">
        <v>18</v>
      </c>
      <c r="G10" s="0" t="s">
        <v>345</v>
      </c>
      <c r="H10" s="0" t="s">
        <v>361</v>
      </c>
      <c r="I10" s="0" t="s">
        <v>347</v>
      </c>
      <c r="J10" s="0" t="s">
        <v>286</v>
      </c>
      <c r="K10" s="0" t="n">
        <v>40</v>
      </c>
      <c r="L10" s="0" t="n">
        <v>1985</v>
      </c>
      <c r="M10" s="0" t="s">
        <v>18</v>
      </c>
      <c r="N10" s="0" t="s">
        <v>288</v>
      </c>
      <c r="O10" s="0" t="s">
        <v>286</v>
      </c>
      <c r="P10" s="0" t="s">
        <v>355</v>
      </c>
      <c r="Q10" s="0" t="s">
        <v>355</v>
      </c>
      <c r="R10" s="0" t="s">
        <v>286</v>
      </c>
      <c r="S10" s="0" t="s">
        <v>286</v>
      </c>
      <c r="T10" s="0" t="s">
        <v>286</v>
      </c>
      <c r="U10" s="0" t="s">
        <v>378</v>
      </c>
      <c r="V10" s="0" t="s">
        <v>355</v>
      </c>
      <c r="W10" s="0" t="s">
        <v>286</v>
      </c>
      <c r="X10" s="0" t="s">
        <v>286</v>
      </c>
      <c r="Y10" s="0" t="s">
        <v>366</v>
      </c>
      <c r="Z10" s="0" t="s">
        <v>366</v>
      </c>
      <c r="AA10" s="0" t="s">
        <v>354</v>
      </c>
      <c r="AB10" s="0" t="s">
        <v>286</v>
      </c>
      <c r="AC10" s="0" t="s">
        <v>355</v>
      </c>
      <c r="AD10" s="0" t="s">
        <v>356</v>
      </c>
      <c r="AE10" s="0" t="s">
        <v>355</v>
      </c>
      <c r="AF10" s="0" t="s">
        <v>286</v>
      </c>
      <c r="AG10" s="0" t="s">
        <v>355</v>
      </c>
      <c r="AH10" s="0" t="s">
        <v>286</v>
      </c>
      <c r="AI10" s="0" t="s">
        <v>286</v>
      </c>
      <c r="AJ10" s="0" t="s">
        <v>347</v>
      </c>
      <c r="AK10" s="0" t="s">
        <v>358</v>
      </c>
      <c r="AL10" s="0" t="s">
        <v>359</v>
      </c>
      <c r="AM10" s="0" t="s">
        <v>286</v>
      </c>
      <c r="AN10" s="0" t="s">
        <v>348</v>
      </c>
      <c r="AO10" s="0" t="n">
        <v>0</v>
      </c>
      <c r="AP10" s="0" t="n">
        <v>0</v>
      </c>
      <c r="AQ10" s="0" t="n">
        <v>3</v>
      </c>
      <c r="AR10" s="0" t="n">
        <v>2</v>
      </c>
      <c r="AS10" s="0" t="n">
        <v>1</v>
      </c>
      <c r="AT10" s="0" t="s">
        <v>368</v>
      </c>
      <c r="AU10" s="0" t="s">
        <v>286</v>
      </c>
      <c r="AV10" s="0" t="n">
        <v>0</v>
      </c>
      <c r="AW10" s="0" t="s">
        <v>286</v>
      </c>
      <c r="AX10" s="0" t="s">
        <v>18</v>
      </c>
      <c r="AY10" s="0" t="s">
        <v>18</v>
      </c>
      <c r="AZ10" s="0" t="s">
        <v>18</v>
      </c>
      <c r="BD10" s="0" t="str">
        <f aca="false">CONCATENATE("(",A10,",","'",B10,"'",",",C10,",","'",D10,"'",",","'",E10,"'",",","'",F10,"'",",","'",G10,"'",",","'",H10,"'",",","'",I10,"'",",","'",J10,"'",",","'",K10,"'",",","'",L10,"'",",","'",M10,"'",",","'",N10,"'",",","'",O10,"'",",","'",P10,"'",",","'",Q10,"'",",","'",R10,"'",",","'",S10,"'",",","'",T10,"'",",","'",U10,"'",",","'",V10,"'",",","'",W10,"'",",","'",X10,"'",",","'",Y10,"'",",","'",Z10,"'",",","'",AA10,"'",",","'",AB10,"'",",","'",AC10,"'",",","'",AD10,"'",",","'",AE10,"'",",","'",AF10,"'",",","'",AG10,"'",",","'",AH10,"'",",","'",AI10,"'",",","'",AJ10,"'",",","'",AK10,"'",",","'",AL10,"'",",","'",AM10,"'",",","'",AN10,"'",",","'",AO10,"'",",","'",AP10,"'",",","'",AQ10,"'",",","'",AR10,"'",",","'",AS10,"'",",","'",AT10,"'",",","'",AU10,"'",",","'",AV10,"'",",","'",AW10,"'",",","'",AX10,"'",",","'",AY10,"'",",","'",AZ10,"'","),")</f>
        <v>(9,'1507520301004001',6,'2','1','s/n','Calzada','Terminada','Casa','No tiene','40','1985','s/n','Regular','No tiene','Madera común','Madera común','No tiene','No tiene','No tiene','Tierra','Madera común','No tiene','No tiene','Pintura esmalte','Pintura esmalte','Zinc','No tiene','Madera común','Vidrio común','Madera común','No tiene','Madera común','No tiene','No tiene','Casa','Particular','Desocupada','No tiene','Bueno','0','0','3','2','1','Propia y totalmente pagada','No tiene','0','No tiene','s/n','s/n','s/n'),</v>
      </c>
    </row>
    <row r="11" customFormat="false" ht="12.8" hidden="false" customHeight="false" outlineLevel="0" collapsed="false">
      <c r="A11" s="0" t="n">
        <v>10</v>
      </c>
      <c r="B11" s="1" t="s">
        <v>32</v>
      </c>
      <c r="C11" s="0" t="n">
        <v>6</v>
      </c>
      <c r="D11" s="0" t="n">
        <v>3</v>
      </c>
      <c r="E11" s="0" t="n">
        <v>1</v>
      </c>
      <c r="F11" s="0" t="s">
        <v>18</v>
      </c>
      <c r="G11" s="0" t="s">
        <v>345</v>
      </c>
      <c r="H11" s="0" t="s">
        <v>361</v>
      </c>
      <c r="I11" s="0" t="s">
        <v>347</v>
      </c>
      <c r="J11" s="0" t="s">
        <v>286</v>
      </c>
      <c r="K11" s="0" t="n">
        <v>12</v>
      </c>
      <c r="L11" s="0" t="n">
        <v>1985</v>
      </c>
      <c r="M11" s="0" t="s">
        <v>18</v>
      </c>
      <c r="N11" s="0" t="s">
        <v>288</v>
      </c>
      <c r="O11" s="0" t="s">
        <v>286</v>
      </c>
      <c r="P11" s="0" t="s">
        <v>355</v>
      </c>
      <c r="Q11" s="0" t="s">
        <v>355</v>
      </c>
      <c r="R11" s="0" t="s">
        <v>286</v>
      </c>
      <c r="S11" s="0" t="s">
        <v>286</v>
      </c>
      <c r="T11" s="0" t="s">
        <v>286</v>
      </c>
      <c r="U11" s="0" t="s">
        <v>378</v>
      </c>
      <c r="V11" s="0" t="s">
        <v>355</v>
      </c>
      <c r="W11" s="0" t="s">
        <v>286</v>
      </c>
      <c r="X11" s="0" t="s">
        <v>286</v>
      </c>
      <c r="Y11" s="0" t="s">
        <v>286</v>
      </c>
      <c r="Z11" s="0" t="s">
        <v>286</v>
      </c>
      <c r="AA11" s="0" t="s">
        <v>354</v>
      </c>
      <c r="AB11" s="0" t="s">
        <v>286</v>
      </c>
      <c r="AC11" s="0" t="s">
        <v>355</v>
      </c>
      <c r="AD11" s="0" t="s">
        <v>356</v>
      </c>
      <c r="AE11" s="0" t="s">
        <v>355</v>
      </c>
      <c r="AF11" s="0" t="s">
        <v>286</v>
      </c>
      <c r="AG11" s="0" t="s">
        <v>355</v>
      </c>
      <c r="AH11" s="0" t="s">
        <v>286</v>
      </c>
      <c r="AI11" s="0" t="s">
        <v>286</v>
      </c>
      <c r="AJ11" s="0" t="s">
        <v>347</v>
      </c>
      <c r="AK11" s="0" t="s">
        <v>358</v>
      </c>
      <c r="AL11" s="0" t="s">
        <v>359</v>
      </c>
      <c r="AM11" s="0" t="s">
        <v>286</v>
      </c>
      <c r="AN11" s="0" t="s">
        <v>348</v>
      </c>
      <c r="AO11" s="0" t="n">
        <v>0</v>
      </c>
      <c r="AP11" s="0" t="n">
        <v>0</v>
      </c>
      <c r="AQ11" s="0" t="n">
        <v>2</v>
      </c>
      <c r="AR11" s="0" t="n">
        <v>0</v>
      </c>
      <c r="AS11" s="0" t="n">
        <v>0</v>
      </c>
      <c r="AT11" s="0" t="s">
        <v>368</v>
      </c>
      <c r="AU11" s="0" t="s">
        <v>286</v>
      </c>
      <c r="AV11" s="0" t="n">
        <v>0</v>
      </c>
      <c r="AW11" s="0" t="s">
        <v>286</v>
      </c>
      <c r="AX11" s="0" t="s">
        <v>18</v>
      </c>
      <c r="AY11" s="0" t="s">
        <v>18</v>
      </c>
      <c r="AZ11" s="0" t="s">
        <v>18</v>
      </c>
      <c r="BD11" s="0" t="str">
        <f aca="false">CONCATENATE("(",A11,",","'",B11,"'",",",C11,",","'",D11,"'",",","'",E11,"'",",","'",F11,"'",",","'",G11,"'",",","'",H11,"'",",","'",I11,"'",",","'",J11,"'",",","'",K11,"'",",","'",L11,"'",",","'",M11,"'",",","'",N11,"'",",","'",O11,"'",",","'",P11,"'",",","'",Q11,"'",",","'",R11,"'",",","'",S11,"'",",","'",T11,"'",",","'",U11,"'",",","'",V11,"'",",","'",W11,"'",",","'",X11,"'",",","'",Y11,"'",",","'",Z11,"'",",","'",AA11,"'",",","'",AB11,"'",",","'",AC11,"'",",","'",AD11,"'",",","'",AE11,"'",",","'",AF11,"'",",","'",AG11,"'",",","'",AH11,"'",",","'",AI11,"'",",","'",AJ11,"'",",","'",AK11,"'",",","'",AL11,"'",",","'",AM11,"'",",","'",AN11,"'",",","'",AO11,"'",",","'",AP11,"'",",","'",AQ11,"'",",","'",AR11,"'",",","'",AS11,"'",",","'",AT11,"'",",","'",AU11,"'",",","'",AV11,"'",",","'",AW11,"'",",","'",AX11,"'",",","'",AY11,"'",",","'",AZ11,"'","),")</f>
        <v>(10,'1507520301004001',6,'3','1','s/n','Calzada','Terminada','Casa','No tiene','12','1985','s/n','Regular','No tiene','Madera común','Madera común','No tiene','No tiene','No tiene','Tierra','Madera común','No tiene','No tiene','No tiene','No tiene','Zinc','No tiene','Madera común','Vidrio común','Madera común','No tiene','Madera común','No tiene','No tiene','Casa','Particular','Desocupada','No tiene','Bueno','0','0','2','0','0','Propia y totalmente pagada','No tiene','0','No tiene','s/n','s/n','s/n'),</v>
      </c>
    </row>
    <row r="12" customFormat="false" ht="12.8" hidden="false" customHeight="false" outlineLevel="0" collapsed="false">
      <c r="A12" s="0" t="n">
        <v>11</v>
      </c>
      <c r="B12" s="1" t="s">
        <v>32</v>
      </c>
      <c r="C12" s="0" t="n">
        <v>6</v>
      </c>
      <c r="D12" s="0" t="n">
        <v>4</v>
      </c>
      <c r="E12" s="0" t="n">
        <v>1</v>
      </c>
      <c r="F12" s="0" t="s">
        <v>18</v>
      </c>
      <c r="G12" s="0" t="s">
        <v>345</v>
      </c>
      <c r="H12" s="0" t="s">
        <v>361</v>
      </c>
      <c r="I12" s="0" t="s">
        <v>347</v>
      </c>
      <c r="J12" s="0" t="s">
        <v>286</v>
      </c>
      <c r="K12" s="0" t="n">
        <v>12</v>
      </c>
      <c r="L12" s="0" t="n">
        <v>1985</v>
      </c>
      <c r="M12" s="0" t="s">
        <v>18</v>
      </c>
      <c r="N12" s="0" t="s">
        <v>288</v>
      </c>
      <c r="O12" s="0" t="s">
        <v>286</v>
      </c>
      <c r="P12" s="0" t="s">
        <v>355</v>
      </c>
      <c r="Q12" s="0" t="s">
        <v>355</v>
      </c>
      <c r="R12" s="0" t="s">
        <v>286</v>
      </c>
      <c r="S12" s="0" t="s">
        <v>355</v>
      </c>
      <c r="T12" s="0" t="s">
        <v>286</v>
      </c>
      <c r="U12" s="0" t="s">
        <v>351</v>
      </c>
      <c r="V12" s="0" t="s">
        <v>355</v>
      </c>
      <c r="W12" s="0" t="s">
        <v>286</v>
      </c>
      <c r="X12" s="0" t="s">
        <v>286</v>
      </c>
      <c r="Y12" s="0" t="s">
        <v>286</v>
      </c>
      <c r="Z12" s="0" t="s">
        <v>366</v>
      </c>
      <c r="AA12" s="0" t="s">
        <v>354</v>
      </c>
      <c r="AB12" s="0" t="s">
        <v>286</v>
      </c>
      <c r="AC12" s="0" t="s">
        <v>355</v>
      </c>
      <c r="AD12" s="0" t="s">
        <v>356</v>
      </c>
      <c r="AE12" s="0" t="s">
        <v>355</v>
      </c>
      <c r="AF12" s="0" t="s">
        <v>286</v>
      </c>
      <c r="AG12" s="0" t="s">
        <v>355</v>
      </c>
      <c r="AH12" s="0" t="s">
        <v>286</v>
      </c>
      <c r="AI12" s="0" t="s">
        <v>286</v>
      </c>
      <c r="AJ12" s="0" t="s">
        <v>347</v>
      </c>
      <c r="AK12" s="0" t="s">
        <v>358</v>
      </c>
      <c r="AL12" s="0" t="s">
        <v>359</v>
      </c>
      <c r="AM12" s="0" t="s">
        <v>286</v>
      </c>
      <c r="AN12" s="0" t="s">
        <v>348</v>
      </c>
      <c r="AO12" s="0" t="n">
        <v>0</v>
      </c>
      <c r="AP12" s="0" t="n">
        <v>0</v>
      </c>
      <c r="AQ12" s="0" t="n">
        <v>1</v>
      </c>
      <c r="AR12" s="0" t="n">
        <v>0</v>
      </c>
      <c r="AS12" s="0" t="n">
        <v>0</v>
      </c>
      <c r="AT12" s="0" t="s">
        <v>368</v>
      </c>
      <c r="AU12" s="0" t="s">
        <v>286</v>
      </c>
      <c r="AV12" s="0" t="n">
        <v>0</v>
      </c>
      <c r="AW12" s="0" t="s">
        <v>286</v>
      </c>
      <c r="AX12" s="0" t="s">
        <v>18</v>
      </c>
      <c r="AY12" s="0" t="s">
        <v>18</v>
      </c>
      <c r="AZ12" s="0" t="s">
        <v>18</v>
      </c>
      <c r="BD12" s="0" t="str">
        <f aca="false">CONCATENATE("(",A12,",","'",B12,"'",",",C12,",","'",D12,"'",",","'",E12,"'",",","'",F12,"'",",","'",G12,"'",",","'",H12,"'",",","'",I12,"'",",","'",J12,"'",",","'",K12,"'",",","'",L12,"'",",","'",M12,"'",",","'",N12,"'",",","'",O12,"'",",","'",P12,"'",",","'",Q12,"'",",","'",R12,"'",",","'",S12,"'",",","'",T12,"'",",","'",U12,"'",",","'",V12,"'",",","'",W12,"'",",","'",X12,"'",",","'",Y12,"'",",","'",Z12,"'",",","'",AA12,"'",",","'",AB12,"'",",","'",AC12,"'",",","'",AD12,"'",",","'",AE12,"'",",","'",AF12,"'",",","'",AG12,"'",",","'",AH12,"'",",","'",AI12,"'",",","'",AJ12,"'",",","'",AK12,"'",",","'",AL12,"'",",","'",AM12,"'",",","'",AN12,"'",",","'",AO12,"'",",","'",AP12,"'",",","'",AQ12,"'",",","'",AR12,"'",",","'",AS12,"'",",","'",AT12,"'",",","'",AU12,"'",",","'",AV12,"'",",","'",AW12,"'",",","'",AX12,"'",",","'",AY12,"'",",","'",AZ12,"'","),")</f>
        <v>(11,'1507520301004001',6,'4','1','s/n','Calzada','Terminada','Casa','No tiene','12','1985','s/n','Regular','No tiene','Madera común','Madera común','No tiene','Madera común','No tiene','Hormigón simple','Madera común','No tiene','No tiene','No tiene','Pintura esmalte','Zinc','No tiene','Madera común','Vidrio común','Madera común','No tiene','Madera común','No tiene','No tiene','Casa','Particular','Desocupada','No tiene','Bueno','0','0','1','0','0','Propia y totalmente pagada','No tiene','0','No tiene','s/n','s/n','s/n'),</v>
      </c>
    </row>
    <row r="13" customFormat="false" ht="12.8" hidden="false" customHeight="false" outlineLevel="0" collapsed="false">
      <c r="A13" s="0" t="n">
        <v>12</v>
      </c>
      <c r="B13" s="1" t="s">
        <v>35</v>
      </c>
      <c r="C13" s="0" t="n">
        <v>7</v>
      </c>
      <c r="D13" s="0" t="n">
        <v>1</v>
      </c>
      <c r="E13" s="0" t="n">
        <v>1</v>
      </c>
      <c r="F13" s="0" t="s">
        <v>18</v>
      </c>
      <c r="G13" s="0" t="s">
        <v>345</v>
      </c>
      <c r="H13" s="0" t="s">
        <v>361</v>
      </c>
      <c r="I13" s="0" t="s">
        <v>347</v>
      </c>
      <c r="J13" s="0" t="s">
        <v>286</v>
      </c>
      <c r="K13" s="0" t="n">
        <v>50</v>
      </c>
      <c r="L13" s="0" t="n">
        <v>1985</v>
      </c>
      <c r="M13" s="0" t="s">
        <v>18</v>
      </c>
      <c r="N13" s="0" t="s">
        <v>348</v>
      </c>
      <c r="O13" s="0" t="s">
        <v>286</v>
      </c>
      <c r="P13" s="0" t="s">
        <v>355</v>
      </c>
      <c r="Q13" s="0" t="s">
        <v>355</v>
      </c>
      <c r="R13" s="0" t="s">
        <v>379</v>
      </c>
      <c r="S13" s="0" t="s">
        <v>355</v>
      </c>
      <c r="T13" s="0" t="s">
        <v>355</v>
      </c>
      <c r="U13" s="0" t="s">
        <v>378</v>
      </c>
      <c r="V13" s="0" t="s">
        <v>355</v>
      </c>
      <c r="W13" s="0" t="s">
        <v>286</v>
      </c>
      <c r="X13" s="0" t="s">
        <v>286</v>
      </c>
      <c r="Y13" s="0" t="s">
        <v>366</v>
      </c>
      <c r="Z13" s="0" t="s">
        <v>366</v>
      </c>
      <c r="AA13" s="0" t="s">
        <v>286</v>
      </c>
      <c r="AB13" s="0" t="s">
        <v>286</v>
      </c>
      <c r="AC13" s="0" t="s">
        <v>355</v>
      </c>
      <c r="AD13" s="0" t="s">
        <v>356</v>
      </c>
      <c r="AE13" s="0" t="s">
        <v>355</v>
      </c>
      <c r="AF13" s="0" t="s">
        <v>286</v>
      </c>
      <c r="AG13" s="0" t="s">
        <v>355</v>
      </c>
      <c r="AH13" s="0" t="s">
        <v>286</v>
      </c>
      <c r="AI13" s="0" t="s">
        <v>286</v>
      </c>
      <c r="AJ13" s="0" t="s">
        <v>347</v>
      </c>
      <c r="AK13" s="0" t="s">
        <v>358</v>
      </c>
      <c r="AL13" s="0" t="s">
        <v>364</v>
      </c>
      <c r="AM13" s="0" t="s">
        <v>286</v>
      </c>
      <c r="AN13" s="0" t="s">
        <v>348</v>
      </c>
      <c r="AO13" s="0" t="n">
        <v>1</v>
      </c>
      <c r="AP13" s="0" t="n">
        <v>2</v>
      </c>
      <c r="AQ13" s="0" t="n">
        <v>3</v>
      </c>
      <c r="AR13" s="0" t="n">
        <v>2</v>
      </c>
      <c r="AS13" s="0" t="n">
        <v>1</v>
      </c>
      <c r="AT13" s="0" t="s">
        <v>360</v>
      </c>
      <c r="AU13" s="0" t="s">
        <v>353</v>
      </c>
      <c r="AV13" s="0" t="n">
        <v>1</v>
      </c>
      <c r="AW13" s="0" t="s">
        <v>286</v>
      </c>
      <c r="AX13" s="0" t="s">
        <v>18</v>
      </c>
      <c r="AY13" s="0" t="s">
        <v>18</v>
      </c>
      <c r="AZ13" s="0" t="s">
        <v>18</v>
      </c>
      <c r="BD13" s="0" t="str">
        <f aca="false">CONCATENATE("(",A13,",","'",B13,"'",",",C13,",","'",D13,"'",",","'",E13,"'",",","'",F13,"'",",","'",G13,"'",",","'",H13,"'",",","'",I13,"'",",","'",J13,"'",",","'",K13,"'",",","'",L13,"'",",","'",M13,"'",",","'",N13,"'",",","'",O13,"'",",","'",P13,"'",",","'",Q13,"'",",","'",R13,"'",",","'",S13,"'",",","'",T13,"'",",","'",U13,"'",",","'",V13,"'",",","'",W13,"'",",","'",X13,"'",",","'",Y13,"'",",","'",Z13,"'",",","'",AA13,"'",",","'",AB13,"'",",","'",AC13,"'",",","'",AD13,"'",",","'",AE13,"'",",","'",AF13,"'",",","'",AG13,"'",",","'",AH13,"'",",","'",AI13,"'",",","'",AJ13,"'",",","'",AK13,"'",",","'",AL13,"'",",","'",AM13,"'",",","'",AN13,"'",",","'",AO13,"'",",","'",AP13,"'",",","'",AQ13,"'",",","'",AR13,"'",",","'",AS13,"'",",","'",AT13,"'",",","'",AU13,"'",",","'",AV13,"'",",","'",AW13,"'",",","'",AX13,"'",",","'",AY13,"'",",","'",AZ13,"'","),")</f>
        <v>(12,'1507520301004002',7,'1','1','s/n','Calzada','Terminada','Casa','No tiene','50','1985','s/n','Bueno','No tiene','Madera común','Madera común','Madera cpmún','Madera común','Madera común','Tierra','Madera común','No tiene','No tiene','Pintura esmalte','Pintura esmalte','No tiene','No tiene','Madera común','Vidrio común','Madera común','No tiene','Madera común','No tiene','No tiene','Casa','Particular','Ocupada','No tiene','Bueno','1','2','3','2','1','Propia','Si tiene','1','No tiene','s/n','s/n','s/n'),</v>
      </c>
    </row>
    <row r="14" customFormat="false" ht="12.8" hidden="false" customHeight="false" outlineLevel="0" collapsed="false">
      <c r="A14" s="0" t="n">
        <v>13</v>
      </c>
      <c r="B14" s="1" t="s">
        <v>35</v>
      </c>
      <c r="C14" s="0" t="n">
        <v>7</v>
      </c>
      <c r="D14" s="0" t="n">
        <v>1</v>
      </c>
      <c r="E14" s="0" t="n">
        <v>2</v>
      </c>
      <c r="F14" s="0" t="s">
        <v>18</v>
      </c>
      <c r="G14" s="0" t="s">
        <v>345</v>
      </c>
      <c r="H14" s="0" t="s">
        <v>361</v>
      </c>
      <c r="I14" s="0" t="s">
        <v>347</v>
      </c>
      <c r="J14" s="0" t="s">
        <v>286</v>
      </c>
      <c r="K14" s="0" t="n">
        <v>50</v>
      </c>
      <c r="L14" s="0" t="n">
        <v>1985</v>
      </c>
      <c r="M14" s="0" t="s">
        <v>18</v>
      </c>
      <c r="N14" s="0" t="s">
        <v>348</v>
      </c>
      <c r="O14" s="0" t="s">
        <v>286</v>
      </c>
      <c r="P14" s="0" t="s">
        <v>355</v>
      </c>
      <c r="Q14" s="0" t="s">
        <v>355</v>
      </c>
      <c r="R14" s="0" t="s">
        <v>286</v>
      </c>
      <c r="S14" s="0" t="s">
        <v>286</v>
      </c>
      <c r="T14" s="0" t="s">
        <v>355</v>
      </c>
      <c r="U14" s="0" t="s">
        <v>286</v>
      </c>
      <c r="V14" s="0" t="s">
        <v>355</v>
      </c>
      <c r="W14" s="0" t="s">
        <v>286</v>
      </c>
      <c r="X14" s="0" t="s">
        <v>286</v>
      </c>
      <c r="Y14" s="0" t="s">
        <v>286</v>
      </c>
      <c r="Z14" s="0" t="s">
        <v>286</v>
      </c>
      <c r="AA14" s="0" t="s">
        <v>354</v>
      </c>
      <c r="AB14" s="0" t="s">
        <v>355</v>
      </c>
      <c r="AC14" s="0" t="s">
        <v>355</v>
      </c>
      <c r="AD14" s="0" t="s">
        <v>356</v>
      </c>
      <c r="AE14" s="0" t="s">
        <v>355</v>
      </c>
      <c r="AF14" s="0" t="s">
        <v>286</v>
      </c>
      <c r="AG14" s="0" t="s">
        <v>355</v>
      </c>
      <c r="AH14" s="0" t="s">
        <v>286</v>
      </c>
      <c r="AI14" s="0" t="s">
        <v>286</v>
      </c>
      <c r="AJ14" s="0" t="s">
        <v>347</v>
      </c>
      <c r="AK14" s="0" t="s">
        <v>358</v>
      </c>
      <c r="AL14" s="0" t="s">
        <v>364</v>
      </c>
      <c r="AM14" s="0" t="s">
        <v>286</v>
      </c>
      <c r="AN14" s="0" t="s">
        <v>348</v>
      </c>
      <c r="AO14" s="0" t="n">
        <v>0</v>
      </c>
      <c r="AP14" s="0" t="n">
        <v>0</v>
      </c>
      <c r="AQ14" s="0" t="n">
        <v>3</v>
      </c>
      <c r="AR14" s="0" t="n">
        <v>0</v>
      </c>
      <c r="AS14" s="0" t="n">
        <v>1</v>
      </c>
      <c r="AT14" s="0" t="s">
        <v>360</v>
      </c>
      <c r="AU14" s="0" t="s">
        <v>353</v>
      </c>
      <c r="AV14" s="0" t="n">
        <v>1</v>
      </c>
      <c r="AW14" s="0" t="s">
        <v>286</v>
      </c>
      <c r="AX14" s="0" t="s">
        <v>18</v>
      </c>
      <c r="AY14" s="0" t="s">
        <v>18</v>
      </c>
      <c r="AZ14" s="0" t="s">
        <v>18</v>
      </c>
      <c r="BD14" s="0" t="str">
        <f aca="false">CONCATENATE("(",A14,",","'",B14,"'",",",C14,",","'",D14,"'",",","'",E14,"'",",","'",F14,"'",",","'",G14,"'",",","'",H14,"'",",","'",I14,"'",",","'",J14,"'",",","'",K14,"'",",","'",L14,"'",",","'",M14,"'",",","'",N14,"'",",","'",O14,"'",",","'",P14,"'",",","'",Q14,"'",",","'",R14,"'",",","'",S14,"'",",","'",T14,"'",",","'",U14,"'",",","'",V14,"'",",","'",W14,"'",",","'",X14,"'",",","'",Y14,"'",",","'",Z14,"'",",","'",AA14,"'",",","'",AB14,"'",",","'",AC14,"'",",","'",AD14,"'",",","'",AE14,"'",",","'",AF14,"'",",","'",AG14,"'",",","'",AH14,"'",",","'",AI14,"'",",","'",AJ14,"'",",","'",AK14,"'",",","'",AL14,"'",",","'",AM14,"'",",","'",AN14,"'",",","'",AO14,"'",",","'",AP14,"'",",","'",AQ14,"'",",","'",AR14,"'",",","'",AS14,"'",",","'",AT14,"'",",","'",AU14,"'",",","'",AV14,"'",",","'",AW14,"'",",","'",AX14,"'",",","'",AY14,"'",",","'",AZ14,"'","),")</f>
        <v>(13,'1507520301004002',7,'1','2','s/n','Calzada','Terminada','Casa','No tiene','50','1985','s/n','Bueno','No tiene','Madera común','Madera común','No tiene','No tiene','Madera común','No tiene','Madera común','No tiene','No tiene','No tiene','No tiene','Zinc','Madera común','Madera común','Vidrio común','Madera común','No tiene','Madera común','No tiene','No tiene','Casa','Particular','Ocupada','No tiene','Bueno','0','0','3','0','1','Propia','Si tiene','1','No tiene','s/n','s/n','s/n'),</v>
      </c>
    </row>
    <row r="15" customFormat="false" ht="12.8" hidden="false" customHeight="false" outlineLevel="0" collapsed="false">
      <c r="A15" s="0" t="n">
        <v>14</v>
      </c>
      <c r="B15" s="1" t="s">
        <v>38</v>
      </c>
      <c r="C15" s="0" t="n">
        <v>8</v>
      </c>
      <c r="D15" s="0" t="n">
        <v>1</v>
      </c>
      <c r="E15" s="0" t="n">
        <v>1</v>
      </c>
      <c r="F15" s="0" t="s">
        <v>18</v>
      </c>
      <c r="G15" s="0" t="s">
        <v>345</v>
      </c>
      <c r="H15" s="0" t="s">
        <v>361</v>
      </c>
      <c r="I15" s="0" t="s">
        <v>347</v>
      </c>
      <c r="J15" s="0" t="s">
        <v>286</v>
      </c>
      <c r="K15" s="0" t="n">
        <v>24</v>
      </c>
      <c r="L15" s="0" t="n">
        <v>1985</v>
      </c>
      <c r="M15" s="0" t="s">
        <v>18</v>
      </c>
      <c r="N15" s="0" t="s">
        <v>348</v>
      </c>
      <c r="O15" s="0" t="s">
        <v>286</v>
      </c>
      <c r="P15" s="0" t="s">
        <v>355</v>
      </c>
      <c r="Q15" s="0" t="s">
        <v>355</v>
      </c>
      <c r="R15" s="0" t="s">
        <v>286</v>
      </c>
      <c r="S15" s="0" t="s">
        <v>286</v>
      </c>
      <c r="T15" s="0" t="s">
        <v>286</v>
      </c>
      <c r="U15" s="0" t="s">
        <v>378</v>
      </c>
      <c r="V15" s="0" t="s">
        <v>355</v>
      </c>
      <c r="W15" s="0" t="s">
        <v>286</v>
      </c>
      <c r="X15" s="0" t="s">
        <v>286</v>
      </c>
      <c r="Y15" s="0" t="s">
        <v>366</v>
      </c>
      <c r="Z15" s="0" t="s">
        <v>366</v>
      </c>
      <c r="AA15" s="0" t="s">
        <v>354</v>
      </c>
      <c r="AB15" s="0" t="s">
        <v>286</v>
      </c>
      <c r="AC15" s="0" t="s">
        <v>355</v>
      </c>
      <c r="AD15" s="0" t="s">
        <v>356</v>
      </c>
      <c r="AE15" s="0" t="s">
        <v>355</v>
      </c>
      <c r="AF15" s="0" t="s">
        <v>286</v>
      </c>
      <c r="AG15" s="0" t="s">
        <v>355</v>
      </c>
      <c r="AH15" s="0" t="s">
        <v>286</v>
      </c>
      <c r="AI15" s="0" t="s">
        <v>286</v>
      </c>
      <c r="AJ15" s="0" t="s">
        <v>347</v>
      </c>
      <c r="AK15" s="0" t="s">
        <v>358</v>
      </c>
      <c r="AL15" s="0" t="s">
        <v>364</v>
      </c>
      <c r="AM15" s="0" t="s">
        <v>286</v>
      </c>
      <c r="AN15" s="0" t="s">
        <v>348</v>
      </c>
      <c r="AO15" s="0" t="n">
        <v>1</v>
      </c>
      <c r="AP15" s="0" t="n">
        <v>2</v>
      </c>
      <c r="AQ15" s="0" t="n">
        <v>2</v>
      </c>
      <c r="AR15" s="0" t="n">
        <v>1</v>
      </c>
      <c r="AS15" s="0" t="n">
        <v>1</v>
      </c>
      <c r="AT15" s="0" t="s">
        <v>368</v>
      </c>
      <c r="AU15" s="0" t="s">
        <v>286</v>
      </c>
      <c r="AV15" s="0" t="n">
        <v>0</v>
      </c>
      <c r="AW15" s="0" t="s">
        <v>286</v>
      </c>
      <c r="AX15" s="0" t="s">
        <v>18</v>
      </c>
      <c r="AY15" s="0" t="s">
        <v>18</v>
      </c>
      <c r="AZ15" s="0" t="s">
        <v>18</v>
      </c>
      <c r="BD15" s="0" t="str">
        <f aca="false">CONCATENATE("(",A15,",","'",B15,"'",",",C15,",","'",D15,"'",",","'",E15,"'",",","'",F15,"'",",","'",G15,"'",",","'",H15,"'",",","'",I15,"'",",","'",J15,"'",",","'",K15,"'",",","'",L15,"'",",","'",M15,"'",",","'",N15,"'",",","'",O15,"'",",","'",P15,"'",",","'",Q15,"'",",","'",R15,"'",",","'",S15,"'",",","'",T15,"'",",","'",U15,"'",",","'",V15,"'",",","'",W15,"'",",","'",X15,"'",",","'",Y15,"'",",","'",Z15,"'",",","'",AA15,"'",",","'",AB15,"'",",","'",AC15,"'",",","'",AD15,"'",",","'",AE15,"'",",","'",AF15,"'",",","'",AG15,"'",",","'",AH15,"'",",","'",AI15,"'",",","'",AJ15,"'",",","'",AK15,"'",",","'",AL15,"'",",","'",AM15,"'",",","'",AN15,"'",",","'",AO15,"'",",","'",AP15,"'",",","'",AQ15,"'",",","'",AR15,"'",",","'",AS15,"'",",","'",AT15,"'",",","'",AU15,"'",",","'",AV15,"'",",","'",AW15,"'",",","'",AX15,"'",",","'",AY15,"'",",","'",AZ15,"'","),")</f>
        <v>(14,'1507520301004003',8,'1','1','s/n','Calzada','Terminada','Casa','No tiene','24','1985','s/n','Bueno','No tiene','Madera común','Madera común','No tiene','No tiene','No tiene','Tierra','Madera común','No tiene','No tiene','Pintura esmalte','Pintura esmalte','Zinc','No tiene','Madera común','Vidrio común','Madera común','No tiene','Madera común','No tiene','No tiene','Casa','Particular','Ocupada','No tiene','Bueno','1','2','2','1','1','Propia y totalmente pagada','No tiene','0','No tiene','s/n','s/n','s/n'),</v>
      </c>
    </row>
    <row r="16" customFormat="false" ht="12.8" hidden="false" customHeight="false" outlineLevel="0" collapsed="false">
      <c r="A16" s="0" t="n">
        <v>15</v>
      </c>
      <c r="B16" s="1" t="s">
        <v>41</v>
      </c>
      <c r="C16" s="0" t="n">
        <v>9</v>
      </c>
      <c r="D16" s="0" t="n">
        <v>1</v>
      </c>
      <c r="E16" s="0" t="n">
        <v>1</v>
      </c>
      <c r="F16" s="0" t="n">
        <v>0</v>
      </c>
      <c r="G16" s="0" t="s">
        <v>345</v>
      </c>
      <c r="H16" s="0" t="s">
        <v>361</v>
      </c>
      <c r="I16" s="0" t="s">
        <v>347</v>
      </c>
      <c r="J16" s="0" t="s">
        <v>286</v>
      </c>
      <c r="K16" s="0" t="n">
        <v>70</v>
      </c>
      <c r="L16" s="0" t="n">
        <v>1998</v>
      </c>
      <c r="M16" s="0" t="s">
        <v>18</v>
      </c>
      <c r="N16" s="0" t="s">
        <v>348</v>
      </c>
      <c r="O16" s="0" t="s">
        <v>286</v>
      </c>
      <c r="P16" s="0" t="s">
        <v>355</v>
      </c>
      <c r="Q16" s="0" t="s">
        <v>355</v>
      </c>
      <c r="R16" s="0" t="s">
        <v>286</v>
      </c>
      <c r="S16" s="0" t="s">
        <v>286</v>
      </c>
      <c r="T16" s="0" t="s">
        <v>286</v>
      </c>
      <c r="U16" s="0" t="s">
        <v>378</v>
      </c>
      <c r="V16" s="0" t="s">
        <v>355</v>
      </c>
      <c r="W16" s="0" t="s">
        <v>286</v>
      </c>
      <c r="X16" s="0" t="s">
        <v>286</v>
      </c>
      <c r="Y16" s="0" t="s">
        <v>365</v>
      </c>
      <c r="Z16" s="0" t="s">
        <v>365</v>
      </c>
      <c r="AA16" s="0" t="s">
        <v>354</v>
      </c>
      <c r="AB16" s="0" t="s">
        <v>355</v>
      </c>
      <c r="AC16" s="0" t="s">
        <v>355</v>
      </c>
      <c r="AD16" s="0" t="s">
        <v>356</v>
      </c>
      <c r="AE16" s="0" t="s">
        <v>355</v>
      </c>
      <c r="AF16" s="0" t="s">
        <v>286</v>
      </c>
      <c r="AG16" s="0" t="s">
        <v>355</v>
      </c>
      <c r="AH16" s="0" t="s">
        <v>286</v>
      </c>
      <c r="AI16" s="0" t="s">
        <v>286</v>
      </c>
      <c r="AJ16" s="0" t="s">
        <v>347</v>
      </c>
      <c r="AK16" s="0" t="s">
        <v>358</v>
      </c>
      <c r="AL16" s="0" t="s">
        <v>364</v>
      </c>
      <c r="AM16" s="0" t="s">
        <v>286</v>
      </c>
      <c r="AN16" s="0" t="s">
        <v>348</v>
      </c>
      <c r="AO16" s="0" t="n">
        <v>1</v>
      </c>
      <c r="AP16" s="0" t="n">
        <v>3</v>
      </c>
      <c r="AQ16" s="0" t="n">
        <v>4</v>
      </c>
      <c r="AR16" s="0" t="n">
        <v>3</v>
      </c>
      <c r="AS16" s="0" t="n">
        <v>1</v>
      </c>
      <c r="AT16" s="0" t="s">
        <v>368</v>
      </c>
      <c r="AU16" s="0" t="s">
        <v>353</v>
      </c>
      <c r="AV16" s="0" t="n">
        <v>2</v>
      </c>
      <c r="AW16" s="0" t="s">
        <v>286</v>
      </c>
      <c r="AX16" s="0" t="s">
        <v>18</v>
      </c>
      <c r="AY16" s="0" t="s">
        <v>18</v>
      </c>
      <c r="AZ16" s="0" t="s">
        <v>18</v>
      </c>
      <c r="BD16" s="0" t="str">
        <f aca="false">CONCATENATE("(",A16,",","'",B16,"'",",",C16,",","'",D16,"'",",","'",E16,"'",",","'",F16,"'",",","'",G16,"'",",","'",H16,"'",",","'",I16,"'",",","'",J16,"'",",","'",K16,"'",",","'",L16,"'",",","'",M16,"'",",","'",N16,"'",",","'",O16,"'",",","'",P16,"'",",","'",Q16,"'",",","'",R16,"'",",","'",S16,"'",",","'",T16,"'",",","'",U16,"'",",","'",V16,"'",",","'",W16,"'",",","'",X16,"'",",","'",Y16,"'",",","'",Z16,"'",",","'",AA16,"'",",","'",AB16,"'",",","'",AC16,"'",",","'",AD16,"'",",","'",AE16,"'",",","'",AF16,"'",",","'",AG16,"'",",","'",AH16,"'",",","'",AI16,"'",",","'",AJ16,"'",",","'",AK16,"'",",","'",AL16,"'",",","'",AM16,"'",",","'",AN16,"'",",","'",AO16,"'",",","'",AP16,"'",",","'",AQ16,"'",",","'",AR16,"'",",","'",AS16,"'",",","'",AT16,"'",",","'",AU16,"'",",","'",AV16,"'",",","'",AW16,"'",",","'",AX16,"'",",","'",AY16,"'",",","'",AZ16,"'","),")</f>
        <v>(15,'1507520301004004',9,'1','1','0','Calzada','Terminada','Casa','No tiene','70','1998','s/n','Bueno','No tiene','Madera común','Madera común','No tiene','No tiene','No tiene','Tierra','Madera común','No tiene','No tiene','Pintura caucho','Pintura caucho','Zinc','Madera común','Madera común','Vidrio común','Madera común','No tiene','Madera común','No tiene','No tiene','Casa','Particular','Ocupada','No tiene','Bueno','1','3','4','3','1','Propia y totalmente pagada','Si tiene','2','No tiene','s/n','s/n','s/n'),</v>
      </c>
    </row>
    <row r="17" customFormat="false" ht="12.8" hidden="false" customHeight="false" outlineLevel="0" collapsed="false">
      <c r="A17" s="0" t="n">
        <v>16</v>
      </c>
      <c r="B17" s="1" t="s">
        <v>41</v>
      </c>
      <c r="C17" s="0" t="n">
        <v>9</v>
      </c>
      <c r="D17" s="0" t="n">
        <v>2</v>
      </c>
      <c r="E17" s="0" t="n">
        <v>1</v>
      </c>
      <c r="F17" s="0" t="n">
        <v>0</v>
      </c>
      <c r="G17" s="0" t="s">
        <v>345</v>
      </c>
      <c r="H17" s="0" t="s">
        <v>361</v>
      </c>
      <c r="I17" s="0" t="s">
        <v>347</v>
      </c>
      <c r="J17" s="0" t="s">
        <v>286</v>
      </c>
      <c r="K17" s="0" t="n">
        <v>75</v>
      </c>
      <c r="L17" s="0" t="n">
        <v>1998</v>
      </c>
      <c r="M17" s="0" t="s">
        <v>18</v>
      </c>
      <c r="N17" s="0" t="s">
        <v>348</v>
      </c>
      <c r="O17" s="0" t="s">
        <v>286</v>
      </c>
      <c r="P17" s="0" t="s">
        <v>355</v>
      </c>
      <c r="Q17" s="0" t="s">
        <v>355</v>
      </c>
      <c r="R17" s="0" t="s">
        <v>286</v>
      </c>
      <c r="S17" s="0" t="s">
        <v>286</v>
      </c>
      <c r="T17" s="0" t="s">
        <v>286</v>
      </c>
      <c r="U17" s="0" t="s">
        <v>378</v>
      </c>
      <c r="V17" s="0" t="s">
        <v>355</v>
      </c>
      <c r="W17" s="0" t="s">
        <v>286</v>
      </c>
      <c r="X17" s="0" t="s">
        <v>286</v>
      </c>
      <c r="Y17" s="0" t="s">
        <v>365</v>
      </c>
      <c r="Z17" s="0" t="s">
        <v>365</v>
      </c>
      <c r="AA17" s="0" t="s">
        <v>354</v>
      </c>
      <c r="AB17" s="0" t="s">
        <v>355</v>
      </c>
      <c r="AC17" s="0" t="s">
        <v>355</v>
      </c>
      <c r="AD17" s="0" t="s">
        <v>356</v>
      </c>
      <c r="AE17" s="0" t="s">
        <v>355</v>
      </c>
      <c r="AF17" s="0" t="s">
        <v>286</v>
      </c>
      <c r="AG17" s="0" t="s">
        <v>355</v>
      </c>
      <c r="AH17" s="0" t="s">
        <v>286</v>
      </c>
      <c r="AI17" s="0" t="s">
        <v>286</v>
      </c>
      <c r="AJ17" s="0" t="s">
        <v>347</v>
      </c>
      <c r="AK17" s="0" t="s">
        <v>358</v>
      </c>
      <c r="AL17" s="0" t="s">
        <v>359</v>
      </c>
      <c r="AM17" s="0" t="s">
        <v>286</v>
      </c>
      <c r="AN17" s="0" t="s">
        <v>348</v>
      </c>
      <c r="AO17" s="0" t="n">
        <v>0</v>
      </c>
      <c r="AP17" s="0" t="n">
        <v>0</v>
      </c>
      <c r="AQ17" s="0" t="n">
        <v>4</v>
      </c>
      <c r="AR17" s="0" t="n">
        <v>3</v>
      </c>
      <c r="AS17" s="0" t="n">
        <v>1</v>
      </c>
      <c r="AT17" s="0" t="s">
        <v>368</v>
      </c>
      <c r="AU17" s="0" t="s">
        <v>286</v>
      </c>
      <c r="AV17" s="0" t="n">
        <v>0</v>
      </c>
      <c r="AW17" s="0" t="s">
        <v>286</v>
      </c>
      <c r="AX17" s="0" t="s">
        <v>18</v>
      </c>
      <c r="AY17" s="0" t="s">
        <v>18</v>
      </c>
      <c r="AZ17" s="0" t="s">
        <v>18</v>
      </c>
      <c r="BD17" s="0" t="str">
        <f aca="false">CONCATENATE("(",A17,",","'",B17,"'",",",C17,",","'",D17,"'",",","'",E17,"'",",","'",F17,"'",",","'",G17,"'",",","'",H17,"'",",","'",I17,"'",",","'",J17,"'",",","'",K17,"'",",","'",L17,"'",",","'",M17,"'",",","'",N17,"'",",","'",O17,"'",",","'",P17,"'",",","'",Q17,"'",",","'",R17,"'",",","'",S17,"'",",","'",T17,"'",",","'",U17,"'",",","'",V17,"'",",","'",W17,"'",",","'",X17,"'",",","'",Y17,"'",",","'",Z17,"'",",","'",AA17,"'",",","'",AB17,"'",",","'",AC17,"'",",","'",AD17,"'",",","'",AE17,"'",",","'",AF17,"'",",","'",AG17,"'",",","'",AH17,"'",",","'",AI17,"'",",","'",AJ17,"'",",","'",AK17,"'",",","'",AL17,"'",",","'",AM17,"'",",","'",AN17,"'",",","'",AO17,"'",",","'",AP17,"'",",","'",AQ17,"'",",","'",AR17,"'",",","'",AS17,"'",",","'",AT17,"'",",","'",AU17,"'",",","'",AV17,"'",",","'",AW17,"'",",","'",AX17,"'",",","'",AY17,"'",",","'",AZ17,"'","),")</f>
        <v>(16,'1507520301004004',9,'2','1','0','Calzada','Terminada','Casa','No tiene','75','1998','s/n','Bueno','No tiene','Madera común','Madera común','No tiene','No tiene','No tiene','Tierra','Madera común','No tiene','No tiene','Pintura caucho','Pintura caucho','Zinc','Madera común','Madera común','Vidrio común','Madera común','No tiene','Madera común','No tiene','No tiene','Casa','Particular','Desocupada','No tiene','Bueno','0','0','4','3','1','Propia y totalmente pagada','No tiene','0','No tiene','s/n','s/n','s/n'),</v>
      </c>
    </row>
    <row r="18" customFormat="false" ht="12.8" hidden="false" customHeight="false" outlineLevel="0" collapsed="false">
      <c r="A18" s="0" t="n">
        <v>17</v>
      </c>
      <c r="B18" s="1" t="s">
        <v>41</v>
      </c>
      <c r="C18" s="0" t="n">
        <v>9</v>
      </c>
      <c r="D18" s="0" t="n">
        <v>3</v>
      </c>
      <c r="E18" s="0" t="n">
        <v>1</v>
      </c>
      <c r="F18" s="0" t="n">
        <v>0</v>
      </c>
      <c r="G18" s="0" t="s">
        <v>345</v>
      </c>
      <c r="H18" s="0" t="s">
        <v>361</v>
      </c>
      <c r="I18" s="0" t="s">
        <v>347</v>
      </c>
      <c r="J18" s="0" t="s">
        <v>286</v>
      </c>
      <c r="K18" s="0" t="n">
        <v>51</v>
      </c>
      <c r="L18" s="0" t="n">
        <v>1998</v>
      </c>
      <c r="M18" s="0" t="s">
        <v>18</v>
      </c>
      <c r="N18" s="0" t="s">
        <v>348</v>
      </c>
      <c r="O18" s="0" t="s">
        <v>286</v>
      </c>
      <c r="P18" s="0" t="s">
        <v>355</v>
      </c>
      <c r="Q18" s="0" t="s">
        <v>355</v>
      </c>
      <c r="R18" s="0" t="s">
        <v>286</v>
      </c>
      <c r="S18" s="0" t="s">
        <v>286</v>
      </c>
      <c r="T18" s="0" t="s">
        <v>286</v>
      </c>
      <c r="U18" s="0" t="s">
        <v>378</v>
      </c>
      <c r="V18" s="0" t="s">
        <v>355</v>
      </c>
      <c r="W18" s="0" t="s">
        <v>286</v>
      </c>
      <c r="X18" s="0" t="s">
        <v>286</v>
      </c>
      <c r="Y18" s="0" t="s">
        <v>365</v>
      </c>
      <c r="Z18" s="0" t="s">
        <v>365</v>
      </c>
      <c r="AA18" s="0" t="s">
        <v>354</v>
      </c>
      <c r="AB18" s="0" t="s">
        <v>355</v>
      </c>
      <c r="AC18" s="0" t="s">
        <v>355</v>
      </c>
      <c r="AD18" s="0" t="s">
        <v>356</v>
      </c>
      <c r="AE18" s="0" t="s">
        <v>355</v>
      </c>
      <c r="AF18" s="0" t="s">
        <v>286</v>
      </c>
      <c r="AG18" s="0" t="s">
        <v>355</v>
      </c>
      <c r="AH18" s="0" t="s">
        <v>286</v>
      </c>
      <c r="AI18" s="0" t="s">
        <v>286</v>
      </c>
      <c r="AJ18" s="0" t="s">
        <v>347</v>
      </c>
      <c r="AK18" s="0" t="s">
        <v>358</v>
      </c>
      <c r="AL18" s="0" t="s">
        <v>359</v>
      </c>
      <c r="AM18" s="0" t="s">
        <v>286</v>
      </c>
      <c r="AN18" s="0" t="s">
        <v>348</v>
      </c>
      <c r="AO18" s="0" t="n">
        <v>0</v>
      </c>
      <c r="AP18" s="0" t="n">
        <v>0</v>
      </c>
      <c r="AQ18" s="0" t="n">
        <v>3</v>
      </c>
      <c r="AR18" s="0" t="n">
        <v>2</v>
      </c>
      <c r="AS18" s="0" t="n">
        <v>1</v>
      </c>
      <c r="AT18" s="0" t="s">
        <v>368</v>
      </c>
      <c r="AU18" s="0" t="s">
        <v>286</v>
      </c>
      <c r="AV18" s="0" t="n">
        <v>0</v>
      </c>
      <c r="AW18" s="0" t="s">
        <v>286</v>
      </c>
      <c r="AX18" s="0" t="s">
        <v>18</v>
      </c>
      <c r="AY18" s="0" t="s">
        <v>18</v>
      </c>
      <c r="AZ18" s="0" t="s">
        <v>18</v>
      </c>
      <c r="BD18" s="0" t="str">
        <f aca="false">CONCATENATE("(",A18,",","'",B18,"'",",",C18,",","'",D18,"'",",","'",E18,"'",",","'",F18,"'",",","'",G18,"'",",","'",H18,"'",",","'",I18,"'",",","'",J18,"'",",","'",K18,"'",",","'",L18,"'",",","'",M18,"'",",","'",N18,"'",",","'",O18,"'",",","'",P18,"'",",","'",Q18,"'",",","'",R18,"'",",","'",S18,"'",",","'",T18,"'",",","'",U18,"'",",","'",V18,"'",",","'",W18,"'",",","'",X18,"'",",","'",Y18,"'",",","'",Z18,"'",",","'",AA18,"'",",","'",AB18,"'",",","'",AC18,"'",",","'",AD18,"'",",","'",AE18,"'",",","'",AF18,"'",",","'",AG18,"'",",","'",AH18,"'",",","'",AI18,"'",",","'",AJ18,"'",",","'",AK18,"'",",","'",AL18,"'",",","'",AM18,"'",",","'",AN18,"'",",","'",AO18,"'",",","'",AP18,"'",",","'",AQ18,"'",",","'",AR18,"'",",","'",AS18,"'",",","'",AT18,"'",",","'",AU18,"'",",","'",AV18,"'",",","'",AW18,"'",",","'",AX18,"'",",","'",AY18,"'",",","'",AZ18,"'","),")</f>
        <v>(17,'1507520301004004',9,'3','1','0','Calzada','Terminada','Casa','No tiene','51','1998','s/n','Bueno','No tiene','Madera común','Madera común','No tiene','No tiene','No tiene','Tierra','Madera común','No tiene','No tiene','Pintura caucho','Pintura caucho','Zinc','Madera común','Madera común','Vidrio común','Madera común','No tiene','Madera común','No tiene','No tiene','Casa','Particular','Desocupada','No tiene','Bueno','0','0','3','2','1','Propia y totalmente pagada','No tiene','0','No tiene','s/n','s/n','s/n'),</v>
      </c>
    </row>
    <row r="19" customFormat="false" ht="12.8" hidden="false" customHeight="false" outlineLevel="0" collapsed="false">
      <c r="A19" s="0" t="n">
        <v>18</v>
      </c>
      <c r="B19" s="1" t="s">
        <v>41</v>
      </c>
      <c r="C19" s="0" t="n">
        <v>9</v>
      </c>
      <c r="D19" s="0" t="n">
        <v>4</v>
      </c>
      <c r="E19" s="0" t="n">
        <v>1</v>
      </c>
      <c r="F19" s="0" t="n">
        <v>0</v>
      </c>
      <c r="G19" s="0" t="s">
        <v>345</v>
      </c>
      <c r="H19" s="0" t="s">
        <v>361</v>
      </c>
      <c r="I19" s="0" t="s">
        <v>347</v>
      </c>
      <c r="J19" s="0" t="s">
        <v>286</v>
      </c>
      <c r="K19" s="0" t="n">
        <v>60</v>
      </c>
      <c r="L19" s="0" t="n">
        <v>1982</v>
      </c>
      <c r="M19" s="0" t="s">
        <v>18</v>
      </c>
      <c r="N19" s="0" t="s">
        <v>348</v>
      </c>
      <c r="O19" s="0" t="s">
        <v>286</v>
      </c>
      <c r="P19" s="0" t="s">
        <v>355</v>
      </c>
      <c r="Q19" s="0" t="s">
        <v>355</v>
      </c>
      <c r="R19" s="0" t="s">
        <v>286</v>
      </c>
      <c r="S19" s="0" t="s">
        <v>286</v>
      </c>
      <c r="T19" s="0" t="s">
        <v>286</v>
      </c>
      <c r="U19" s="0" t="s">
        <v>378</v>
      </c>
      <c r="V19" s="0" t="s">
        <v>355</v>
      </c>
      <c r="W19" s="0" t="s">
        <v>286</v>
      </c>
      <c r="X19" s="0" t="s">
        <v>286</v>
      </c>
      <c r="Y19" s="0" t="s">
        <v>365</v>
      </c>
      <c r="Z19" s="0" t="s">
        <v>365</v>
      </c>
      <c r="AA19" s="0" t="s">
        <v>354</v>
      </c>
      <c r="AB19" s="0" t="s">
        <v>355</v>
      </c>
      <c r="AC19" s="0" t="s">
        <v>355</v>
      </c>
      <c r="AD19" s="0" t="s">
        <v>356</v>
      </c>
      <c r="AE19" s="0" t="s">
        <v>355</v>
      </c>
      <c r="AF19" s="0" t="s">
        <v>286</v>
      </c>
      <c r="AG19" s="0" t="s">
        <v>355</v>
      </c>
      <c r="AH19" s="0" t="s">
        <v>286</v>
      </c>
      <c r="AI19" s="0" t="s">
        <v>286</v>
      </c>
      <c r="AJ19" s="0" t="s">
        <v>347</v>
      </c>
      <c r="AK19" s="0" t="s">
        <v>358</v>
      </c>
      <c r="AL19" s="0" t="s">
        <v>364</v>
      </c>
      <c r="AM19" s="0" t="s">
        <v>286</v>
      </c>
      <c r="AN19" s="0" t="s">
        <v>348</v>
      </c>
      <c r="AO19" s="0" t="n">
        <v>1</v>
      </c>
      <c r="AP19" s="0" t="n">
        <v>4</v>
      </c>
      <c r="AQ19" s="0" t="n">
        <v>3</v>
      </c>
      <c r="AR19" s="0" t="n">
        <v>2</v>
      </c>
      <c r="AS19" s="0" t="n">
        <v>1</v>
      </c>
      <c r="AT19" s="0" t="s">
        <v>368</v>
      </c>
      <c r="AU19" s="0" t="s">
        <v>353</v>
      </c>
      <c r="AV19" s="0" t="n">
        <v>3</v>
      </c>
      <c r="AW19" s="0" t="s">
        <v>286</v>
      </c>
      <c r="AX19" s="0" t="s">
        <v>18</v>
      </c>
      <c r="AY19" s="0" t="s">
        <v>18</v>
      </c>
      <c r="AZ19" s="0" t="s">
        <v>18</v>
      </c>
      <c r="BD19" s="0" t="str">
        <f aca="false">CONCATENATE("(",A19,",","'",B19,"'",",",C19,",","'",D19,"'",",","'",E19,"'",",","'",F19,"'",",","'",G19,"'",",","'",H19,"'",",","'",I19,"'",",","'",J19,"'",",","'",K19,"'",",","'",L19,"'",",","'",M19,"'",",","'",N19,"'",",","'",O19,"'",",","'",P19,"'",",","'",Q19,"'",",","'",R19,"'",",","'",S19,"'",",","'",T19,"'",",","'",U19,"'",",","'",V19,"'",",","'",W19,"'",",","'",X19,"'",",","'",Y19,"'",",","'",Z19,"'",",","'",AA19,"'",",","'",AB19,"'",",","'",AC19,"'",",","'",AD19,"'",",","'",AE19,"'",",","'",AF19,"'",",","'",AG19,"'",",","'",AH19,"'",",","'",AI19,"'",",","'",AJ19,"'",",","'",AK19,"'",",","'",AL19,"'",",","'",AM19,"'",",","'",AN19,"'",",","'",AO19,"'",",","'",AP19,"'",",","'",AQ19,"'",",","'",AR19,"'",",","'",AS19,"'",",","'",AT19,"'",",","'",AU19,"'",",","'",AV19,"'",",","'",AW19,"'",",","'",AX19,"'",",","'",AY19,"'",",","'",AZ19,"'","),")</f>
        <v>(18,'1507520301004004',9,'4','1','0','Calzada','Terminada','Casa','No tiene','60','1982','s/n','Bueno','No tiene','Madera común','Madera común','No tiene','No tiene','No tiene','Tierra','Madera común','No tiene','No tiene','Pintura caucho','Pintura caucho','Zinc','Madera común','Madera común','Vidrio común','Madera común','No tiene','Madera común','No tiene','No tiene','Casa','Particular','Ocupada','No tiene','Bueno','1','4','3','2','1','Propia y totalmente pagada','Si tiene','3','No tiene','s/n','s/n','s/n'),</v>
      </c>
    </row>
    <row r="20" customFormat="false" ht="12.8" hidden="false" customHeight="false" outlineLevel="0" collapsed="false">
      <c r="A20" s="0" t="n">
        <v>19</v>
      </c>
      <c r="B20" s="1" t="s">
        <v>43</v>
      </c>
      <c r="C20" s="0" t="n">
        <v>10</v>
      </c>
      <c r="D20" s="0" t="n">
        <v>1</v>
      </c>
      <c r="E20" s="0" t="n">
        <v>1</v>
      </c>
      <c r="F20" s="0" t="n">
        <v>0</v>
      </c>
      <c r="G20" s="0" t="s">
        <v>345</v>
      </c>
      <c r="H20" s="0" t="s">
        <v>361</v>
      </c>
      <c r="I20" s="0" t="s">
        <v>380</v>
      </c>
      <c r="J20" s="0" t="s">
        <v>286</v>
      </c>
      <c r="K20" s="0" t="n">
        <v>60</v>
      </c>
      <c r="L20" s="0" t="n">
        <v>2000</v>
      </c>
      <c r="M20" s="0" t="s">
        <v>18</v>
      </c>
      <c r="N20" s="0" t="s">
        <v>348</v>
      </c>
      <c r="O20" s="0" t="s">
        <v>286</v>
      </c>
      <c r="P20" s="0" t="s">
        <v>349</v>
      </c>
      <c r="Q20" s="0" t="s">
        <v>349</v>
      </c>
      <c r="R20" s="0" t="s">
        <v>286</v>
      </c>
      <c r="S20" s="0" t="s">
        <v>286</v>
      </c>
      <c r="T20" s="0" t="s">
        <v>286</v>
      </c>
      <c r="U20" s="0" t="s">
        <v>351</v>
      </c>
      <c r="V20" s="0" t="s">
        <v>381</v>
      </c>
      <c r="W20" s="0" t="s">
        <v>286</v>
      </c>
      <c r="X20" s="0" t="s">
        <v>286</v>
      </c>
      <c r="Y20" s="0" t="s">
        <v>382</v>
      </c>
      <c r="Z20" s="0" t="s">
        <v>365</v>
      </c>
      <c r="AA20" s="0" t="s">
        <v>286</v>
      </c>
      <c r="AB20" s="0" t="s">
        <v>383</v>
      </c>
      <c r="AC20" s="0" t="s">
        <v>367</v>
      </c>
      <c r="AD20" s="0" t="s">
        <v>286</v>
      </c>
      <c r="AE20" s="0" t="s">
        <v>355</v>
      </c>
      <c r="AF20" s="0" t="s">
        <v>286</v>
      </c>
      <c r="AG20" s="0" t="s">
        <v>377</v>
      </c>
      <c r="AH20" s="0" t="s">
        <v>353</v>
      </c>
      <c r="AI20" s="0" t="s">
        <v>286</v>
      </c>
      <c r="AJ20" s="0" t="s">
        <v>375</v>
      </c>
      <c r="AK20" s="0" t="s">
        <v>358</v>
      </c>
      <c r="AL20" s="0" t="s">
        <v>359</v>
      </c>
      <c r="AM20" s="0" t="s">
        <v>353</v>
      </c>
      <c r="AN20" s="0" t="s">
        <v>348</v>
      </c>
      <c r="AO20" s="0" t="n">
        <v>0</v>
      </c>
      <c r="AP20" s="0" t="n">
        <v>0</v>
      </c>
      <c r="AQ20" s="0" t="n">
        <v>2</v>
      </c>
      <c r="AR20" s="0" t="n">
        <v>0</v>
      </c>
      <c r="AS20" s="0" t="n">
        <v>9</v>
      </c>
      <c r="AT20" s="0" t="s">
        <v>368</v>
      </c>
      <c r="AU20" s="0" t="s">
        <v>286</v>
      </c>
      <c r="AV20" s="0" t="n">
        <v>0</v>
      </c>
      <c r="AW20" s="0" t="s">
        <v>286</v>
      </c>
      <c r="AX20" s="0" t="s">
        <v>18</v>
      </c>
      <c r="AY20" s="0" t="s">
        <v>18</v>
      </c>
      <c r="AZ20" s="0" t="s">
        <v>18</v>
      </c>
      <c r="BD20" s="0" t="str">
        <f aca="false">CONCATENATE("(",A20,",","'",B20,"'",",",C20,",","'",D20,"'",",","'",E20,"'",",","'",F20,"'",",","'",G20,"'",",","'",H20,"'",",","'",I20,"'",",","'",J20,"'",",","'",K20,"'",",","'",L20,"'",",","'",M20,"'",",","'",N20,"'",",","'",O20,"'",",","'",P20,"'",",","'",Q20,"'",",","'",R20,"'",",","'",S20,"'",",","'",T20,"'",",","'",U20,"'",",","'",V20,"'",",","'",W20,"'",",","'",X20,"'",",","'",Y20,"'",",","'",Z20,"'",",","'",AA20,"'",",","'",AB20,"'",",","'",AC20,"'",",","'",AD20,"'",",","'",AE20,"'",",","'",AF20,"'",",","'",AG20,"'",",","'",AH20,"'",",","'",AI20,"'",",","'",AJ20,"'",",","'",AK20,"'",",","'",AL20,"'",",","'",AM20,"'",",","'",AN20,"'",",","'",AO20,"'",",","'",AP20,"'",",","'",AQ20,"'",",","'",AR20,"'",",","'",AS20,"'",",","'",AT20,"'",",","'",AU20,"'",",","'",AV20,"'",",","'",AW20,"'",",","'",AX20,"'",",","'",AY20,"'",",","'",AZ20,"'","),")</f>
        <v>(19,'1507520301004005',10,'1','1','0','Calzada','Terminada','Malecón','No tiene','60','2000','s/n','Bueno','No tiene','Hormigón armado','Hormigón armado','No tiene','No tiene','No tiene','Hormigón simple','Bahareque','No tiene','No tiene','Calciminas','Pintura caucho','No tiene','Mortero arena-cemento','Hierro','No tiene','Madera común','No tiene','Cerámica','Si tiene','No tiene','No aplica','Particular','Desocupada','Si tiene','Bueno','0','0','2','0','9','Propia y totalmente pagada','No tiene','0','No tiene','s/n','s/n','s/n'),</v>
      </c>
    </row>
    <row r="21" customFormat="false" ht="12.8" hidden="false" customHeight="false" outlineLevel="0" collapsed="false">
      <c r="A21" s="0" t="n">
        <v>20</v>
      </c>
      <c r="B21" s="1" t="s">
        <v>46</v>
      </c>
      <c r="C21" s="0" t="n">
        <v>11</v>
      </c>
    </row>
    <row r="22" customFormat="false" ht="12.8" hidden="false" customHeight="false" outlineLevel="0" collapsed="false">
      <c r="A22" s="0" t="n">
        <v>21</v>
      </c>
      <c r="B22" s="1" t="s">
        <v>46</v>
      </c>
      <c r="C22" s="0" t="n">
        <v>11</v>
      </c>
    </row>
    <row r="23" customFormat="false" ht="12.8" hidden="false" customHeight="false" outlineLevel="0" collapsed="false">
      <c r="A23" s="0" t="n">
        <v>22</v>
      </c>
      <c r="B23" s="1" t="s">
        <v>46</v>
      </c>
      <c r="C23" s="0" t="n">
        <v>11</v>
      </c>
    </row>
    <row r="24" customFormat="false" ht="12.8" hidden="false" customHeight="false" outlineLevel="0" collapsed="false">
      <c r="A24" s="0" t="n">
        <v>23</v>
      </c>
      <c r="B24" s="1" t="s">
        <v>46</v>
      </c>
      <c r="C24" s="0" t="n">
        <v>11</v>
      </c>
    </row>
    <row r="25" customFormat="false" ht="12.8" hidden="false" customHeight="false" outlineLevel="0" collapsed="false">
      <c r="A25" s="0" t="n">
        <v>24</v>
      </c>
      <c r="B25" s="1" t="s">
        <v>46</v>
      </c>
      <c r="C25" s="0" t="n">
        <v>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5.61"/>
    <col collapsed="false" customWidth="true" hidden="false" outlineLevel="0" max="3" min="3" style="0" width="16.02"/>
    <col collapsed="false" customWidth="true" hidden="false" outlineLevel="0" max="4" min="4" style="0" width="18.11"/>
    <col collapsed="false" customWidth="true" hidden="false" outlineLevel="0" max="5" min="5" style="0" width="14.63"/>
  </cols>
  <sheetData>
    <row r="1" customFormat="false" ht="12.8" hidden="false" customHeight="false" outlineLevel="0" collapsed="false">
      <c r="A1" s="0" t="s">
        <v>384</v>
      </c>
      <c r="B1" s="0" t="s">
        <v>385</v>
      </c>
      <c r="C1" s="0" t="s">
        <v>386</v>
      </c>
      <c r="D1" s="0" t="s">
        <v>387</v>
      </c>
      <c r="E1" s="0" t="s">
        <v>388</v>
      </c>
      <c r="H1" s="0" t="str">
        <f aca="false">CONCATENATE("INSERT INTO uso_predio (",A1,",",B1,",",C1,",",D1,",",E1,") VALUES ")</f>
        <v>INSERT INTO uso_predio (upd_iduso_predio,upd_clave_predio,upd_uso_principal,upd_uso_secundario,upd_descripcion) VALUES </v>
      </c>
    </row>
    <row r="2" customFormat="false" ht="12.8" hidden="false" customHeight="false" outlineLevel="0" collapsed="false">
      <c r="A2" s="0" t="n">
        <v>1</v>
      </c>
      <c r="B2" s="1" t="s">
        <v>15</v>
      </c>
      <c r="C2" s="0" t="s">
        <v>389</v>
      </c>
      <c r="D2" s="0" t="s">
        <v>286</v>
      </c>
      <c r="E2" s="0" t="s">
        <v>370</v>
      </c>
      <c r="H2" s="0" t="str">
        <f aca="false">CONCATENATE("(",A2,",","'",B2,"'",",","'",C2,"'",",","'",D2,"'",",","'",E2,"'","),")</f>
        <v>(1,'1507520301001001','Residencial','No tiene','-'),</v>
      </c>
    </row>
    <row r="3" customFormat="false" ht="12.8" hidden="false" customHeight="false" outlineLevel="0" collapsed="false">
      <c r="A3" s="0" t="n">
        <v>2</v>
      </c>
      <c r="B3" s="1" t="s">
        <v>21</v>
      </c>
      <c r="C3" s="0" t="s">
        <v>389</v>
      </c>
      <c r="D3" s="0" t="s">
        <v>286</v>
      </c>
      <c r="E3" s="0" t="s">
        <v>370</v>
      </c>
      <c r="H3" s="0" t="str">
        <f aca="false">CONCATENATE("(",A3,",","'",B3,"'",",","'",C3,"'",",","'",D3,"'",",","'",E3,"'","),")</f>
        <v>(2,'1507520301001002','Residencial','No tiene','-'),</v>
      </c>
    </row>
    <row r="4" customFormat="false" ht="12.8" hidden="false" customHeight="false" outlineLevel="0" collapsed="false">
      <c r="A4" s="0" t="n">
        <v>3</v>
      </c>
      <c r="B4" s="1" t="s">
        <v>24</v>
      </c>
      <c r="C4" s="0" t="s">
        <v>389</v>
      </c>
      <c r="D4" s="0" t="s">
        <v>286</v>
      </c>
      <c r="E4" s="0" t="s">
        <v>370</v>
      </c>
      <c r="H4" s="0" t="str">
        <f aca="false">CONCATENATE("(",A4,",","'",B4,"'",",","'",C4,"'",",","'",D4,"'",",","'",E4,"'","),")</f>
        <v>(3,'1507520301003001','Residencial','No tiene','-'),</v>
      </c>
    </row>
    <row r="5" customFormat="false" ht="12.8" hidden="false" customHeight="false" outlineLevel="0" collapsed="false">
      <c r="A5" s="0" t="n">
        <v>4</v>
      </c>
      <c r="B5" s="1" t="s">
        <v>27</v>
      </c>
      <c r="C5" s="0" t="s">
        <v>390</v>
      </c>
      <c r="D5" s="0" t="s">
        <v>286</v>
      </c>
      <c r="E5" s="0" t="s">
        <v>370</v>
      </c>
      <c r="H5" s="0" t="str">
        <f aca="false">CONCATENATE("(",A5,",","'",B5,"'",",","'",C5,"'",",","'",D5,"'",",","'",E5,"'","),")</f>
        <v>(4,'1507520301003002','Religioso','No tiene','-'),</v>
      </c>
    </row>
    <row r="6" customFormat="false" ht="12.8" hidden="false" customHeight="false" outlineLevel="0" collapsed="false">
      <c r="A6" s="0" t="n">
        <v>5</v>
      </c>
      <c r="B6" s="1" t="s">
        <v>29</v>
      </c>
      <c r="C6" s="0" t="s">
        <v>391</v>
      </c>
      <c r="D6" s="0" t="s">
        <v>286</v>
      </c>
      <c r="E6" s="0" t="s">
        <v>370</v>
      </c>
      <c r="H6" s="0" t="str">
        <f aca="false">CONCATENATE("(",A6,",","'",B6,"'",",","'",C6,"'",",","'",D6,"'",",","'",E6,"'","),")</f>
        <v>(5,'1507520301003003','Espacio Público','No tiene','-'),</v>
      </c>
    </row>
    <row r="7" customFormat="false" ht="12.8" hidden="false" customHeight="false" outlineLevel="0" collapsed="false">
      <c r="A7" s="0" t="n">
        <v>6</v>
      </c>
      <c r="B7" s="1" t="s">
        <v>32</v>
      </c>
      <c r="C7" s="0" t="s">
        <v>389</v>
      </c>
      <c r="D7" s="0" t="s">
        <v>286</v>
      </c>
      <c r="E7" s="0" t="s">
        <v>370</v>
      </c>
      <c r="H7" s="0" t="str">
        <f aca="false">CONCATENATE("(",A7,",","'",B7,"'",",","'",C7,"'",",","'",D7,"'",",","'",E7,"'","),")</f>
        <v>(6,'1507520301004001','Residencial','No tiene','-'),</v>
      </c>
    </row>
    <row r="8" customFormat="false" ht="12.8" hidden="false" customHeight="false" outlineLevel="0" collapsed="false">
      <c r="A8" s="0" t="n">
        <v>7</v>
      </c>
      <c r="B8" s="1" t="s">
        <v>35</v>
      </c>
      <c r="C8" s="0" t="s">
        <v>389</v>
      </c>
      <c r="D8" s="0" t="s">
        <v>286</v>
      </c>
      <c r="E8" s="0" t="s">
        <v>370</v>
      </c>
      <c r="H8" s="0" t="str">
        <f aca="false">CONCATENATE("(",A8,",","'",B8,"'",",","'",C8,"'",",","'",D8,"'",",","'",E8,"'","),")</f>
        <v>(7,'1507520301004002','Residencial','No tiene','-'),</v>
      </c>
    </row>
    <row r="9" customFormat="false" ht="12.8" hidden="false" customHeight="false" outlineLevel="0" collapsed="false">
      <c r="A9" s="0" t="n">
        <v>8</v>
      </c>
      <c r="B9" s="1" t="s">
        <v>38</v>
      </c>
      <c r="C9" s="0" t="s">
        <v>389</v>
      </c>
      <c r="D9" s="0" t="s">
        <v>286</v>
      </c>
      <c r="E9" s="0" t="s">
        <v>370</v>
      </c>
      <c r="H9" s="0" t="str">
        <f aca="false">CONCATENATE("(",A9,",","'",B9,"'",",","'",C9,"'",",","'",D9,"'",",","'",E9,"'","),")</f>
        <v>(8,'1507520301004003','Residencial','No tiene','-'),</v>
      </c>
    </row>
    <row r="10" customFormat="false" ht="12.8" hidden="false" customHeight="false" outlineLevel="0" collapsed="false">
      <c r="A10" s="0" t="n">
        <v>9</v>
      </c>
      <c r="B10" s="1" t="s">
        <v>41</v>
      </c>
      <c r="C10" s="0" t="s">
        <v>389</v>
      </c>
      <c r="D10" s="0" t="s">
        <v>286</v>
      </c>
      <c r="E10" s="0" t="s">
        <v>370</v>
      </c>
      <c r="H10" s="0" t="str">
        <f aca="false">CONCATENATE("(",A10,",","'",B10,"'",",","'",C10,"'",",","'",D10,"'",",","'",E10,"'","),")</f>
        <v>(9,'1507520301004004','Residencial','No tiene','-'),</v>
      </c>
    </row>
    <row r="11" customFormat="false" ht="12.8" hidden="false" customHeight="false" outlineLevel="0" collapsed="false">
      <c r="A11" s="0" t="n">
        <v>10</v>
      </c>
      <c r="B11" s="1" t="s">
        <v>43</v>
      </c>
      <c r="C11" s="0" t="s">
        <v>392</v>
      </c>
      <c r="D11" s="0" t="s">
        <v>286</v>
      </c>
      <c r="E11" s="0" t="s">
        <v>370</v>
      </c>
      <c r="H11" s="0" t="str">
        <f aca="false">CONCATENATE("(",A11,",","'",B11,"'",",","'",C11,"'",",","'",D11,"'",",","'",E11,"'","),")</f>
        <v>(10,'1507520301004005','Servicios','No tiene','-'),</v>
      </c>
    </row>
    <row r="12" customFormat="false" ht="12.8" hidden="false" customHeight="false" outlineLevel="0" collapsed="false">
      <c r="A12" s="0" t="n">
        <v>11</v>
      </c>
      <c r="B12" s="1" t="s">
        <v>46</v>
      </c>
      <c r="C12" s="0" t="s">
        <v>389</v>
      </c>
      <c r="D12" s="0" t="s">
        <v>286</v>
      </c>
      <c r="E12" s="0" t="s">
        <v>370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2"/>
  <sheetViews>
    <sheetView showFormulas="false" showGridLines="true" showRowColHeaders="true" showZeros="true" rightToLeft="false" tabSelected="false" showOutlineSymbols="true" defaultGridColor="true" view="normal" topLeftCell="AE1" colorId="64" zoomScale="100" zoomScaleNormal="100" zoomScalePageLayoutView="100" workbookViewId="0">
      <selection pane="topLeft" activeCell="AL12" activeCellId="0" sqref="AL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1" width="17.13"/>
    <col collapsed="false" customWidth="true" hidden="false" outlineLevel="0" max="3" min="3" style="0" width="13.52"/>
    <col collapsed="false" customWidth="true" hidden="false" outlineLevel="0" max="4" min="4" style="0" width="17.55"/>
    <col collapsed="false" customWidth="true" hidden="false" outlineLevel="0" max="6" min="6" style="0" width="24.63"/>
    <col collapsed="false" customWidth="true" hidden="false" outlineLevel="0" max="7" min="7" style="0" width="19.08"/>
    <col collapsed="false" customWidth="true" hidden="false" outlineLevel="0" max="9" min="8" style="0" width="17.13"/>
    <col collapsed="false" customWidth="true" hidden="false" outlineLevel="0" max="10" min="10" style="0" width="21.44"/>
    <col collapsed="false" customWidth="true" hidden="false" outlineLevel="0" max="11" min="11" style="0" width="28.8"/>
    <col collapsed="false" customWidth="true" hidden="false" outlineLevel="0" max="13" min="13" style="0" width="26.85"/>
    <col collapsed="false" customWidth="true" hidden="false" outlineLevel="0" max="14" min="14" style="0" width="19.91"/>
    <col collapsed="false" customWidth="true" hidden="false" outlineLevel="0" max="15" min="15" style="0" width="22.41"/>
    <col collapsed="false" customWidth="true" hidden="false" outlineLevel="0" max="19" min="19" style="0" width="15.33"/>
    <col collapsed="false" customWidth="true" hidden="false" outlineLevel="0" max="20" min="20" style="0" width="20.18"/>
    <col collapsed="false" customWidth="true" hidden="false" outlineLevel="0" max="21" min="21" style="0" width="24.63"/>
    <col collapsed="false" customWidth="true" hidden="false" outlineLevel="0" max="23" min="23" style="0" width="19.77"/>
    <col collapsed="false" customWidth="true" hidden="false" outlineLevel="0" max="24" min="24" style="0" width="13.93"/>
    <col collapsed="false" customWidth="true" hidden="false" outlineLevel="0" max="25" min="25" style="0" width="27.41"/>
    <col collapsed="false" customWidth="true" hidden="false" outlineLevel="0" max="26" min="26" style="0" width="19.91"/>
    <col collapsed="false" customWidth="true" hidden="false" outlineLevel="0" max="27" min="27" style="0" width="25.47"/>
    <col collapsed="false" customWidth="true" hidden="false" outlineLevel="0" max="28" min="28" style="0" width="18.11"/>
    <col collapsed="false" customWidth="true" hidden="false" outlineLevel="0" max="30" min="30" style="0" width="20.18"/>
    <col collapsed="false" customWidth="true" hidden="false" outlineLevel="0" max="31" min="31" style="0" width="19.49"/>
    <col collapsed="false" customWidth="true" hidden="false" outlineLevel="0" max="32" min="32" style="0" width="20.05"/>
    <col collapsed="false" customWidth="true" hidden="false" outlineLevel="0" max="33" min="33" style="0" width="18.93"/>
    <col collapsed="false" customWidth="true" hidden="false" outlineLevel="0" max="34" min="34" style="0" width="14.08"/>
    <col collapsed="false" customWidth="true" hidden="false" outlineLevel="0" max="35" min="35" style="0" width="15.05"/>
  </cols>
  <sheetData>
    <row r="1" customFormat="false" ht="12.8" hidden="false" customHeight="false" outlineLevel="0" collapsed="false">
      <c r="A1" s="0" t="s">
        <v>393</v>
      </c>
      <c r="B1" s="1" t="s">
        <v>394</v>
      </c>
      <c r="C1" s="0" t="s">
        <v>395</v>
      </c>
      <c r="D1" s="0" t="s">
        <v>396</v>
      </c>
      <c r="E1" s="0" t="s">
        <v>397</v>
      </c>
      <c r="F1" s="0" t="s">
        <v>398</v>
      </c>
      <c r="G1" s="0" t="s">
        <v>399</v>
      </c>
      <c r="H1" s="0" t="s">
        <v>400</v>
      </c>
      <c r="I1" s="0" t="s">
        <v>401</v>
      </c>
      <c r="J1" s="0" t="s">
        <v>402</v>
      </c>
      <c r="K1" s="0" t="s">
        <v>403</v>
      </c>
      <c r="L1" s="0" t="s">
        <v>404</v>
      </c>
      <c r="M1" s="7" t="s">
        <v>405</v>
      </c>
      <c r="N1" s="0" t="s">
        <v>406</v>
      </c>
      <c r="O1" s="0" t="s">
        <v>407</v>
      </c>
      <c r="P1" s="0" t="s">
        <v>408</v>
      </c>
      <c r="Q1" s="0" t="s">
        <v>409</v>
      </c>
      <c r="R1" s="0" t="s">
        <v>410</v>
      </c>
      <c r="S1" s="0" t="s">
        <v>411</v>
      </c>
      <c r="T1" s="0" t="s">
        <v>412</v>
      </c>
      <c r="U1" s="0" t="s">
        <v>413</v>
      </c>
      <c r="V1" s="0" t="s">
        <v>414</v>
      </c>
      <c r="W1" s="0" t="s">
        <v>415</v>
      </c>
      <c r="X1" s="0" t="s">
        <v>416</v>
      </c>
      <c r="Y1" s="0" t="s">
        <v>417</v>
      </c>
      <c r="Z1" s="0" t="s">
        <v>418</v>
      </c>
      <c r="AA1" s="0" t="s">
        <v>419</v>
      </c>
      <c r="AB1" s="0" t="s">
        <v>420</v>
      </c>
      <c r="AC1" s="0" t="s">
        <v>421</v>
      </c>
      <c r="AD1" s="0" t="s">
        <v>422</v>
      </c>
      <c r="AE1" s="0" t="s">
        <v>423</v>
      </c>
      <c r="AF1" s="0" t="s">
        <v>424</v>
      </c>
      <c r="AG1" s="0" t="s">
        <v>425</v>
      </c>
      <c r="AH1" s="0" t="s">
        <v>426</v>
      </c>
      <c r="AI1" s="0" t="s">
        <v>427</v>
      </c>
      <c r="AJ1" s="0" t="s">
        <v>428</v>
      </c>
      <c r="AK1" s="0" t="s">
        <v>429</v>
      </c>
      <c r="AO1" s="0" t="str">
        <f aca="false">CONCATENATE("INSERT INTO infraestructura (",A1,",",B1,",",C1,",",D1,",",E1,",",F1,",",G1,",",H1,",",I1,",",J1,",",K1,",",L1,",",M1,",",N1,",",O1,",",P1,",",Q1,",",R1,",",S1,",",T1,",",U1,",",V1,",",W1,",",X1,",",Y1,",",Z1,",",AA1,",",AB1,",",AC1,",",AD1,",",AE1,",",AF1,",",AG1,",",AH1,",",AI1,",",AJ1,",",AK1,") VALUES ")</f>
        <v>INSERT INTO infraestructura (inf_idinfraestructura,inf_clave_predio,inf_idubicacion,inf_tipo_via_acceso,inf_rodadura,inf_vias_acceso_adicionales,inf_agua_procedencia,inf_medidor_agua,inf_agua_recepcion,inf_eliminacion_excretas,inf_energia_electrica_procedencia,inf_medidor,inf_energia_electrica_recepcion,inf_eliminacion_basura,inf_telefono_convencional,inf_celular,inf_tv_cable,inf_internet,inf_metodo_riego,inf_disponibilidad_riego,inf_instalaciones_especiales,inf_ascensor,inf_circuito_cerrado_tv,inf_montacarga,inf_sistema_alterno_electricidad,inf_aire_acondicionado,inf_sistema_contra_incendios,inf_gas_centralizado,inf_ventilacion,inf_sistema_voz_datos,inf_alumbrado_publico,inf_recoleccion_basura,inf_transporte_urbano,inf_aseo_calles,inf_alcantarillado,inf_aceras,inf_bordillos) VALUES </v>
      </c>
    </row>
    <row r="2" customFormat="false" ht="12.8" hidden="false" customHeight="false" outlineLevel="0" collapsed="false">
      <c r="A2" s="0" t="n">
        <v>1</v>
      </c>
      <c r="B2" s="1" t="s">
        <v>15</v>
      </c>
      <c r="C2" s="0" t="n">
        <v>1</v>
      </c>
      <c r="D2" s="0" t="s">
        <v>430</v>
      </c>
      <c r="E2" s="0" t="s">
        <v>431</v>
      </c>
      <c r="F2" s="0" t="s">
        <v>286</v>
      </c>
      <c r="G2" s="0" t="s">
        <v>432</v>
      </c>
      <c r="H2" s="0" t="n">
        <v>1</v>
      </c>
      <c r="I2" s="0" t="s">
        <v>433</v>
      </c>
      <c r="J2" s="0" t="s">
        <v>434</v>
      </c>
      <c r="K2" s="0" t="s">
        <v>432</v>
      </c>
      <c r="L2" s="0" t="n">
        <v>1</v>
      </c>
      <c r="N2" s="0" t="s">
        <v>435</v>
      </c>
      <c r="O2" s="0" t="n">
        <v>0</v>
      </c>
      <c r="P2" s="0" t="n">
        <v>0</v>
      </c>
      <c r="Q2" s="0" t="n">
        <v>0</v>
      </c>
      <c r="R2" s="0" t="n">
        <v>0</v>
      </c>
      <c r="S2" s="0" t="s">
        <v>286</v>
      </c>
      <c r="T2" s="0" t="s">
        <v>286</v>
      </c>
      <c r="U2" s="0" t="s">
        <v>286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1</v>
      </c>
      <c r="AF2" s="0" t="n">
        <v>1</v>
      </c>
      <c r="AG2" s="0" t="n">
        <v>0</v>
      </c>
      <c r="AH2" s="0" t="n">
        <v>0</v>
      </c>
      <c r="AI2" s="0" t="s">
        <v>436</v>
      </c>
      <c r="AJ2" s="0" t="n">
        <v>1</v>
      </c>
      <c r="AK2" s="0" t="n">
        <v>1</v>
      </c>
      <c r="AO2" s="0" t="str">
        <f aca="false">CONCATENATE("(",A2,",","'",B2,"'",",",C2,",","'",D2,"'",",","'",E2,"'",",","'",F2,"'",",","'",G2,"'",",","'",H2,"'",",","'",I2,"'",",","'",J2,"'",",","'",K2,"'",",","'",L2,"'",",","'",M2,"'",",","'",N2,"'",",","'",O2,"'",",","'",P2,"'",",","'",Q2,"'",",","'",R2,"'",",","'",S2,"'",",","'",T2,"'",",","'",U2,"'",",","'",V2,"'",",","'",W2,"'",",","'",X2,"'",",","'",Y2,"'",",","'",Z2,"'",",","'",AA2,"'",",","'",AB2,"'",",","'",AC2,"'",",","'",AD2,"'",",","'",AE2,"'",",","'",AF2,"'",",","'",AG2,"'",",","'",AH2,"'",",","'",AI2,"'",",","'",AJ2,"'",",","'",AK2,"'","),")</f>
        <v>(1,'1507520301001001',1,'Calle','Lastre','No tiene','Red pública','1','Tuberia dentro de la vivienda','Red pública de alcantarillado','Red pública','1','','Carro recolector','0','0','0','0','No tiene','No tiene','No tiene','0','0','0','0','0','0','0','0','0','1','1','0','0','Sanitario','1','1'),</v>
      </c>
    </row>
    <row r="3" customFormat="false" ht="12.8" hidden="false" customHeight="false" outlineLevel="0" collapsed="false">
      <c r="A3" s="0" t="n">
        <v>2</v>
      </c>
      <c r="B3" s="1" t="s">
        <v>21</v>
      </c>
      <c r="C3" s="0" t="n">
        <v>2</v>
      </c>
      <c r="D3" s="0" t="s">
        <v>430</v>
      </c>
      <c r="E3" s="0" t="s">
        <v>378</v>
      </c>
      <c r="F3" s="0" t="s">
        <v>286</v>
      </c>
      <c r="G3" s="0" t="s">
        <v>432</v>
      </c>
      <c r="H3" s="0" t="n">
        <v>1</v>
      </c>
      <c r="I3" s="0" t="s">
        <v>433</v>
      </c>
      <c r="J3" s="0" t="s">
        <v>434</v>
      </c>
      <c r="K3" s="0" t="s">
        <v>432</v>
      </c>
      <c r="L3" s="0" t="n">
        <v>1</v>
      </c>
      <c r="N3" s="0" t="s">
        <v>435</v>
      </c>
      <c r="O3" s="0" t="n">
        <v>0</v>
      </c>
      <c r="P3" s="0" t="n">
        <v>1</v>
      </c>
      <c r="Q3" s="0" t="n">
        <v>0</v>
      </c>
      <c r="R3" s="0" t="n">
        <v>0</v>
      </c>
      <c r="S3" s="0" t="s">
        <v>286</v>
      </c>
      <c r="T3" s="0" t="s">
        <v>286</v>
      </c>
      <c r="U3" s="0" t="s">
        <v>286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1</v>
      </c>
      <c r="AF3" s="0" t="n">
        <v>1</v>
      </c>
      <c r="AG3" s="0" t="n">
        <v>0</v>
      </c>
      <c r="AH3" s="0" t="n">
        <v>0</v>
      </c>
      <c r="AI3" s="0" t="s">
        <v>436</v>
      </c>
      <c r="AJ3" s="0" t="n">
        <v>1</v>
      </c>
      <c r="AK3" s="0" t="n">
        <v>1</v>
      </c>
      <c r="AO3" s="0" t="str">
        <f aca="false">CONCATENATE("(",A3,",","'",B3,"'",",",C3,",","'",D3,"'",",","'",E3,"'",",","'",F3,"'",",","'",G3,"'",",","'",H3,"'",",","'",I3,"'",",","'",J3,"'",",","'",K3,"'",",","'",L3,"'",",","'",M3,"'",",","'",N3,"'",",","'",O3,"'",",","'",P3,"'",",","'",Q3,"'",",","'",R3,"'",",","'",S3,"'",",","'",T3,"'",",","'",U3,"'",",","'",V3,"'",",","'",W3,"'",",","'",X3,"'",",","'",Y3,"'",",","'",Z3,"'",",","'",AA3,"'",",","'",AB3,"'",",","'",AC3,"'",",","'",AD3,"'",",","'",AE3,"'",",","'",AF3,"'",",","'",AG3,"'",",","'",AH3,"'",",","'",AI3,"'",",","'",AJ3,"'",",","'",AK3,"'","),")</f>
        <v>(2,'1507520301001002',2,'Calle','Tierra','No tiene','Red pública','1','Tuberia dentro de la vivienda','Red pública de alcantarillado','Red pública','1','','Carro recolector','0','1','0','0','No tiene','No tiene','No tiene','0','0','0','0','0','0','0','0','0','1','1','0','0','Sanitario','1','1'),</v>
      </c>
    </row>
    <row r="4" customFormat="false" ht="12.8" hidden="false" customHeight="false" outlineLevel="0" collapsed="false">
      <c r="A4" s="0" t="n">
        <v>3</v>
      </c>
      <c r="B4" s="1" t="s">
        <v>24</v>
      </c>
      <c r="C4" s="0" t="n">
        <v>3</v>
      </c>
      <c r="D4" s="0" t="s">
        <v>430</v>
      </c>
      <c r="E4" s="0" t="s">
        <v>437</v>
      </c>
      <c r="F4" s="0" t="s">
        <v>286</v>
      </c>
      <c r="G4" s="0" t="s">
        <v>432</v>
      </c>
      <c r="H4" s="0" t="n">
        <v>1</v>
      </c>
      <c r="I4" s="0" t="s">
        <v>433</v>
      </c>
      <c r="J4" s="0" t="s">
        <v>434</v>
      </c>
      <c r="K4" s="0" t="s">
        <v>432</v>
      </c>
      <c r="L4" s="0" t="n">
        <v>1</v>
      </c>
      <c r="N4" s="0" t="s">
        <v>435</v>
      </c>
      <c r="O4" s="0" t="n">
        <v>0</v>
      </c>
      <c r="P4" s="0" t="n">
        <v>0</v>
      </c>
      <c r="Q4" s="0" t="n">
        <v>0</v>
      </c>
      <c r="R4" s="0" t="n">
        <v>0</v>
      </c>
      <c r="S4" s="0" t="s">
        <v>286</v>
      </c>
      <c r="T4" s="0" t="s">
        <v>286</v>
      </c>
      <c r="U4" s="0" t="s">
        <v>286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1</v>
      </c>
      <c r="AF4" s="0" t="n">
        <v>1</v>
      </c>
      <c r="AG4" s="0" t="n">
        <v>0</v>
      </c>
      <c r="AH4" s="0" t="n">
        <v>0</v>
      </c>
      <c r="AI4" s="0" t="s">
        <v>436</v>
      </c>
      <c r="AJ4" s="0" t="n">
        <v>1</v>
      </c>
      <c r="AK4" s="0" t="n">
        <v>1</v>
      </c>
      <c r="AO4" s="0" t="str">
        <f aca="false">CONCATENATE("(",A4,",","'",B4,"'",",",C4,",","'",D4,"'",",","'",E4,"'",",","'",F4,"'",",","'",G4,"'",",","'",H4,"'",",","'",I4,"'",",","'",J4,"'",",","'",K4,"'",",","'",L4,"'",",","'",M4,"'",",","'",N4,"'",",","'",O4,"'",",","'",P4,"'",",","'",Q4,"'",",","'",R4,"'",",","'",S4,"'",",","'",T4,"'",",","'",U4,"'",",","'",V4,"'",",","'",W4,"'",",","'",X4,"'",",","'",Y4,"'",",","'",Z4,"'",",","'",AA4,"'",",","'",AB4,"'",",","'",AC4,"'",",","'",AD4,"'",",","'",AE4,"'",",","'",AF4,"'",",","'",AG4,"'",",","'",AH4,"'",",","'",AI4,"'",",","'",AJ4,"'",",","'",AK4,"'","),")</f>
        <v>(3,'1507520301003001',3,'Calle','Asfalto','No tiene','Red pública','1','Tuberia dentro de la vivienda','Red pública de alcantarillado','Red pública','1','','Carro recolector','0','0','0','0','No tiene','No tiene','No tiene','0','0','0','0','0','0','0','0','0','1','1','0','0','Sanitario','1','1'),</v>
      </c>
    </row>
    <row r="5" customFormat="false" ht="12.8" hidden="false" customHeight="false" outlineLevel="0" collapsed="false">
      <c r="A5" s="0" t="n">
        <v>4</v>
      </c>
      <c r="B5" s="1" t="s">
        <v>27</v>
      </c>
      <c r="C5" s="0" t="n">
        <v>4</v>
      </c>
      <c r="D5" s="0" t="s">
        <v>430</v>
      </c>
      <c r="E5" s="0" t="s">
        <v>431</v>
      </c>
      <c r="F5" s="0" t="s">
        <v>286</v>
      </c>
      <c r="G5" s="0" t="s">
        <v>432</v>
      </c>
      <c r="H5" s="0" t="n">
        <v>1</v>
      </c>
      <c r="I5" s="0" t="s">
        <v>433</v>
      </c>
      <c r="J5" s="0" t="s">
        <v>434</v>
      </c>
      <c r="K5" s="0" t="s">
        <v>432</v>
      </c>
      <c r="L5" s="0" t="n">
        <v>1</v>
      </c>
      <c r="N5" s="0" t="s">
        <v>435</v>
      </c>
      <c r="O5" s="0" t="n">
        <v>0</v>
      </c>
      <c r="P5" s="0" t="n">
        <v>0</v>
      </c>
      <c r="Q5" s="0" t="n">
        <v>0</v>
      </c>
      <c r="R5" s="0" t="n">
        <v>0</v>
      </c>
      <c r="S5" s="0" t="s">
        <v>286</v>
      </c>
      <c r="T5" s="0" t="s">
        <v>286</v>
      </c>
      <c r="U5" s="0" t="s">
        <v>286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1</v>
      </c>
      <c r="AF5" s="0" t="n">
        <v>1</v>
      </c>
      <c r="AG5" s="0" t="n">
        <v>0</v>
      </c>
      <c r="AH5" s="0" t="n">
        <v>0</v>
      </c>
      <c r="AI5" s="0" t="s">
        <v>436</v>
      </c>
      <c r="AJ5" s="0" t="n">
        <v>1</v>
      </c>
      <c r="AK5" s="0" t="n">
        <v>1</v>
      </c>
      <c r="AO5" s="0" t="str">
        <f aca="false">CONCATENATE("(",A5,",","'",B5,"'",",",C5,",","'",D5,"'",",","'",E5,"'",",","'",F5,"'",",","'",G5,"'",",","'",H5,"'",",","'",I5,"'",",","'",J5,"'",",","'",K5,"'",",","'",L5,"'",",","'",M5,"'",",","'",N5,"'",",","'",O5,"'",",","'",P5,"'",",","'",Q5,"'",",","'",R5,"'",",","'",S5,"'",",","'",T5,"'",",","'",U5,"'",",","'",V5,"'",",","'",W5,"'",",","'",X5,"'",",","'",Y5,"'",",","'",Z5,"'",",","'",AA5,"'",",","'",AB5,"'",",","'",AC5,"'",",","'",AD5,"'",",","'",AE5,"'",",","'",AF5,"'",",","'",AG5,"'",",","'",AH5,"'",",","'",AI5,"'",",","'",AJ5,"'",",","'",AK5,"'","),")</f>
        <v>(4,'1507520301003002',4,'Calle','Lastre','No tiene','Red pública','1','Tuberia dentro de la vivienda','Red pública de alcantarillado','Red pública','1','','Carro recolector','0','0','0','0','No tiene','No tiene','No tiene','0','0','0','0','0','0','0','0','0','1','1','0','0','Sanitario','1','1'),</v>
      </c>
    </row>
    <row r="6" customFormat="false" ht="12.8" hidden="false" customHeight="false" outlineLevel="0" collapsed="false">
      <c r="A6" s="0" t="n">
        <v>5</v>
      </c>
      <c r="B6" s="1" t="s">
        <v>29</v>
      </c>
      <c r="C6" s="0" t="n">
        <v>5</v>
      </c>
      <c r="D6" s="0" t="s">
        <v>430</v>
      </c>
      <c r="E6" s="0" t="s">
        <v>437</v>
      </c>
      <c r="F6" s="0" t="s">
        <v>286</v>
      </c>
      <c r="G6" s="0" t="s">
        <v>432</v>
      </c>
      <c r="H6" s="0" t="n">
        <v>0</v>
      </c>
      <c r="I6" s="0" t="s">
        <v>286</v>
      </c>
      <c r="J6" s="0" t="s">
        <v>286</v>
      </c>
      <c r="K6" s="0" t="s">
        <v>432</v>
      </c>
      <c r="L6" s="0" t="n">
        <v>0</v>
      </c>
      <c r="N6" s="0" t="s">
        <v>286</v>
      </c>
      <c r="O6" s="0" t="n">
        <v>0</v>
      </c>
      <c r="P6" s="0" t="n">
        <v>0</v>
      </c>
      <c r="Q6" s="0" t="n">
        <v>0</v>
      </c>
      <c r="R6" s="0" t="n">
        <v>0</v>
      </c>
      <c r="S6" s="0" t="s">
        <v>286</v>
      </c>
      <c r="T6" s="0" t="s">
        <v>286</v>
      </c>
      <c r="U6" s="0" t="s">
        <v>286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1</v>
      </c>
      <c r="AF6" s="0" t="n">
        <v>1</v>
      </c>
      <c r="AG6" s="0" t="n">
        <v>0</v>
      </c>
      <c r="AH6" s="0" t="n">
        <v>0</v>
      </c>
      <c r="AI6" s="0" t="s">
        <v>286</v>
      </c>
      <c r="AJ6" s="0" t="n">
        <v>1</v>
      </c>
      <c r="AK6" s="0" t="n">
        <v>1</v>
      </c>
      <c r="AO6" s="0" t="str">
        <f aca="false">CONCATENATE("(",A6,",","'",B6,"'",",",C6,",","'",D6,"'",",","'",E6,"'",",","'",F6,"'",",","'",G6,"'",",","'",H6,"'",",","'",I6,"'",",","'",J6,"'",",","'",K6,"'",",","'",L6,"'",",","'",M6,"'",",","'",N6,"'",",","'",O6,"'",",","'",P6,"'",",","'",Q6,"'",",","'",R6,"'",",","'",S6,"'",",","'",T6,"'",",","'",U6,"'",",","'",V6,"'",",","'",W6,"'",",","'",X6,"'",",","'",Y6,"'",",","'",Z6,"'",",","'",AA6,"'",",","'",AB6,"'",",","'",AC6,"'",",","'",AD6,"'",",","'",AE6,"'",",","'",AF6,"'",",","'",AG6,"'",",","'",AH6,"'",",","'",AI6,"'",",","'",AJ6,"'",",","'",AK6,"'","),")</f>
        <v>(5,'1507520301003003',5,'Calle','Asfalto','No tiene','Red pública','0','No tiene','No tiene','Red pública','0','','No tiene','0','0','0','0','No tiene','No tiene','No tiene','0','0','0','0','0','0','0','0','0','1','1','0','0','No tiene','1','1'),</v>
      </c>
    </row>
    <row r="7" customFormat="false" ht="12.8" hidden="false" customHeight="false" outlineLevel="0" collapsed="false">
      <c r="A7" s="0" t="n">
        <v>6</v>
      </c>
      <c r="B7" s="1" t="s">
        <v>32</v>
      </c>
      <c r="C7" s="0" t="n">
        <v>6</v>
      </c>
      <c r="D7" s="0" t="s">
        <v>430</v>
      </c>
      <c r="E7" s="0" t="s">
        <v>431</v>
      </c>
      <c r="F7" s="0" t="s">
        <v>286</v>
      </c>
      <c r="G7" s="0" t="s">
        <v>432</v>
      </c>
      <c r="H7" s="0" t="n">
        <v>0</v>
      </c>
      <c r="I7" s="0" t="s">
        <v>433</v>
      </c>
      <c r="J7" s="0" t="s">
        <v>434</v>
      </c>
      <c r="K7" s="0" t="s">
        <v>432</v>
      </c>
      <c r="L7" s="0" t="n">
        <v>0</v>
      </c>
      <c r="N7" s="0" t="s">
        <v>435</v>
      </c>
      <c r="O7" s="0" t="n">
        <v>0</v>
      </c>
      <c r="P7" s="0" t="n">
        <v>0</v>
      </c>
      <c r="Q7" s="0" t="n">
        <v>0</v>
      </c>
      <c r="R7" s="0" t="n">
        <v>0</v>
      </c>
      <c r="S7" s="0" t="s">
        <v>286</v>
      </c>
      <c r="T7" s="0" t="s">
        <v>286</v>
      </c>
      <c r="U7" s="0" t="s">
        <v>286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1</v>
      </c>
      <c r="AF7" s="0" t="n">
        <v>1</v>
      </c>
      <c r="AG7" s="0" t="n">
        <v>0</v>
      </c>
      <c r="AH7" s="0" t="n">
        <v>0</v>
      </c>
      <c r="AI7" s="0" t="s">
        <v>436</v>
      </c>
      <c r="AJ7" s="0" t="n">
        <v>1</v>
      </c>
      <c r="AK7" s="0" t="n">
        <v>1</v>
      </c>
      <c r="AO7" s="0" t="str">
        <f aca="false">CONCATENATE("(",A7,",","'",B7,"'",",",C7,",","'",D7,"'",",","'",E7,"'",",","'",F7,"'",",","'",G7,"'",",","'",H7,"'",",","'",I7,"'",",","'",J7,"'",",","'",K7,"'",",","'",L7,"'",",","'",M7,"'",",","'",N7,"'",",","'",O7,"'",",","'",P7,"'",",","'",Q7,"'",",","'",R7,"'",",","'",S7,"'",",","'",T7,"'",",","'",U7,"'",",","'",V7,"'",",","'",W7,"'",",","'",X7,"'",",","'",Y7,"'",",","'",Z7,"'",",","'",AA7,"'",",","'",AB7,"'",",","'",AC7,"'",",","'",AD7,"'",",","'",AE7,"'",",","'",AF7,"'",",","'",AG7,"'",",","'",AH7,"'",",","'",AI7,"'",",","'",AJ7,"'",",","'",AK7,"'","),")</f>
        <v>(6,'1507520301004001',6,'Calle','Lastre','No tiene','Red pública','0','Tuberia dentro de la vivienda','Red pública de alcantarillado','Red pública','0','','Carro recolector','0','0','0','0','No tiene','No tiene','No tiene','0','0','0','0','0','0','0','0','0','1','1','0','0','Sanitario','1','1'),</v>
      </c>
    </row>
    <row r="8" customFormat="false" ht="12.8" hidden="false" customHeight="false" outlineLevel="0" collapsed="false">
      <c r="A8" s="0" t="n">
        <v>7</v>
      </c>
      <c r="B8" s="1" t="s">
        <v>35</v>
      </c>
      <c r="C8" s="0" t="n">
        <v>7</v>
      </c>
      <c r="D8" s="0" t="s">
        <v>430</v>
      </c>
      <c r="E8" s="0" t="s">
        <v>378</v>
      </c>
      <c r="F8" s="0" t="s">
        <v>286</v>
      </c>
      <c r="G8" s="0" t="s">
        <v>432</v>
      </c>
      <c r="H8" s="0" t="n">
        <v>1</v>
      </c>
      <c r="I8" s="0" t="s">
        <v>433</v>
      </c>
      <c r="J8" s="0" t="s">
        <v>434</v>
      </c>
      <c r="K8" s="0" t="s">
        <v>432</v>
      </c>
      <c r="L8" s="0" t="n">
        <v>1</v>
      </c>
      <c r="N8" s="0" t="s">
        <v>435</v>
      </c>
      <c r="O8" s="0" t="n">
        <v>1</v>
      </c>
      <c r="P8" s="0" t="n">
        <v>1</v>
      </c>
      <c r="Q8" s="0" t="n">
        <v>1</v>
      </c>
      <c r="R8" s="0" t="n">
        <v>0</v>
      </c>
      <c r="S8" s="0" t="s">
        <v>286</v>
      </c>
      <c r="T8" s="0" t="s">
        <v>286</v>
      </c>
      <c r="U8" s="0" t="s">
        <v>286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1</v>
      </c>
      <c r="AG8" s="0" t="n">
        <v>0</v>
      </c>
      <c r="AH8" s="0" t="n">
        <v>0</v>
      </c>
      <c r="AI8" s="0" t="s">
        <v>436</v>
      </c>
      <c r="AJ8" s="0" t="n">
        <v>1</v>
      </c>
      <c r="AK8" s="0" t="n">
        <v>1</v>
      </c>
      <c r="AO8" s="0" t="str">
        <f aca="false">CONCATENATE("(",A8,",","'",B8,"'",",",C8,",","'",D8,"'",",","'",E8,"'",",","'",F8,"'",",","'",G8,"'",",","'",H8,"'",",","'",I8,"'",",","'",J8,"'",",","'",K8,"'",",","'",L8,"'",",","'",M8,"'",",","'",N8,"'",",","'",O8,"'",",","'",P8,"'",",","'",Q8,"'",",","'",R8,"'",",","'",S8,"'",",","'",T8,"'",",","'",U8,"'",",","'",V8,"'",",","'",W8,"'",",","'",X8,"'",",","'",Y8,"'",",","'",Z8,"'",",","'",AA8,"'",",","'",AB8,"'",",","'",AC8,"'",",","'",AD8,"'",",","'",AE8,"'",",","'",AF8,"'",",","'",AG8,"'",",","'",AH8,"'",",","'",AI8,"'",",","'",AJ8,"'",",","'",AK8,"'","),")</f>
        <v>(7,'1507520301004002',7,'Calle','Tierra','No tiene','Red pública','1','Tuberia dentro de la vivienda','Red pública de alcantarillado','Red pública','1','','Carro recolector','1','1','1','0','No tiene','No tiene','No tiene','0','0','0','0','0','0','0','0','0','0','1','0','0','Sanitario','1','1'),</v>
      </c>
    </row>
    <row r="9" customFormat="false" ht="12.8" hidden="false" customHeight="false" outlineLevel="0" collapsed="false">
      <c r="A9" s="0" t="n">
        <v>8</v>
      </c>
      <c r="B9" s="1" t="s">
        <v>38</v>
      </c>
      <c r="C9" s="0" t="n">
        <v>8</v>
      </c>
      <c r="D9" s="0" t="s">
        <v>430</v>
      </c>
      <c r="E9" s="0" t="s">
        <v>431</v>
      </c>
      <c r="F9" s="0" t="s">
        <v>286</v>
      </c>
      <c r="G9" s="0" t="s">
        <v>432</v>
      </c>
      <c r="H9" s="0" t="n">
        <v>0</v>
      </c>
      <c r="I9" s="0" t="s">
        <v>433</v>
      </c>
      <c r="J9" s="0" t="s">
        <v>434</v>
      </c>
      <c r="K9" s="0" t="s">
        <v>432</v>
      </c>
      <c r="L9" s="0" t="n">
        <v>1</v>
      </c>
      <c r="N9" s="0" t="s">
        <v>435</v>
      </c>
      <c r="O9" s="0" t="n">
        <v>0</v>
      </c>
      <c r="P9" s="0" t="n">
        <v>0</v>
      </c>
      <c r="Q9" s="0" t="n">
        <v>0</v>
      </c>
      <c r="R9" s="0" t="n">
        <v>0</v>
      </c>
      <c r="S9" s="0" t="s">
        <v>286</v>
      </c>
      <c r="T9" s="0" t="s">
        <v>286</v>
      </c>
      <c r="U9" s="0" t="s">
        <v>286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1</v>
      </c>
      <c r="AF9" s="0" t="n">
        <v>1</v>
      </c>
      <c r="AG9" s="0" t="n">
        <v>0</v>
      </c>
      <c r="AH9" s="0" t="n">
        <v>0</v>
      </c>
      <c r="AI9" s="0" t="s">
        <v>436</v>
      </c>
      <c r="AJ9" s="0" t="n">
        <v>1</v>
      </c>
      <c r="AK9" s="0" t="n">
        <v>1</v>
      </c>
      <c r="AO9" s="0" t="str">
        <f aca="false">CONCATENATE("(",A9,",","'",B9,"'",",",C9,",","'",D9,"'",",","'",E9,"'",",","'",F9,"'",",","'",G9,"'",",","'",H9,"'",",","'",I9,"'",",","'",J9,"'",",","'",K9,"'",",","'",L9,"'",",","'",M9,"'",",","'",N9,"'",",","'",O9,"'",",","'",P9,"'",",","'",Q9,"'",",","'",R9,"'",",","'",S9,"'",",","'",T9,"'",",","'",U9,"'",",","'",V9,"'",",","'",W9,"'",",","'",X9,"'",",","'",Y9,"'",",","'",Z9,"'",",","'",AA9,"'",",","'",AB9,"'",",","'",AC9,"'",",","'",AD9,"'",",","'",AE9,"'",",","'",AF9,"'",",","'",AG9,"'",",","'",AH9,"'",",","'",AI9,"'",",","'",AJ9,"'",",","'",AK9,"'","),")</f>
        <v>(8,'1507520301004003',8,'Calle','Lastre','No tiene','Red pública','0','Tuberia dentro de la vivienda','Red pública de alcantarillado','Red pública','1','','Carro recolector','0','0','0','0','No tiene','No tiene','No tiene','0','0','0','0','0','0','0','0','0','1','1','0','0','Sanitario','1','1'),</v>
      </c>
    </row>
    <row r="10" customFormat="false" ht="12.8" hidden="false" customHeight="false" outlineLevel="0" collapsed="false">
      <c r="A10" s="0" t="n">
        <v>9</v>
      </c>
      <c r="B10" s="1" t="s">
        <v>41</v>
      </c>
      <c r="C10" s="0" t="n">
        <v>9</v>
      </c>
      <c r="D10" s="0" t="s">
        <v>438</v>
      </c>
      <c r="E10" s="0" t="s">
        <v>437</v>
      </c>
      <c r="F10" s="0" t="s">
        <v>286</v>
      </c>
      <c r="G10" s="0" t="s">
        <v>432</v>
      </c>
      <c r="H10" s="0" t="n">
        <v>1</v>
      </c>
      <c r="I10" s="0" t="s">
        <v>433</v>
      </c>
      <c r="J10" s="0" t="s">
        <v>434</v>
      </c>
      <c r="K10" s="0" t="s">
        <v>432</v>
      </c>
      <c r="L10" s="0" t="n">
        <v>1</v>
      </c>
      <c r="N10" s="0" t="s">
        <v>435</v>
      </c>
      <c r="O10" s="0" t="n">
        <v>1</v>
      </c>
      <c r="P10" s="0" t="n">
        <v>1</v>
      </c>
      <c r="Q10" s="0" t="n">
        <v>1</v>
      </c>
      <c r="R10" s="0" t="n">
        <v>0</v>
      </c>
      <c r="S10" s="0" t="s">
        <v>286</v>
      </c>
      <c r="T10" s="0" t="s">
        <v>286</v>
      </c>
      <c r="U10" s="0" t="s">
        <v>286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1</v>
      </c>
      <c r="AF10" s="0" t="n">
        <v>1</v>
      </c>
      <c r="AG10" s="0" t="n">
        <v>0</v>
      </c>
      <c r="AH10" s="0" t="n">
        <v>0</v>
      </c>
      <c r="AI10" s="0" t="s">
        <v>436</v>
      </c>
      <c r="AJ10" s="0" t="n">
        <v>1</v>
      </c>
      <c r="AK10" s="0" t="n">
        <v>1</v>
      </c>
      <c r="AO10" s="0" t="str">
        <f aca="false">CONCATENATE("(",A10,",","'",B10,"'",",",C10,",","'",D10,"'",",","'",E10,"'",",","'",F10,"'",",","'",G10,"'",",","'",H10,"'",",","'",I10,"'",",","'",J10,"'",",","'",K10,"'",",","'",L10,"'",",","'",M10,"'",",","'",N10,"'",",","'",O10,"'",",","'",P10,"'",",","'",Q10,"'",",","'",R10,"'",",","'",S10,"'",",","'",T10,"'",",","'",U10,"'",",","'",V10,"'",",","'",W10,"'",",","'",X10,"'",",","'",Y10,"'",",","'",Z10,"'",",","'",AA10,"'",",","'",AB10,"'",",","'",AC10,"'",",","'",AD10,"'",",","'",AE10,"'",",","'",AF10,"'",",","'",AG10,"'",",","'",AH10,"'",",","'",AI10,"'",",","'",AJ10,"'",",","'",AK10,"'","),")</f>
        <v>(9,'1507520301004004',9,'Avenida','Asfalto','No tiene','Red pública','1','Tuberia dentro de la vivienda','Red pública de alcantarillado','Red pública','1','','Carro recolector','1','1','1','0','No tiene','No tiene','No tiene','0','0','0','0','0','0','0','0','0','1','1','0','0','Sanitario','1','1'),</v>
      </c>
    </row>
    <row r="11" customFormat="false" ht="12.8" hidden="false" customHeight="false" outlineLevel="0" collapsed="false">
      <c r="A11" s="0" t="n">
        <v>10</v>
      </c>
      <c r="B11" s="1" t="s">
        <v>43</v>
      </c>
      <c r="C11" s="0" t="n">
        <v>10</v>
      </c>
      <c r="D11" s="0" t="s">
        <v>438</v>
      </c>
      <c r="E11" s="0" t="s">
        <v>437</v>
      </c>
      <c r="F11" s="0" t="s">
        <v>286</v>
      </c>
      <c r="G11" s="0" t="s">
        <v>286</v>
      </c>
      <c r="H11" s="0" t="n">
        <v>0</v>
      </c>
      <c r="I11" s="0" t="s">
        <v>286</v>
      </c>
      <c r="J11" s="0" t="s">
        <v>286</v>
      </c>
      <c r="K11" s="0" t="s">
        <v>432</v>
      </c>
      <c r="L11" s="0" t="n">
        <v>1</v>
      </c>
      <c r="N11" s="0" t="s">
        <v>286</v>
      </c>
      <c r="O11" s="0" t="n">
        <v>0</v>
      </c>
      <c r="P11" s="0" t="n">
        <v>0</v>
      </c>
      <c r="Q11" s="0" t="n">
        <v>0</v>
      </c>
      <c r="R11" s="0" t="n">
        <v>0</v>
      </c>
      <c r="S11" s="0" t="s">
        <v>286</v>
      </c>
      <c r="T11" s="0" t="s">
        <v>286</v>
      </c>
      <c r="U11" s="0" t="s">
        <v>286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1</v>
      </c>
      <c r="AF11" s="0" t="n">
        <v>1</v>
      </c>
      <c r="AG11" s="0" t="n">
        <v>0</v>
      </c>
      <c r="AH11" s="0" t="n">
        <v>0</v>
      </c>
      <c r="AI11" s="0" t="s">
        <v>436</v>
      </c>
      <c r="AJ11" s="0" t="n">
        <v>1</v>
      </c>
      <c r="AK11" s="0" t="n">
        <v>1</v>
      </c>
      <c r="AO11" s="0" t="str">
        <f aca="false">CONCATENATE("(",A11,",","'",B11,"'",",",C11,",","'",D11,"'",",","'",E11,"'",",","'",F11,"'",",","'",G11,"'",",","'",H11,"'",",","'",I11,"'",",","'",J11,"'",",","'",K11,"'",",","'",L11,"'",",","'",M11,"'",",","'",N11,"'",",","'",O11,"'",",","'",P11,"'",",","'",Q11,"'",",","'",R11,"'",",","'",S11,"'",",","'",T11,"'",",","'",U11,"'",",","'",V11,"'",",","'",W11,"'",",","'",X11,"'",",","'",Y11,"'",",","'",Z11,"'",",","'",AA11,"'",",","'",AB11,"'",",","'",AC11,"'",",","'",AD11,"'",",","'",AE11,"'",",","'",AF11,"'",",","'",AG11,"'",",","'",AH11,"'",",","'",AI11,"'",",","'",AJ11,"'",",","'",AK11,"'","),")</f>
        <v>(10,'1507520301004005',10,'Avenida','Asfalto','No tiene','No tiene','0','No tiene','No tiene','Red pública','1','','No tiene','0','0','0','0','No tiene','No tiene','No tiene','0','0','0','0','0','0','0','0','0','1','1','0','0','Sanitario','1','1'),</v>
      </c>
    </row>
    <row r="12" customFormat="false" ht="12.8" hidden="false" customHeight="false" outlineLevel="0" collapsed="false">
      <c r="A12" s="0" t="n">
        <v>11</v>
      </c>
      <c r="B12" s="1" t="s">
        <v>46</v>
      </c>
      <c r="C12" s="0" t="n">
        <v>11</v>
      </c>
      <c r="D12" s="0" t="s">
        <v>438</v>
      </c>
      <c r="E12" s="0" t="s">
        <v>437</v>
      </c>
      <c r="F12" s="0" t="s">
        <v>286</v>
      </c>
      <c r="G12" s="0" t="s">
        <v>432</v>
      </c>
      <c r="H12" s="0" t="s">
        <v>18</v>
      </c>
      <c r="I12" s="0" t="s">
        <v>433</v>
      </c>
      <c r="J12" s="0" t="s">
        <v>439</v>
      </c>
      <c r="K12" s="0" t="s">
        <v>432</v>
      </c>
      <c r="L12" s="0" t="n">
        <v>1</v>
      </c>
      <c r="N12" s="0" t="s">
        <v>435</v>
      </c>
      <c r="O12" s="0" t="n">
        <v>0</v>
      </c>
      <c r="P12" s="0" t="n">
        <v>0</v>
      </c>
      <c r="Q12" s="0" t="n">
        <v>0</v>
      </c>
      <c r="R12" s="0" t="n">
        <v>0</v>
      </c>
      <c r="S12" s="0" t="s">
        <v>18</v>
      </c>
      <c r="T12" s="0" t="s">
        <v>18</v>
      </c>
      <c r="U12" s="0" t="s">
        <v>18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1</v>
      </c>
      <c r="AF12" s="0" t="n">
        <v>1</v>
      </c>
      <c r="AG12" s="0" t="n">
        <v>0</v>
      </c>
      <c r="AH12" s="0" t="n">
        <v>0</v>
      </c>
      <c r="AI12" s="0" t="s">
        <v>436</v>
      </c>
      <c r="AJ12" s="0" t="n">
        <v>1</v>
      </c>
      <c r="AK12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2020-01-27T16:55:55Z</dcterms:created>
  <dc:creator/>
  <dc:description/>
  <dc:language>es-EC</dc:language>
  <cp:lastModifiedBy/>
  <dcterms:modified xsi:type="dcterms:W3CDTF">2022-12-22T00:44:41Z</dcterms:modified>
  <cp:revision>172</cp:revision>
  <dc:subject/>
  <dc:title/>
</cp:coreProperties>
</file>