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iovane_rodrigues_atos_net/Documents/Documents/Germano/4 - AULA 04/"/>
    </mc:Choice>
  </mc:AlternateContent>
  <xr:revisionPtr revIDLastSave="50" documentId="13_ncr:1_{282B372C-2ABB-4336-966B-D5D44724DEDA}" xr6:coauthVersionLast="47" xr6:coauthVersionMax="47" xr10:uidLastSave="{FC843261-908C-4E35-A2A1-D8D13F30E15B}"/>
  <bookViews>
    <workbookView xWindow="-110" yWindow="-110" windowWidth="19420" windowHeight="10300" activeTab="1" xr2:uid="{FA4490B8-9CE6-474C-A31A-0F2449559745}"/>
  </bookViews>
  <sheets>
    <sheet name="PROCV x PROCH x PROCX" sheetId="5" r:id="rId1"/>
    <sheet name="Consulta" sheetId="4" r:id="rId2"/>
    <sheet name="Base de Dados" sheetId="3" r:id="rId3"/>
  </sheets>
  <definedNames>
    <definedName name="Vendedores">'Base de Dados'!$C$3:$G$3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 a="1"/>
  <c r="D7" i="4" s="1"/>
  <c r="H44" i="5"/>
  <c r="H43" i="5"/>
  <c r="H42" i="5"/>
  <c r="H41" i="5"/>
  <c r="H33" i="5"/>
  <c r="H32" i="5"/>
  <c r="H31" i="5"/>
  <c r="H19" i="5"/>
  <c r="H18" i="5"/>
  <c r="H17" i="5"/>
  <c r="H7" i="5"/>
  <c r="H6" i="5"/>
  <c r="E44" i="5"/>
  <c r="D44" i="5"/>
  <c r="C44" i="5"/>
  <c r="D33" i="5"/>
  <c r="C33" i="5"/>
  <c r="E3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<sst xmlns="http://schemas.openxmlformats.org/spreadsheetml/2006/main" count="125" uniqueCount="55">
  <si>
    <t>Janeiro</t>
  </si>
  <si>
    <t>Fevereiro</t>
  </si>
  <si>
    <t>Março</t>
  </si>
  <si>
    <t>Abril</t>
  </si>
  <si>
    <t>Maio</t>
  </si>
  <si>
    <t>Junho</t>
  </si>
  <si>
    <t>Valor</t>
  </si>
  <si>
    <t>Mês</t>
  </si>
  <si>
    <t>Julho</t>
  </si>
  <si>
    <t>Agosto</t>
  </si>
  <si>
    <t>Setembro</t>
  </si>
  <si>
    <t>Outubro</t>
  </si>
  <si>
    <t>Novembro</t>
  </si>
  <si>
    <t>Dezembro</t>
  </si>
  <si>
    <t>Teobaldo Souza</t>
  </si>
  <si>
    <t>Carleta Joaquina</t>
  </si>
  <si>
    <t>Raulison Souza</t>
  </si>
  <si>
    <t>Juvenal Silva</t>
  </si>
  <si>
    <t>Felisberta Jesus</t>
  </si>
  <si>
    <t>Vendedor</t>
  </si>
  <si>
    <t>Meta</t>
  </si>
  <si>
    <t>Resultados 2020</t>
  </si>
  <si>
    <t>PROCX - A Melhor Função de Procura e Referência</t>
  </si>
  <si>
    <t>Buscar o valor vendido por funcionário e construir um gráfico para comparar com a meta</t>
  </si>
  <si>
    <t>Filial</t>
  </si>
  <si>
    <t>Funcionário</t>
  </si>
  <si>
    <t>Salário</t>
  </si>
  <si>
    <t>Oriosvaldo Souza</t>
  </si>
  <si>
    <t>Teobaldo Silva</t>
  </si>
  <si>
    <t>Juventino Santos</t>
  </si>
  <si>
    <t>Clementina Fernandes</t>
  </si>
  <si>
    <t>Hypotenusa Pereira</t>
  </si>
  <si>
    <t>SP</t>
  </si>
  <si>
    <t>MG</t>
  </si>
  <si>
    <t>Cargo</t>
  </si>
  <si>
    <t>Gerente</t>
  </si>
  <si>
    <t>Diretor</t>
  </si>
  <si>
    <t>Analista I</t>
  </si>
  <si>
    <t>Analista II</t>
  </si>
  <si>
    <t>Assistente</t>
  </si>
  <si>
    <t>PROCV - PESQUISA E RETORNA RESULTADOS QUE ESTÃO À DIREITA DO VALOR PESQUISADO</t>
  </si>
  <si>
    <t>PROCX - PESQUISA E RETORNA RESULTADOS EM QUALQUER DIREÇÃO</t>
  </si>
  <si>
    <t>Para encontrar a FILIAL, precisaríamos do PROCX ou da combinação de funções ÍNDICE + CORRESP (mais complexa)</t>
  </si>
  <si>
    <t>PROCH - PESQUISA E RETORNA RESULTADOS QUE ESTÃO ABAIXO DO VALOR PESQUISADO</t>
  </si>
  <si>
    <t>Produto</t>
  </si>
  <si>
    <t>Quantidade Vendida</t>
  </si>
  <si>
    <t>Receita Total</t>
  </si>
  <si>
    <t>Valor Unitário</t>
  </si>
  <si>
    <t>Categoria</t>
  </si>
  <si>
    <t>Kinder Bueno</t>
  </si>
  <si>
    <t>Ouro Branco</t>
  </si>
  <si>
    <t>Twix</t>
  </si>
  <si>
    <t>Ouro</t>
  </si>
  <si>
    <t>Prata</t>
  </si>
  <si>
    <t>Bronze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</si>
</sst>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* #,##0.00_-;\-&quot;R$&quot;* #,##0.00_-;_-&quot;R$&quot;* &quot;-&quot;??_-;_-@_-"/>
    <numFmt numFmtId="165" formatCode="&quot;R$&quot;#,##0"/>
    <numFmt numFmtId="166" formatCode="&quot;R$&quot;\ #,##0.00"/>
    <numFmt numFmtId="167" formatCode="&quot;R$&quot;\ #,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theme="0"/>
      <name val="Century Gothic"/>
      <family val="2"/>
    </font>
    <font>
      <b/>
      <sz val="1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61FFA8"/>
        <bgColor indexed="64"/>
      </patternFill>
    </fill>
    <fill>
      <patternFill patternType="solid">
        <fgColor rgb="FFC1FFDD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8" fillId="0" borderId="5" applyNumberFormat="0" applyFill="0" applyAlignment="0" applyProtection="0"/>
    <xf numFmtId="0" fontId="9" fillId="9" borderId="0" applyNumberFormat="0" applyBorder="0" applyAlignment="0" applyProtection="0"/>
    <xf numFmtId="0" fontId="10" fillId="10" borderId="0" applyNumberFormat="0" applyBorder="0" applyAlignment="0" applyProtection="0"/>
    <xf numFmtId="0" fontId="1" fillId="11" borderId="0" applyNumberFormat="0" applyBorder="0" applyAlignment="0" applyProtection="0"/>
    <xf numFmtId="0" fontId="10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164" fontId="0" fillId="0" borderId="1" xfId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65" fontId="0" fillId="7" borderId="0" xfId="1" applyNumberFormat="1" applyFont="1" applyFill="1" applyAlignment="1">
      <alignment horizontal="center" vertical="center"/>
    </xf>
    <xf numFmtId="165" fontId="0" fillId="7" borderId="0" xfId="0" applyNumberForma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7" fillId="8" borderId="0" xfId="1" applyFont="1" applyFill="1" applyBorder="1" applyAlignment="1">
      <alignment horizontal="center" vertical="center"/>
    </xf>
    <xf numFmtId="164" fontId="7" fillId="8" borderId="0" xfId="1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166" fontId="0" fillId="0" borderId="6" xfId="0" applyNumberFormat="1" applyBorder="1" applyAlignment="1">
      <alignment horizontal="center" vertical="center"/>
    </xf>
    <xf numFmtId="167" fontId="0" fillId="0" borderId="6" xfId="0" applyNumberFormat="1" applyBorder="1" applyAlignment="1">
      <alignment horizontal="center" vertical="center"/>
    </xf>
    <xf numFmtId="0" fontId="10" fillId="10" borderId="0" xfId="5" applyBorder="1" applyAlignment="1">
      <alignment horizontal="left" vertical="center"/>
    </xf>
    <xf numFmtId="0" fontId="10" fillId="10" borderId="0" xfId="5" applyAlignment="1">
      <alignment horizontal="left"/>
    </xf>
    <xf numFmtId="0" fontId="8" fillId="0" borderId="5" xfId="3"/>
    <xf numFmtId="0" fontId="10" fillId="15" borderId="6" xfId="0" applyFont="1" applyFill="1" applyBorder="1" applyAlignment="1">
      <alignment horizontal="center" vertical="center"/>
    </xf>
    <xf numFmtId="0" fontId="10" fillId="16" borderId="6" xfId="0" applyFont="1" applyFill="1" applyBorder="1" applyAlignment="1">
      <alignment horizontal="center" vertical="center"/>
    </xf>
    <xf numFmtId="0" fontId="10" fillId="12" borderId="0" xfId="7" applyBorder="1" applyAlignment="1">
      <alignment horizontal="left" vertical="center"/>
    </xf>
    <xf numFmtId="0" fontId="10" fillId="12" borderId="0" xfId="7" applyAlignment="1">
      <alignment horizontal="left"/>
    </xf>
    <xf numFmtId="0" fontId="8" fillId="0" borderId="5" xfId="3" applyAlignment="1">
      <alignment horizontal="center"/>
    </xf>
    <xf numFmtId="0" fontId="1" fillId="11" borderId="0" xfId="6" applyAlignment="1">
      <alignment horizontal="center"/>
    </xf>
    <xf numFmtId="0" fontId="1" fillId="13" borderId="0" xfId="8" applyAlignment="1">
      <alignment horizontal="center"/>
    </xf>
    <xf numFmtId="0" fontId="1" fillId="14" borderId="0" xfId="9"/>
    <xf numFmtId="0" fontId="1" fillId="14" borderId="0" xfId="9" applyAlignment="1">
      <alignment horizontal="center"/>
    </xf>
    <xf numFmtId="167" fontId="1" fillId="13" borderId="0" xfId="8" applyNumberFormat="1" applyAlignment="1">
      <alignment horizontal="center"/>
    </xf>
    <xf numFmtId="167" fontId="1" fillId="11" borderId="0" xfId="6" applyNumberFormat="1" applyAlignment="1">
      <alignment horizontal="center"/>
    </xf>
    <xf numFmtId="0" fontId="10" fillId="3" borderId="6" xfId="0" applyFont="1" applyFill="1" applyBorder="1" applyAlignment="1">
      <alignment horizontal="center" vertical="center"/>
    </xf>
    <xf numFmtId="0" fontId="1" fillId="18" borderId="0" xfId="6" applyFill="1" applyAlignment="1">
      <alignment horizontal="center"/>
    </xf>
    <xf numFmtId="0" fontId="11" fillId="17" borderId="6" xfId="0" applyFont="1" applyFill="1" applyBorder="1" applyAlignment="1">
      <alignment horizontal="center" vertical="center"/>
    </xf>
    <xf numFmtId="0" fontId="10" fillId="19" borderId="0" xfId="5" applyFill="1" applyBorder="1" applyAlignment="1">
      <alignment horizontal="left" vertical="center"/>
    </xf>
    <xf numFmtId="0" fontId="10" fillId="19" borderId="0" xfId="5" applyFill="1" applyAlignment="1">
      <alignment horizontal="left"/>
    </xf>
    <xf numFmtId="0" fontId="11" fillId="9" borderId="0" xfId="4" applyFont="1" applyAlignment="1">
      <alignment horizontal="center"/>
    </xf>
    <xf numFmtId="166" fontId="1" fillId="18" borderId="0" xfId="6" applyNumberFormat="1" applyFill="1" applyAlignment="1">
      <alignment horizontal="center"/>
    </xf>
    <xf numFmtId="166" fontId="11" fillId="9" borderId="0" xfId="4" applyNumberFormat="1" applyFont="1" applyAlignment="1">
      <alignment horizontal="center"/>
    </xf>
    <xf numFmtId="164" fontId="7" fillId="4" borderId="4" xfId="1" applyFont="1" applyFill="1" applyBorder="1" applyAlignment="1">
      <alignment horizontal="center" vertical="center"/>
    </xf>
    <xf numFmtId="164" fontId="7" fillId="4" borderId="0" xfId="1" applyFont="1" applyFill="1" applyAlignment="1">
      <alignment horizontal="center" vertical="center"/>
    </xf>
    <xf numFmtId="0" fontId="5" fillId="2" borderId="0" xfId="2" applyFont="1" applyAlignment="1">
      <alignment horizontal="center" vertical="center" wrapText="1"/>
    </xf>
    <xf numFmtId="0" fontId="8" fillId="0" borderId="5" xfId="3" applyFill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</cellXfs>
  <cellStyles count="10">
    <cellStyle name="20% - Ênfase1" xfId="6" builtinId="30"/>
    <cellStyle name="20% - Ênfase2" xfId="8" builtinId="34"/>
    <cellStyle name="20% - Ênfase5" xfId="9" builtinId="46"/>
    <cellStyle name="Ênfase1" xfId="5" builtinId="29"/>
    <cellStyle name="Ênfase2" xfId="7" builtinId="33"/>
    <cellStyle name="Moeda" xfId="1" builtinId="4"/>
    <cellStyle name="Neutro" xfId="2" builtinId="28"/>
    <cellStyle name="Normal" xfId="0" builtinId="0"/>
    <cellStyle name="Ruim" xfId="4" builtinId="27"/>
    <cellStyle name="Título 1" xfId="3" builtinId="16"/>
  </cellStyles>
  <dxfs count="0"/>
  <tableStyles count="0" defaultTableStyle="TableStyleMedium2" defaultPivotStyle="PivotStyleLight16"/>
  <colors>
    <mruColors>
      <color rgb="FFC1FFDD"/>
      <color rgb="FF61FFA8"/>
      <color rgb="FF7DFFB8"/>
      <color rgb="FF00C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 b="1">
                <a:solidFill>
                  <a:schemeClr val="tx1"/>
                </a:solidFill>
              </a:rPr>
              <a:t>Análise</a:t>
            </a:r>
            <a:r>
              <a:rPr lang="pt-BR" sz="1600" b="1" baseline="0">
                <a:solidFill>
                  <a:schemeClr val="tx1"/>
                </a:solidFill>
              </a:rPr>
              <a:t> de Vendas</a:t>
            </a:r>
            <a:endParaRPr lang="pt-BR" sz="1600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Consulta!$D$6</c:f>
              <c:strCache>
                <c:ptCount val="1"/>
                <c:pt idx="0">
                  <c:v>Valor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Consulta!$C$7:$C$18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Consulta!$D$7:$D$18</c:f>
              <c:numCache>
                <c:formatCode>"R$"#,##0</c:formatCode>
                <c:ptCount val="12"/>
                <c:pt idx="0">
                  <c:v>1542</c:v>
                </c:pt>
                <c:pt idx="1">
                  <c:v>7254</c:v>
                </c:pt>
                <c:pt idx="2">
                  <c:v>3380</c:v>
                </c:pt>
                <c:pt idx="3">
                  <c:v>4694</c:v>
                </c:pt>
                <c:pt idx="4">
                  <c:v>8112</c:v>
                </c:pt>
                <c:pt idx="5">
                  <c:v>2576</c:v>
                </c:pt>
                <c:pt idx="6">
                  <c:v>7129</c:v>
                </c:pt>
                <c:pt idx="7">
                  <c:v>4241</c:v>
                </c:pt>
                <c:pt idx="8">
                  <c:v>3563</c:v>
                </c:pt>
                <c:pt idx="9">
                  <c:v>7769</c:v>
                </c:pt>
                <c:pt idx="10">
                  <c:v>2536</c:v>
                </c:pt>
                <c:pt idx="11">
                  <c:v>4844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C6-4F3F-95AE-F26F3F48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5916479"/>
        <c:axId val="2026294591"/>
      </c:barChart>
      <c:lineChart>
        <c:grouping val="standard"/>
        <c:varyColors val="0"/>
        <c:ser>
          <c:idx val="1"/>
          <c:order val="1"/>
          <c:tx>
            <c:strRef>
              <c:f>Consulta!$E$6</c:f>
              <c:strCache>
                <c:ptCount val="1"/>
                <c:pt idx="0">
                  <c:v>Meta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C00000"/>
              </a:solidFill>
              <a:ln w="9525">
                <a:noFill/>
              </a:ln>
              <a:effectLst/>
            </c:spPr>
          </c:marker>
          <c:cat>
            <c:strRef>
              <c:f>Consulta!$C$7:$C$18</c:f>
              <c:strCache>
                <c:ptCount val="12"/>
                <c:pt idx="0">
                  <c:v>Janeiro</c:v>
                </c:pt>
                <c:pt idx="1">
                  <c:v>Fevereiro</c:v>
                </c:pt>
                <c:pt idx="2">
                  <c:v>Março</c:v>
                </c:pt>
                <c:pt idx="3">
                  <c:v>Abril</c:v>
                </c:pt>
                <c:pt idx="4">
                  <c:v>Maio</c:v>
                </c:pt>
                <c:pt idx="5">
                  <c:v>Junho</c:v>
                </c:pt>
                <c:pt idx="6">
                  <c:v>Julho</c:v>
                </c:pt>
                <c:pt idx="7">
                  <c:v>Agosto</c:v>
                </c:pt>
                <c:pt idx="8">
                  <c:v>Setembro</c:v>
                </c:pt>
                <c:pt idx="9">
                  <c:v>Outubro</c:v>
                </c:pt>
                <c:pt idx="10">
                  <c:v>Novembro</c:v>
                </c:pt>
                <c:pt idx="11">
                  <c:v>Dezembro</c:v>
                </c:pt>
              </c:strCache>
            </c:strRef>
          </c:cat>
          <c:val>
            <c:numRef>
              <c:f>Consulta!$E$7:$E$18</c:f>
              <c:numCache>
                <c:formatCode>"R$"#,##0</c:formatCode>
                <c:ptCount val="1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6000</c:v>
                </c:pt>
                <c:pt idx="6">
                  <c:v>6000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C6-4F3F-95AE-F26F3F482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916479"/>
        <c:axId val="2026294591"/>
      </c:lineChart>
      <c:catAx>
        <c:axId val="45916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6294591"/>
        <c:crosses val="autoZero"/>
        <c:auto val="1"/>
        <c:lblAlgn val="ctr"/>
        <c:lblOffset val="100"/>
        <c:noMultiLvlLbl val="0"/>
      </c:catAx>
      <c:valAx>
        <c:axId val="2026294591"/>
        <c:scaling>
          <c:orientation val="minMax"/>
          <c:max val="10000"/>
        </c:scaling>
        <c:delete val="0"/>
        <c:axPos val="l"/>
        <c:numFmt formatCode="&quot;R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91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231321</xdr:colOff>
      <xdr:row>2</xdr:row>
      <xdr:rowOff>161470</xdr:rowOff>
    </xdr:from>
    <xdr:to>
      <xdr:col>16</xdr:col>
      <xdr:colOff>281213</xdr:colOff>
      <xdr:row>22</xdr:row>
      <xdr:rowOff>172356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9C3AD5-CDB4-CAAC-18D7-0D61ED2B1D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9EDEC-2D41-4CB9-A945-CABC97CAB5DD}">
  <dimension ref="B2:H44"/>
  <sheetViews>
    <sheetView showGridLines="0" topLeftCell="A55" zoomScale="110" zoomScaleNormal="110" workbookViewId="0">
      <selection activeCell="H45" sqref="H45"/>
    </sheetView>
  </sheetViews>
  <sheetFormatPr defaultRowHeight="14.5" x14ac:dyDescent="0.35"/>
  <cols>
    <col min="1" max="1" width="5.81640625" customWidth="1"/>
    <col min="2" max="5" width="21.7265625" customWidth="1"/>
    <col min="7" max="7" width="20.7265625" customWidth="1"/>
    <col min="8" max="8" width="20.7265625" style="12" customWidth="1"/>
  </cols>
  <sheetData>
    <row r="2" spans="2:8" ht="20" thickBot="1" x14ac:dyDescent="0.5">
      <c r="B2" s="19" t="s">
        <v>40</v>
      </c>
      <c r="C2" s="19"/>
      <c r="D2" s="19"/>
      <c r="E2" s="19"/>
      <c r="F2" s="19"/>
      <c r="G2" s="19"/>
      <c r="H2" s="24"/>
    </row>
    <row r="3" spans="2:8" ht="15" thickTop="1" x14ac:dyDescent="0.35"/>
    <row r="4" spans="2:8" x14ac:dyDescent="0.35">
      <c r="B4" s="14" t="s">
        <v>24</v>
      </c>
      <c r="C4" s="14" t="s">
        <v>25</v>
      </c>
      <c r="D4" s="14" t="s">
        <v>26</v>
      </c>
      <c r="E4" s="14" t="s">
        <v>34</v>
      </c>
      <c r="G4" s="17" t="s">
        <v>25</v>
      </c>
      <c r="H4" s="25" t="s">
        <v>28</v>
      </c>
    </row>
    <row r="5" spans="2:8" x14ac:dyDescent="0.35">
      <c r="B5" s="13" t="s">
        <v>32</v>
      </c>
      <c r="C5" s="13" t="s">
        <v>27</v>
      </c>
      <c r="D5" s="16">
        <v>2500</v>
      </c>
      <c r="E5" s="13" t="s">
        <v>35</v>
      </c>
      <c r="G5" s="18" t="s">
        <v>24</v>
      </c>
      <c r="H5" s="25"/>
    </row>
    <row r="6" spans="2:8" x14ac:dyDescent="0.35">
      <c r="B6" s="13" t="s">
        <v>32</v>
      </c>
      <c r="C6" s="13" t="s">
        <v>28</v>
      </c>
      <c r="D6" s="16">
        <v>3600</v>
      </c>
      <c r="E6" s="13" t="s">
        <v>37</v>
      </c>
      <c r="G6" s="18" t="s">
        <v>26</v>
      </c>
      <c r="H6" s="30">
        <f>VLOOKUP(H4,$C$5:$E$9,2,0)</f>
        <v>3600</v>
      </c>
    </row>
    <row r="7" spans="2:8" x14ac:dyDescent="0.35">
      <c r="B7" s="13" t="s">
        <v>33</v>
      </c>
      <c r="C7" s="13" t="s">
        <v>31</v>
      </c>
      <c r="D7" s="16">
        <v>4000</v>
      </c>
      <c r="E7" s="13" t="s">
        <v>38</v>
      </c>
      <c r="G7" s="18" t="s">
        <v>34</v>
      </c>
      <c r="H7" s="25" t="str">
        <f>VLOOKUP(H4,$C$5:$E$9,3,0)</f>
        <v>Analista I</v>
      </c>
    </row>
    <row r="8" spans="2:8" x14ac:dyDescent="0.35">
      <c r="B8" s="13" t="s">
        <v>32</v>
      </c>
      <c r="C8" s="13" t="s">
        <v>29</v>
      </c>
      <c r="D8" s="16">
        <v>8000</v>
      </c>
      <c r="E8" s="13" t="s">
        <v>36</v>
      </c>
    </row>
    <row r="9" spans="2:8" x14ac:dyDescent="0.35">
      <c r="B9" s="13" t="s">
        <v>33</v>
      </c>
      <c r="C9" s="13" t="s">
        <v>30</v>
      </c>
      <c r="D9" s="16">
        <v>1200</v>
      </c>
      <c r="E9" s="13" t="s">
        <v>39</v>
      </c>
    </row>
    <row r="11" spans="2:8" x14ac:dyDescent="0.35">
      <c r="B11" s="27" t="s">
        <v>42</v>
      </c>
      <c r="C11" s="27"/>
      <c r="D11" s="27"/>
      <c r="E11" s="27"/>
      <c r="F11" s="27"/>
      <c r="G11" s="27"/>
      <c r="H11" s="28"/>
    </row>
    <row r="14" spans="2:8" ht="20" thickBot="1" x14ac:dyDescent="0.5">
      <c r="B14" s="19" t="s">
        <v>41</v>
      </c>
      <c r="C14" s="19"/>
      <c r="D14" s="19"/>
      <c r="E14" s="19"/>
      <c r="F14" s="19"/>
      <c r="G14" s="19"/>
      <c r="H14" s="24"/>
    </row>
    <row r="15" spans="2:8" ht="15" thickTop="1" x14ac:dyDescent="0.35"/>
    <row r="16" spans="2:8" x14ac:dyDescent="0.35">
      <c r="B16" s="21" t="s">
        <v>24</v>
      </c>
      <c r="C16" s="21" t="s">
        <v>25</v>
      </c>
      <c r="D16" s="21" t="s">
        <v>26</v>
      </c>
      <c r="E16" s="21" t="s">
        <v>34</v>
      </c>
      <c r="G16" s="22" t="s">
        <v>25</v>
      </c>
      <c r="H16" s="26" t="s">
        <v>28</v>
      </c>
    </row>
    <row r="17" spans="2:8" x14ac:dyDescent="0.35">
      <c r="B17" s="13" t="s">
        <v>32</v>
      </c>
      <c r="C17" s="13" t="s">
        <v>27</v>
      </c>
      <c r="D17" s="16">
        <v>2500</v>
      </c>
      <c r="E17" s="13" t="s">
        <v>35</v>
      </c>
      <c r="G17" s="23" t="s">
        <v>24</v>
      </c>
      <c r="H17" s="26" t="str">
        <f>_xlfn.XLOOKUP(H16,C17:C21,B17:B21)</f>
        <v>SP</v>
      </c>
    </row>
    <row r="18" spans="2:8" x14ac:dyDescent="0.35">
      <c r="B18" s="13" t="s">
        <v>32</v>
      </c>
      <c r="C18" s="13" t="s">
        <v>28</v>
      </c>
      <c r="D18" s="16">
        <v>3600</v>
      </c>
      <c r="E18" s="13" t="s">
        <v>37</v>
      </c>
      <c r="G18" s="23" t="s">
        <v>26</v>
      </c>
      <c r="H18" s="29">
        <f>_xlfn.XLOOKUP(H16,C17:C21,D17:D21)</f>
        <v>3600</v>
      </c>
    </row>
    <row r="19" spans="2:8" x14ac:dyDescent="0.35">
      <c r="B19" s="13" t="s">
        <v>33</v>
      </c>
      <c r="C19" s="13" t="s">
        <v>31</v>
      </c>
      <c r="D19" s="16">
        <v>4000</v>
      </c>
      <c r="E19" s="13" t="s">
        <v>38</v>
      </c>
      <c r="G19" s="23" t="s">
        <v>34</v>
      </c>
      <c r="H19" s="26" t="str">
        <f>_xlfn.XLOOKUP(H16,C17:C21,E17:E21)</f>
        <v>Analista I</v>
      </c>
    </row>
    <row r="20" spans="2:8" x14ac:dyDescent="0.35">
      <c r="B20" s="13" t="s">
        <v>32</v>
      </c>
      <c r="C20" s="13" t="s">
        <v>29</v>
      </c>
      <c r="D20" s="16">
        <v>8000</v>
      </c>
      <c r="E20" s="13" t="s">
        <v>36</v>
      </c>
    </row>
    <row r="21" spans="2:8" x14ac:dyDescent="0.35">
      <c r="B21" s="13" t="s">
        <v>33</v>
      </c>
      <c r="C21" s="13" t="s">
        <v>30</v>
      </c>
      <c r="D21" s="16">
        <v>1200</v>
      </c>
      <c r="E21" s="13" t="s">
        <v>39</v>
      </c>
    </row>
    <row r="27" spans="2:8" ht="20" thickBot="1" x14ac:dyDescent="0.5">
      <c r="B27" s="19" t="s">
        <v>43</v>
      </c>
      <c r="C27" s="19"/>
      <c r="D27" s="19"/>
      <c r="E27" s="19"/>
      <c r="F27" s="19"/>
      <c r="G27" s="19"/>
      <c r="H27" s="24"/>
    </row>
    <row r="28" spans="2:8" ht="15" thickTop="1" x14ac:dyDescent="0.35"/>
    <row r="29" spans="2:8" x14ac:dyDescent="0.35">
      <c r="B29" s="31" t="s">
        <v>48</v>
      </c>
      <c r="C29" s="13" t="s">
        <v>52</v>
      </c>
      <c r="D29" s="13" t="s">
        <v>53</v>
      </c>
      <c r="E29" s="13" t="s">
        <v>54</v>
      </c>
      <c r="G29" s="33" t="s">
        <v>44</v>
      </c>
      <c r="H29" s="32" t="s">
        <v>49</v>
      </c>
    </row>
    <row r="30" spans="2:8" x14ac:dyDescent="0.35">
      <c r="B30" s="31" t="s">
        <v>44</v>
      </c>
      <c r="C30" s="13" t="s">
        <v>50</v>
      </c>
      <c r="D30" s="13" t="s">
        <v>49</v>
      </c>
      <c r="E30" s="13" t="s">
        <v>51</v>
      </c>
      <c r="G30" s="33" t="s">
        <v>48</v>
      </c>
      <c r="H30" s="32"/>
    </row>
    <row r="31" spans="2:8" x14ac:dyDescent="0.35">
      <c r="B31" s="31" t="s">
        <v>45</v>
      </c>
      <c r="C31" s="13">
        <v>900</v>
      </c>
      <c r="D31" s="13">
        <v>500</v>
      </c>
      <c r="E31" s="13">
        <v>1200</v>
      </c>
      <c r="G31" s="33" t="s">
        <v>45</v>
      </c>
      <c r="H31" s="32">
        <f>HLOOKUP(H29,C30:E33,2,0)</f>
        <v>500</v>
      </c>
    </row>
    <row r="32" spans="2:8" x14ac:dyDescent="0.35">
      <c r="B32" s="31" t="s">
        <v>47</v>
      </c>
      <c r="C32" s="15">
        <v>6</v>
      </c>
      <c r="D32" s="15">
        <v>8</v>
      </c>
      <c r="E32" s="15">
        <v>4</v>
      </c>
      <c r="G32" s="33" t="s">
        <v>47</v>
      </c>
      <c r="H32" s="37">
        <f>HLOOKUP(H29,C30:E33,3,0)</f>
        <v>8</v>
      </c>
    </row>
    <row r="33" spans="2:8" x14ac:dyDescent="0.35">
      <c r="B33" s="31" t="s">
        <v>46</v>
      </c>
      <c r="C33" s="15">
        <f t="shared" ref="C33" si="0">C31*C32</f>
        <v>5400</v>
      </c>
      <c r="D33" s="15">
        <f>D31*D32</f>
        <v>4000</v>
      </c>
      <c r="E33" s="15">
        <f t="shared" ref="E33" si="1">E31*E32</f>
        <v>4800</v>
      </c>
      <c r="G33" s="33" t="s">
        <v>46</v>
      </c>
      <c r="H33" s="37">
        <f>HLOOKUP(H29,C30:E33,4,0)</f>
        <v>4000</v>
      </c>
    </row>
    <row r="38" spans="2:8" ht="20" thickBot="1" x14ac:dyDescent="0.5">
      <c r="B38" s="19" t="s">
        <v>41</v>
      </c>
      <c r="C38" s="19"/>
      <c r="D38" s="19"/>
      <c r="E38" s="19"/>
      <c r="F38" s="19"/>
      <c r="G38" s="19"/>
      <c r="H38" s="24"/>
    </row>
    <row r="39" spans="2:8" ht="15" thickTop="1" x14ac:dyDescent="0.35"/>
    <row r="40" spans="2:8" x14ac:dyDescent="0.35">
      <c r="B40" s="20" t="s">
        <v>48</v>
      </c>
      <c r="C40" s="13" t="s">
        <v>52</v>
      </c>
      <c r="D40" s="13" t="s">
        <v>53</v>
      </c>
      <c r="E40" s="13" t="s">
        <v>54</v>
      </c>
      <c r="G40" s="34" t="s">
        <v>44</v>
      </c>
      <c r="H40" s="36" t="s">
        <v>49</v>
      </c>
    </row>
    <row r="41" spans="2:8" x14ac:dyDescent="0.35">
      <c r="B41" s="20" t="s">
        <v>44</v>
      </c>
      <c r="C41" s="13" t="s">
        <v>50</v>
      </c>
      <c r="D41" s="13" t="s">
        <v>49</v>
      </c>
      <c r="E41" s="13" t="s">
        <v>51</v>
      </c>
      <c r="G41" s="35" t="s">
        <v>48</v>
      </c>
      <c r="H41" s="36" t="str">
        <f>_xlfn.XLOOKUP(H40,C41:E41,C40:E40)</f>
        <v>Prata</v>
      </c>
    </row>
    <row r="42" spans="2:8" x14ac:dyDescent="0.35">
      <c r="B42" s="20" t="s">
        <v>45</v>
      </c>
      <c r="C42" s="13">
        <v>900</v>
      </c>
      <c r="D42" s="13">
        <v>500</v>
      </c>
      <c r="E42" s="13">
        <v>1200</v>
      </c>
      <c r="G42" s="35" t="s">
        <v>45</v>
      </c>
      <c r="H42" s="36">
        <f>_xlfn.XLOOKUP(H40,C41:E41,C42:E42)</f>
        <v>500</v>
      </c>
    </row>
    <row r="43" spans="2:8" x14ac:dyDescent="0.35">
      <c r="B43" s="20" t="s">
        <v>47</v>
      </c>
      <c r="C43" s="15">
        <v>6</v>
      </c>
      <c r="D43" s="15">
        <v>8</v>
      </c>
      <c r="E43" s="15">
        <v>4</v>
      </c>
      <c r="G43" s="35" t="s">
        <v>47</v>
      </c>
      <c r="H43" s="38">
        <f>_xlfn.XLOOKUP(H40,C41:E41,C43:E43)</f>
        <v>8</v>
      </c>
    </row>
    <row r="44" spans="2:8" x14ac:dyDescent="0.35">
      <c r="B44" s="20" t="s">
        <v>46</v>
      </c>
      <c r="C44" s="15">
        <f t="shared" ref="C44" si="2">C42*C43</f>
        <v>5400</v>
      </c>
      <c r="D44" s="15">
        <f>D42*D43</f>
        <v>4000</v>
      </c>
      <c r="E44" s="15">
        <f t="shared" ref="E44" si="3">E42*E43</f>
        <v>4800</v>
      </c>
      <c r="G44" s="35" t="s">
        <v>46</v>
      </c>
      <c r="H44" s="38">
        <f>_xlfn.XLOOKUP(H40,C41:E41,C44:E44)</f>
        <v>4000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99FB-7C18-4656-B7F3-A8FFEBADC157}">
  <dimension ref="B1:R26"/>
  <sheetViews>
    <sheetView showGridLines="0" tabSelected="1" zoomScale="70" zoomScaleNormal="70" workbookViewId="0">
      <selection activeCell="U16" sqref="U16"/>
    </sheetView>
  </sheetViews>
  <sheetFormatPr defaultColWidth="8.81640625" defaultRowHeight="14.5" x14ac:dyDescent="0.35"/>
  <cols>
    <col min="1" max="1" width="5.453125" style="1" customWidth="1"/>
    <col min="2" max="2" width="8.81640625" style="1"/>
    <col min="3" max="3" width="16.26953125" style="1" customWidth="1"/>
    <col min="4" max="4" width="19.1796875" style="1" customWidth="1"/>
    <col min="5" max="5" width="15.81640625" style="1" customWidth="1"/>
    <col min="6" max="16384" width="8.81640625" style="1"/>
  </cols>
  <sheetData>
    <row r="1" spans="2:18" ht="7.15" customHeight="1" x14ac:dyDescent="0.35"/>
    <row r="2" spans="2:18" ht="20" thickBot="1" x14ac:dyDescent="0.4">
      <c r="B2" s="42" t="s">
        <v>22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</row>
    <row r="3" spans="2:18" ht="15" thickTop="1" x14ac:dyDescent="0.35"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2:18" x14ac:dyDescent="0.35">
      <c r="B4" s="9"/>
      <c r="C4" s="6" t="s">
        <v>19</v>
      </c>
      <c r="D4" s="39" t="s">
        <v>18</v>
      </c>
      <c r="E4" s="40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2:18" x14ac:dyDescent="0.35">
      <c r="B5" s="9"/>
      <c r="C5" s="9"/>
      <c r="D5" s="10"/>
      <c r="E5" s="1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</row>
    <row r="6" spans="2:18" x14ac:dyDescent="0.35">
      <c r="B6" s="9"/>
      <c r="C6" s="6" t="s">
        <v>7</v>
      </c>
      <c r="D6" s="6" t="s">
        <v>6</v>
      </c>
      <c r="E6" s="6" t="s">
        <v>20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2:18" x14ac:dyDescent="0.35">
      <c r="B7" s="9"/>
      <c r="C7" s="5" t="s">
        <v>0</v>
      </c>
      <c r="D7" s="7" cm="1">
        <f t="array" ref="D7:D18">_xlfn.XLOOKUP(D4,'Base de Dados'!C3:G3,'Base de Dados'!C4:G15)</f>
        <v>1542</v>
      </c>
      <c r="E7" s="8">
        <v>5000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2:18" x14ac:dyDescent="0.35">
      <c r="B8" s="9"/>
      <c r="C8" s="5" t="s">
        <v>1</v>
      </c>
      <c r="D8" s="7">
        <v>7254</v>
      </c>
      <c r="E8" s="8">
        <v>5000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2:18" x14ac:dyDescent="0.35">
      <c r="B9" s="9"/>
      <c r="C9" s="5" t="s">
        <v>2</v>
      </c>
      <c r="D9" s="7">
        <v>3380</v>
      </c>
      <c r="E9" s="8">
        <v>5000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  <row r="10" spans="2:18" x14ac:dyDescent="0.35">
      <c r="B10" s="9"/>
      <c r="C10" s="5" t="s">
        <v>3</v>
      </c>
      <c r="D10" s="7">
        <v>4694</v>
      </c>
      <c r="E10" s="8">
        <v>5000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2:18" x14ac:dyDescent="0.35">
      <c r="B11" s="9"/>
      <c r="C11" s="5" t="s">
        <v>4</v>
      </c>
      <c r="D11" s="7">
        <v>8112</v>
      </c>
      <c r="E11" s="8">
        <v>5000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35">
      <c r="B12" s="9"/>
      <c r="C12" s="5" t="s">
        <v>5</v>
      </c>
      <c r="D12" s="7">
        <v>2576</v>
      </c>
      <c r="E12" s="8">
        <v>6000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35">
      <c r="B13" s="9"/>
      <c r="C13" s="5" t="s">
        <v>8</v>
      </c>
      <c r="D13" s="7">
        <v>7129</v>
      </c>
      <c r="E13" s="8">
        <v>6000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35">
      <c r="B14" s="9"/>
      <c r="C14" s="5" t="s">
        <v>9</v>
      </c>
      <c r="D14" s="7">
        <v>4241</v>
      </c>
      <c r="E14" s="8">
        <v>5000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35">
      <c r="B15" s="9"/>
      <c r="C15" s="5" t="s">
        <v>10</v>
      </c>
      <c r="D15" s="7">
        <v>3563</v>
      </c>
      <c r="E15" s="8">
        <v>5000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35">
      <c r="B16" s="9"/>
      <c r="C16" s="5" t="s">
        <v>11</v>
      </c>
      <c r="D16" s="7">
        <v>7769</v>
      </c>
      <c r="E16" s="8">
        <v>5000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35">
      <c r="B17" s="9"/>
      <c r="C17" s="5" t="s">
        <v>12</v>
      </c>
      <c r="D17" s="7">
        <v>2536</v>
      </c>
      <c r="E17" s="8">
        <v>5000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35">
      <c r="B18" s="9"/>
      <c r="C18" s="5" t="s">
        <v>13</v>
      </c>
      <c r="D18" s="7">
        <v>4844</v>
      </c>
      <c r="E18" s="8">
        <v>7500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ht="15" customHeight="1" x14ac:dyDescent="0.35">
      <c r="B20" s="9"/>
      <c r="C20" s="41" t="s">
        <v>23</v>
      </c>
      <c r="D20" s="41"/>
      <c r="E20" s="41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35">
      <c r="B21" s="9"/>
      <c r="C21" s="41"/>
      <c r="D21" s="41"/>
      <c r="E21" s="41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35">
      <c r="B22" s="9"/>
      <c r="C22" s="41"/>
      <c r="D22" s="41"/>
      <c r="E22" s="41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35">
      <c r="B23" s="9"/>
      <c r="C23" s="41"/>
      <c r="D23" s="41"/>
      <c r="E23" s="41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2:18" x14ac:dyDescent="0.3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2:18" x14ac:dyDescent="0.3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2:18" x14ac:dyDescent="0.35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</sheetData>
  <mergeCells count="3">
    <mergeCell ref="D4:E4"/>
    <mergeCell ref="C20:E23"/>
    <mergeCell ref="B2:R2"/>
  </mergeCells>
  <phoneticPr fontId="4" type="noConversion"/>
  <dataValidations count="1">
    <dataValidation type="list" allowBlank="1" showInputMessage="1" showErrorMessage="1" sqref="D4:E4" xr:uid="{86F3427B-F14B-40DB-8F5C-3E4E2488EAD2}">
      <formula1>Vendedores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2EE72-9744-4E15-99F0-BEC84673AA34}">
  <dimension ref="B2:G15"/>
  <sheetViews>
    <sheetView showGridLines="0" zoomScale="120" zoomScaleNormal="120" workbookViewId="0">
      <selection activeCell="C3" sqref="C3:G3"/>
    </sheetView>
  </sheetViews>
  <sheetFormatPr defaultColWidth="8.81640625" defaultRowHeight="14.5" x14ac:dyDescent="0.35"/>
  <cols>
    <col min="1" max="1" width="3.54296875" style="1" customWidth="1"/>
    <col min="2" max="2" width="15.26953125" style="1" customWidth="1"/>
    <col min="3" max="7" width="17.453125" style="1" customWidth="1"/>
    <col min="8" max="16384" width="8.81640625" style="1"/>
  </cols>
  <sheetData>
    <row r="2" spans="2:7" x14ac:dyDescent="0.35">
      <c r="B2" s="43" t="s">
        <v>21</v>
      </c>
      <c r="C2" s="43"/>
      <c r="D2" s="43"/>
      <c r="E2" s="43"/>
      <c r="F2" s="43"/>
      <c r="G2" s="43"/>
    </row>
    <row r="3" spans="2:7" ht="24.65" customHeight="1" x14ac:dyDescent="0.35">
      <c r="B3" s="3" t="s">
        <v>19</v>
      </c>
      <c r="C3" s="4" t="s">
        <v>17</v>
      </c>
      <c r="D3" s="4" t="s">
        <v>14</v>
      </c>
      <c r="E3" s="4" t="s">
        <v>15</v>
      </c>
      <c r="F3" s="4" t="s">
        <v>18</v>
      </c>
      <c r="G3" s="4" t="s">
        <v>16</v>
      </c>
    </row>
    <row r="4" spans="2:7" x14ac:dyDescent="0.35">
      <c r="B4" s="3" t="s">
        <v>0</v>
      </c>
      <c r="C4" s="2">
        <v>8880</v>
      </c>
      <c r="D4" s="2">
        <v>8343</v>
      </c>
      <c r="E4" s="2">
        <v>2322</v>
      </c>
      <c r="F4" s="2">
        <v>1542</v>
      </c>
      <c r="G4" s="2">
        <v>7346</v>
      </c>
    </row>
    <row r="5" spans="2:7" x14ac:dyDescent="0.35">
      <c r="B5" s="3" t="s">
        <v>1</v>
      </c>
      <c r="C5" s="2">
        <v>5720</v>
      </c>
      <c r="D5" s="2">
        <v>1994</v>
      </c>
      <c r="E5" s="2">
        <v>4069</v>
      </c>
      <c r="F5" s="2">
        <v>7254</v>
      </c>
      <c r="G5" s="2">
        <v>6012</v>
      </c>
    </row>
    <row r="6" spans="2:7" x14ac:dyDescent="0.35">
      <c r="B6" s="3" t="s">
        <v>2</v>
      </c>
      <c r="C6" s="2">
        <v>7440</v>
      </c>
      <c r="D6" s="2">
        <v>2085</v>
      </c>
      <c r="E6" s="2">
        <v>3803</v>
      </c>
      <c r="F6" s="2">
        <v>3380</v>
      </c>
      <c r="G6" s="2">
        <v>3349</v>
      </c>
    </row>
    <row r="7" spans="2:7" x14ac:dyDescent="0.35">
      <c r="B7" s="3" t="s">
        <v>3</v>
      </c>
      <c r="C7" s="2">
        <v>2934</v>
      </c>
      <c r="D7" s="2">
        <v>4104</v>
      </c>
      <c r="E7" s="2">
        <v>3108</v>
      </c>
      <c r="F7" s="2">
        <v>4694</v>
      </c>
      <c r="G7" s="2">
        <v>8955</v>
      </c>
    </row>
    <row r="8" spans="2:7" x14ac:dyDescent="0.35">
      <c r="B8" s="3" t="s">
        <v>4</v>
      </c>
      <c r="C8" s="2">
        <v>3239</v>
      </c>
      <c r="D8" s="2">
        <v>8088</v>
      </c>
      <c r="E8" s="2">
        <v>5586</v>
      </c>
      <c r="F8" s="2">
        <v>8112</v>
      </c>
      <c r="G8" s="2">
        <v>2515</v>
      </c>
    </row>
    <row r="9" spans="2:7" x14ac:dyDescent="0.35">
      <c r="B9" s="3" t="s">
        <v>5</v>
      </c>
      <c r="C9" s="2">
        <v>1570</v>
      </c>
      <c r="D9" s="2">
        <v>7598</v>
      </c>
      <c r="E9" s="2">
        <v>4517</v>
      </c>
      <c r="F9" s="2">
        <v>2576</v>
      </c>
      <c r="G9" s="2">
        <v>7613</v>
      </c>
    </row>
    <row r="10" spans="2:7" x14ac:dyDescent="0.35">
      <c r="B10" s="3" t="s">
        <v>8</v>
      </c>
      <c r="C10" s="2">
        <v>2228</v>
      </c>
      <c r="D10" s="2">
        <v>5972</v>
      </c>
      <c r="E10" s="2">
        <v>3726</v>
      </c>
      <c r="F10" s="2">
        <v>7129</v>
      </c>
      <c r="G10" s="2">
        <v>5830</v>
      </c>
    </row>
    <row r="11" spans="2:7" x14ac:dyDescent="0.35">
      <c r="B11" s="3" t="s">
        <v>9</v>
      </c>
      <c r="C11" s="2">
        <v>2082</v>
      </c>
      <c r="D11" s="2">
        <v>6268</v>
      </c>
      <c r="E11" s="2">
        <v>2911</v>
      </c>
      <c r="F11" s="2">
        <v>4241</v>
      </c>
      <c r="G11" s="2">
        <v>6917</v>
      </c>
    </row>
    <row r="12" spans="2:7" x14ac:dyDescent="0.35">
      <c r="B12" s="3" t="s">
        <v>10</v>
      </c>
      <c r="C12" s="2">
        <v>7233</v>
      </c>
      <c r="D12" s="2">
        <v>3303</v>
      </c>
      <c r="E12" s="2">
        <v>2976</v>
      </c>
      <c r="F12" s="2">
        <v>3563</v>
      </c>
      <c r="G12" s="2">
        <v>2974</v>
      </c>
    </row>
    <row r="13" spans="2:7" x14ac:dyDescent="0.35">
      <c r="B13" s="3" t="s">
        <v>11</v>
      </c>
      <c r="C13" s="2">
        <v>5122</v>
      </c>
      <c r="D13" s="2">
        <v>5810</v>
      </c>
      <c r="E13" s="2">
        <v>1333</v>
      </c>
      <c r="F13" s="2">
        <v>7769</v>
      </c>
      <c r="G13" s="2">
        <v>7593</v>
      </c>
    </row>
    <row r="14" spans="2:7" x14ac:dyDescent="0.35">
      <c r="B14" s="3" t="s">
        <v>12</v>
      </c>
      <c r="C14" s="2">
        <v>1766</v>
      </c>
      <c r="D14" s="2">
        <v>5471</v>
      </c>
      <c r="E14" s="2">
        <v>1874</v>
      </c>
      <c r="F14" s="2">
        <v>2536</v>
      </c>
      <c r="G14" s="2">
        <v>7257</v>
      </c>
    </row>
    <row r="15" spans="2:7" x14ac:dyDescent="0.35">
      <c r="B15" s="3" t="s">
        <v>13</v>
      </c>
      <c r="C15" s="2">
        <v>3757</v>
      </c>
      <c r="D15" s="2">
        <v>5139</v>
      </c>
      <c r="E15" s="2">
        <v>7088</v>
      </c>
      <c r="F15" s="2">
        <v>4844</v>
      </c>
      <c r="G15" s="2">
        <v>4758</v>
      </c>
    </row>
  </sheetData>
  <mergeCells count="1">
    <mergeCell ref="B2:G2"/>
  </mergeCells>
  <phoneticPr fontId="4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PROCV x PROCH x PROCX</vt:lpstr>
      <vt:lpstr>Consulta</vt:lpstr>
      <vt:lpstr>Base de Dados</vt:lpstr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Giovane Rodrigues</cp:lastModifiedBy>
  <dcterms:created xsi:type="dcterms:W3CDTF">2021-02-01T10:52:35Z</dcterms:created>
  <dcterms:modified xsi:type="dcterms:W3CDTF">2024-04-14T21:20:40Z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2024-04-14T21:02:01Z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f5cf879a-e5f0-4e22-986e-a0e34b430b39</vt:lpwstr>
  </property>
  <property fmtid="{D5CDD505-2E9C-101B-9397-08002B2CF9AE}" pid="8" name="MSIP_Label_e463cba9-5f6c-478d-9329-7b2295e4e8ed_ContentBits">
    <vt:lpwstr>0</vt:lpwstr>
  </property>
</Properties>
</file>