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0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omments1.xml" ContentType="application/vnd.openxmlformats-officedocument.spreadsheetml.comments+xml"/>
  <Override PartName="/xl/drawings/drawing34.xml" ContentType="application/vnd.openxmlformats-officedocument.drawing+xml"/>
  <Override PartName="/xl/comments2.xml" ContentType="application/vnd.openxmlformats-officedocument.spreadsheetml.comments+xml"/>
  <Override PartName="/xl/drawings/drawing35.xml" ContentType="application/vnd.openxmlformats-officedocument.drawing+xml"/>
  <Override PartName="/xl/comments3.xml" ContentType="application/vnd.openxmlformats-officedocument.spreadsheetml.comments+xml"/>
  <Override PartName="/xl/drawings/drawing36.xml" ContentType="application/vnd.openxmlformats-officedocument.drawing+xml"/>
  <Override PartName="/xl/comments4.xml" ContentType="application/vnd.openxmlformats-officedocument.spreadsheetml.comments+xml"/>
  <Override PartName="/xl/drawings/drawing37.xml" ContentType="application/vnd.openxmlformats-officedocument.drawing+xml"/>
  <Override PartName="/xl/comments5.xml" ContentType="application/vnd.openxmlformats-officedocument.spreadsheetml.comments+xml"/>
  <Override PartName="/xl/drawings/drawing38.xml" ContentType="application/vnd.openxmlformats-officedocument.drawing+xml"/>
  <Override PartName="/xl/comments6.xml" ContentType="application/vnd.openxmlformats-officedocument.spreadsheetml.comments+xml"/>
  <Override PartName="/xl/drawings/drawing39.xml" ContentType="application/vnd.openxmlformats-officedocument.drawing+xml"/>
  <Override PartName="/xl/comments7.xml" ContentType="application/vnd.openxmlformats-officedocument.spreadsheetml.comments+xml"/>
  <Override PartName="/xl/drawings/drawing40.xml" ContentType="application/vnd.openxmlformats-officedocument.drawing+xml"/>
  <Override PartName="/xl/comments8.xml" ContentType="application/vnd.openxmlformats-officedocument.spreadsheetml.comments+xml"/>
  <Override PartName="/xl/drawings/drawing41.xml" ContentType="application/vnd.openxmlformats-officedocument.drawing+xml"/>
  <Override PartName="/xl/comments9.xml" ContentType="application/vnd.openxmlformats-officedocument.spreadsheetml.comments+xml"/>
  <Override PartName="/xl/drawings/drawing42.xml" ContentType="application/vnd.openxmlformats-officedocument.drawing+xml"/>
  <Override PartName="/xl/comments10.xml" ContentType="application/vnd.openxmlformats-officedocument.spreadsheetml.comments+xml"/>
  <Override PartName="/xl/drawings/drawing43.xml" ContentType="application/vnd.openxmlformats-officedocument.drawing+xml"/>
  <Override PartName="/xl/comments11.xml" ContentType="application/vnd.openxmlformats-officedocument.spreadsheetml.comments+xml"/>
  <Override PartName="/xl/drawings/drawing44.xml" ContentType="application/vnd.openxmlformats-officedocument.drawing+xml"/>
  <Override PartName="/xl/comments12.xml" ContentType="application/vnd.openxmlformats-officedocument.spreadsheetml.comments+xml"/>
  <Override PartName="/xl/drawings/drawing45.xml" ContentType="application/vnd.openxmlformats-officedocument.drawing+xml"/>
  <Override PartName="/xl/comments13.xml" ContentType="application/vnd.openxmlformats-officedocument.spreadsheetml.comments+xml"/>
  <Override PartName="/xl/drawings/drawing46.xml" ContentType="application/vnd.openxmlformats-officedocument.drawing+xml"/>
  <Override PartName="/xl/comments14.xml" ContentType="application/vnd.openxmlformats-officedocument.spreadsheetml.comments+xml"/>
  <Override PartName="/xl/drawings/drawing47.xml" ContentType="application/vnd.openxmlformats-officedocument.drawing+xml"/>
  <Override PartName="/xl/comments15.xml" ContentType="application/vnd.openxmlformats-officedocument.spreadsheetml.comments+xml"/>
  <Override PartName="/xl/drawings/drawing48.xml" ContentType="application/vnd.openxmlformats-officedocument.drawing+xml"/>
  <Override PartName="/xl/comments16.xml" ContentType="application/vnd.openxmlformats-officedocument.spreadsheetml.comments+xml"/>
  <Override PartName="/xl/drawings/drawing49.xml" ContentType="application/vnd.openxmlformats-officedocument.drawing+xml"/>
  <Override PartName="/xl/comments17.xml" ContentType="application/vnd.openxmlformats-officedocument.spreadsheetml.comments+xml"/>
  <Override PartName="/xl/drawings/drawing50.xml" ContentType="application/vnd.openxmlformats-officedocument.drawing+xml"/>
  <Override PartName="/xl/comments18.xml" ContentType="application/vnd.openxmlformats-officedocument.spreadsheetml.comments+xml"/>
  <Override PartName="/xl/drawings/drawing51.xml" ContentType="application/vnd.openxmlformats-officedocument.drawing+xml"/>
  <Override PartName="/xl/comments19.xml" ContentType="application/vnd.openxmlformats-officedocument.spreadsheetml.comments+xml"/>
  <Override PartName="/xl/drawings/drawing52.xml" ContentType="application/vnd.openxmlformats-officedocument.drawing+xml"/>
  <Override PartName="/xl/comments20.xml" ContentType="application/vnd.openxmlformats-officedocument.spreadsheetml.comments+xml"/>
  <Override PartName="/xl/drawings/drawing53.xml" ContentType="application/vnd.openxmlformats-officedocument.drawing+xml"/>
  <Override PartName="/xl/comments21.xml" ContentType="application/vnd.openxmlformats-officedocument.spreadsheetml.comments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comments22.xml" ContentType="application/vnd.openxmlformats-officedocument.spreadsheetml.comments+xml"/>
  <Override PartName="/xl/drawings/drawing56.xml" ContentType="application/vnd.openxmlformats-officedocument.drawing+xml"/>
  <Override PartName="/xl/comments23.xml" ContentType="application/vnd.openxmlformats-officedocument.spreadsheetml.comments+xml"/>
  <Override PartName="/xl/drawings/drawing57.xml" ContentType="application/vnd.openxmlformats-officedocument.drawing+xml"/>
  <Override PartName="/xl/comments24.xml" ContentType="application/vnd.openxmlformats-officedocument.spreadsheetml.comments+xml"/>
  <Override PartName="/xl/drawings/drawing58.xml" ContentType="application/vnd.openxmlformats-officedocument.drawing+xml"/>
  <Override PartName="/xl/comments25.xml" ContentType="application/vnd.openxmlformats-officedocument.spreadsheetml.comments+xml"/>
  <Override PartName="/xl/drawings/drawing59.xml" ContentType="application/vnd.openxmlformats-officedocument.drawing+xml"/>
  <Override PartName="/xl/comments26.xml" ContentType="application/vnd.openxmlformats-officedocument.spreadsheetml.comments+xml"/>
  <Override PartName="/xl/drawings/drawing60.xml" ContentType="application/vnd.openxmlformats-officedocument.drawing+xml"/>
  <Override PartName="/xl/comments27.xml" ContentType="application/vnd.openxmlformats-officedocument.spreadsheetml.comments+xml"/>
  <Override PartName="/xl/drawings/drawing61.xml" ContentType="application/vnd.openxmlformats-officedocument.drawing+xml"/>
  <Override PartName="/xl/comments28.xml" ContentType="application/vnd.openxmlformats-officedocument.spreadsheetml.comments+xml"/>
  <Override PartName="/xl/drawings/drawing62.xml" ContentType="application/vnd.openxmlformats-officedocument.drawing+xml"/>
  <Override PartName="/xl/comments29.xml" ContentType="application/vnd.openxmlformats-officedocument.spreadsheetml.comments+xml"/>
  <Override PartName="/xl/drawings/drawing63.xml" ContentType="application/vnd.openxmlformats-officedocument.drawing+xml"/>
  <Override PartName="/xl/comments30.xml" ContentType="application/vnd.openxmlformats-officedocument.spreadsheetml.comments+xml"/>
  <Override PartName="/xl/drawings/drawing64.xml" ContentType="application/vnd.openxmlformats-officedocument.drawing+xml"/>
  <Override PartName="/xl/comments31.xml" ContentType="application/vnd.openxmlformats-officedocument.spreadsheetml.comments+xml"/>
  <Override PartName="/xl/drawings/drawing65.xml" ContentType="application/vnd.openxmlformats-officedocument.drawing+xml"/>
  <Override PartName="/xl/comments32.xml" ContentType="application/vnd.openxmlformats-officedocument.spreadsheetml.comments+xml"/>
  <Override PartName="/xl/drawings/drawing66.xml" ContentType="application/vnd.openxmlformats-officedocument.drawing+xml"/>
  <Override PartName="/xl/comments33.xml" ContentType="application/vnd.openxmlformats-officedocument.spreadsheetml.comments+xml"/>
  <Override PartName="/xl/drawings/drawing67.xml" ContentType="application/vnd.openxmlformats-officedocument.drawing+xml"/>
  <Override PartName="/xl/comments34.xml" ContentType="application/vnd.openxmlformats-officedocument.spreadsheetml.comments+xml"/>
  <Override PartName="/xl/drawings/drawing68.xml" ContentType="application/vnd.openxmlformats-officedocument.drawing+xml"/>
  <Override PartName="/xl/comments35.xml" ContentType="application/vnd.openxmlformats-officedocument.spreadsheetml.comments+xml"/>
  <Override PartName="/xl/drawings/drawing69.xml" ContentType="application/vnd.openxmlformats-officedocument.drawing+xml"/>
  <Override PartName="/xl/comments36.xml" ContentType="application/vnd.openxmlformats-officedocument.spreadsheetml.comments+xml"/>
  <Override PartName="/xl/drawings/drawing70.xml" ContentType="application/vnd.openxmlformats-officedocument.drawing+xml"/>
  <Override PartName="/xl/comments37.xml" ContentType="application/vnd.openxmlformats-officedocument.spreadsheetml.comments+xml"/>
  <Override PartName="/xl/drawings/drawing71.xml" ContentType="application/vnd.openxmlformats-officedocument.drawing+xml"/>
  <Override PartName="/xl/comments38.xml" ContentType="application/vnd.openxmlformats-officedocument.spreadsheetml.comments+xml"/>
  <Override PartName="/xl/drawings/drawing72.xml" ContentType="application/vnd.openxmlformats-officedocument.drawing+xml"/>
  <Override PartName="/xl/comments39.xml" ContentType="application/vnd.openxmlformats-officedocument.spreadsheetml.comments+xml"/>
  <Override PartName="/xl/drawings/drawing73.xml" ContentType="application/vnd.openxmlformats-officedocument.drawing+xml"/>
  <Override PartName="/xl/comments40.xml" ContentType="application/vnd.openxmlformats-officedocument.spreadsheetml.comments+xml"/>
  <Override PartName="/xl/drawings/drawing74.xml" ContentType="application/vnd.openxmlformats-officedocument.drawing+xml"/>
  <Override PartName="/xl/comments41.xml" ContentType="application/vnd.openxmlformats-officedocument.spreadsheetml.comments+xml"/>
  <Override PartName="/xl/drawings/drawing75.xml" ContentType="application/vnd.openxmlformats-officedocument.drawing+xml"/>
  <Override PartName="/xl/comments42.xml" ContentType="application/vnd.openxmlformats-officedocument.spreadsheetml.comments+xml"/>
  <Override PartName="/xl/drawings/drawing76.xml" ContentType="application/vnd.openxmlformats-officedocument.drawing+xml"/>
  <Override PartName="/xl/comments43.xml" ContentType="application/vnd.openxmlformats-officedocument.spreadsheetml.comments+xml"/>
  <Override PartName="/xl/drawings/drawing77.xml" ContentType="application/vnd.openxmlformats-officedocument.drawing+xml"/>
  <Override PartName="/xl/comments44.xml" ContentType="application/vnd.openxmlformats-officedocument.spreadsheetml.comments+xml"/>
  <Override PartName="/xl/drawings/drawing78.xml" ContentType="application/vnd.openxmlformats-officedocument.drawing+xml"/>
  <Override PartName="/xl/comments45.xml" ContentType="application/vnd.openxmlformats-officedocument.spreadsheetml.comments+xml"/>
  <Override PartName="/xl/drawings/drawing79.xml" ContentType="application/vnd.openxmlformats-officedocument.drawing+xml"/>
  <Override PartName="/xl/comments46.xml" ContentType="application/vnd.openxmlformats-officedocument.spreadsheetml.comments+xml"/>
  <Override PartName="/xl/drawings/drawing80.xml" ContentType="application/vnd.openxmlformats-officedocument.drawing+xml"/>
  <Override PartName="/xl/comments47.xml" ContentType="application/vnd.openxmlformats-officedocument.spreadsheetml.comments+xml"/>
  <Override PartName="/xl/drawings/drawing81.xml" ContentType="application/vnd.openxmlformats-officedocument.drawing+xml"/>
  <Override PartName="/xl/comments48.xml" ContentType="application/vnd.openxmlformats-officedocument.spreadsheetml.comments+xml"/>
  <Override PartName="/xl/drawings/drawing82.xml" ContentType="application/vnd.openxmlformats-officedocument.drawing+xml"/>
  <Override PartName="/xl/comments49.xml" ContentType="application/vnd.openxmlformats-officedocument.spreadsheetml.comments+xml"/>
  <Override PartName="/xl/drawings/drawing83.xml" ContentType="application/vnd.openxmlformats-officedocument.drawing+xml"/>
  <Override PartName="/xl/comments50.xml" ContentType="application/vnd.openxmlformats-officedocument.spreadsheetml.comments+xml"/>
  <Override PartName="/xl/drawings/drawing84.xml" ContentType="application/vnd.openxmlformats-officedocument.drawing+xml"/>
  <Override PartName="/xl/comments51.xml" ContentType="application/vnd.openxmlformats-officedocument.spreadsheetml.comments+xml"/>
  <Override PartName="/xl/drawings/drawing85.xml" ContentType="application/vnd.openxmlformats-officedocument.drawing+xml"/>
  <Override PartName="/xl/comments52.xml" ContentType="application/vnd.openxmlformats-officedocument.spreadsheetml.comments+xml"/>
  <Override PartName="/xl/drawings/drawing86.xml" ContentType="application/vnd.openxmlformats-officedocument.drawing+xml"/>
  <Override PartName="/xl/comments53.xml" ContentType="application/vnd.openxmlformats-officedocument.spreadsheetml.comments+xml"/>
  <Override PartName="/xl/drawings/drawing87.xml" ContentType="application/vnd.openxmlformats-officedocument.drawing+xml"/>
  <Override PartName="/xl/comments54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8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9.xml" ContentType="application/vnd.openxmlformats-officedocument.drawing+xml"/>
  <Override PartName="/xl/slicers/slicer2.xml" ContentType="application/vnd.ms-excel.slicer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0.xml" ContentType="application/vnd.openxmlformats-officedocument.drawing+xml"/>
  <Override PartName="/xl/slicers/slicer3.xml" ContentType="application/vnd.ms-excel.slicer+xml"/>
  <Override PartName="/xl/drawings/drawing91.xml" ContentType="application/vnd.openxmlformats-officedocument.drawing+xml"/>
  <Override PartName="/xl/slicers/slicer4.xml" ContentType="application/vnd.ms-excel.slicer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Novo Atualizado/"/>
    </mc:Choice>
  </mc:AlternateContent>
  <xr:revisionPtr revIDLastSave="1137" documentId="6_{BE6C886D-C619-4AC8-9226-9DBF44DD571F}" xr6:coauthVersionLast="47" xr6:coauthVersionMax="47" xr10:uidLastSave="{461CD8AC-E2D9-4458-8E40-E530FB879C5E}"/>
  <bookViews>
    <workbookView xWindow="-120" yWindow="-120" windowWidth="20730" windowHeight="11160" tabRatio="840" firstSheet="120" activeTab="126" xr2:uid="{9957A160-E9B6-41FE-B9D2-37B82D39C3C0}"/>
  </bookViews>
  <sheets>
    <sheet name="17 12 2020" sheetId="2" r:id="rId1"/>
    <sheet name="25 12 2020" sheetId="4" r:id="rId2"/>
    <sheet name="02 01 2021 " sheetId="5" r:id="rId3"/>
    <sheet name="14 01 2021" sheetId="6" r:id="rId4"/>
    <sheet name="22 01 2021" sheetId="7" r:id="rId5"/>
    <sheet name="30 01 2021" sheetId="8" r:id="rId6"/>
    <sheet name="07 02 2021" sheetId="9" r:id="rId7"/>
    <sheet name="15 02 2021" sheetId="10" r:id="rId8"/>
    <sheet name="23 02 2021" sheetId="11" r:id="rId9"/>
    <sheet name="03 03 2021" sheetId="12" r:id="rId10"/>
    <sheet name="11 03 2021" sheetId="13" r:id="rId11"/>
    <sheet name="19 03 2021" sheetId="14" r:id="rId12"/>
    <sheet name="27 03 2021" sheetId="15" r:id="rId13"/>
    <sheet name="04 04 2021" sheetId="17" r:id="rId14"/>
    <sheet name="12 04 2021" sheetId="18" r:id="rId15"/>
    <sheet name="30 04 2021" sheetId="19" r:id="rId16"/>
    <sheet name="08 05 2021" sheetId="20" r:id="rId17"/>
    <sheet name="16 05 2021" sheetId="21" r:id="rId18"/>
    <sheet name="24 05 2021" sheetId="22" r:id="rId19"/>
    <sheet name="01 06 2021" sheetId="23" r:id="rId20"/>
    <sheet name="09 06 2021" sheetId="24" r:id="rId21"/>
    <sheet name="17 06 2021" sheetId="25" r:id="rId22"/>
    <sheet name="25 06 2021 " sheetId="26" r:id="rId23"/>
    <sheet name="03 07 2021" sheetId="27" r:id="rId24"/>
    <sheet name="11 07 2021 " sheetId="28" r:id="rId25"/>
    <sheet name="19 07 2021" sheetId="29" r:id="rId26"/>
    <sheet name="27 07 2021" sheetId="30" r:id="rId27"/>
    <sheet name="04 08 2021" sheetId="31" r:id="rId28"/>
    <sheet name="12 08 2021" sheetId="32" r:id="rId29"/>
    <sheet name="20 08 2021" sheetId="33" r:id="rId30"/>
    <sheet name="28 08 2021" sheetId="34" r:id="rId31"/>
    <sheet name="05 09 2021" sheetId="36" r:id="rId32"/>
    <sheet name="13 09 2021 " sheetId="37" r:id="rId33"/>
    <sheet name="21 09 2021" sheetId="38" r:id="rId34"/>
    <sheet name="27 09 2021" sheetId="39" r:id="rId35"/>
    <sheet name="04 10 2021" sheetId="40" r:id="rId36"/>
    <sheet name="11 10 2021" sheetId="41" r:id="rId37"/>
    <sheet name="18 10 2021" sheetId="42" r:id="rId38"/>
    <sheet name="25 10 2021" sheetId="43" r:id="rId39"/>
    <sheet name="01 11 2021 " sheetId="44" r:id="rId40"/>
    <sheet name="08 11 2021" sheetId="45" r:id="rId41"/>
    <sheet name="15 11 2021" sheetId="46" r:id="rId42"/>
    <sheet name="22 11 2021" sheetId="47" r:id="rId43"/>
    <sheet name="29 11 2021" sheetId="48" r:id="rId44"/>
    <sheet name="03 01 2022" sheetId="50" r:id="rId45"/>
    <sheet name="10 01 2022 " sheetId="51" r:id="rId46"/>
    <sheet name="17 01 2022" sheetId="52" r:id="rId47"/>
    <sheet name="24 01 2021" sheetId="53" r:id="rId48"/>
    <sheet name="31 01 2021" sheetId="56" r:id="rId49"/>
    <sheet name="07 02 2022" sheetId="58" r:id="rId50"/>
    <sheet name="14 02 2022" sheetId="59" r:id="rId51"/>
    <sheet name="21 02 2022" sheetId="60" r:id="rId52"/>
    <sheet name="28 02 2022" sheetId="61" r:id="rId53"/>
    <sheet name="07 03 2022" sheetId="62" r:id="rId54"/>
    <sheet name="14 03 2022" sheetId="63" r:id="rId55"/>
    <sheet name="21 03 2022" sheetId="64" r:id="rId56"/>
    <sheet name="28 03 2022" sheetId="65" r:id="rId57"/>
    <sheet name="04 04 2022" sheetId="66" r:id="rId58"/>
    <sheet name="11 04 2022" sheetId="67" r:id="rId59"/>
    <sheet name="18 04 2022" sheetId="68" r:id="rId60"/>
    <sheet name="25 04 2022" sheetId="70" r:id="rId61"/>
    <sheet name="02 05 2022" sheetId="71" r:id="rId62"/>
    <sheet name="09 05 2022" sheetId="72" r:id="rId63"/>
    <sheet name="16 05 2022" sheetId="73" r:id="rId64"/>
    <sheet name="23 05 2022 " sheetId="74" r:id="rId65"/>
    <sheet name="30 05 2022  " sheetId="75" r:id="rId66"/>
    <sheet name="06 06 2022   " sheetId="76" r:id="rId67"/>
    <sheet name="13 06 2022  " sheetId="77" r:id="rId68"/>
    <sheet name="20 06 2022  " sheetId="78" r:id="rId69"/>
    <sheet name="27 06 2022  " sheetId="79" r:id="rId70"/>
    <sheet name="04 07 2022" sheetId="80" r:id="rId71"/>
    <sheet name="11 07 2022 " sheetId="155" r:id="rId72"/>
    <sheet name="18 07 2022  " sheetId="157" r:id="rId73"/>
    <sheet name="25 07 2022" sheetId="160" r:id="rId74"/>
    <sheet name="01 08 2022 " sheetId="161" r:id="rId75"/>
    <sheet name="08 08 2022  " sheetId="162" r:id="rId76"/>
    <sheet name="15 08 2022   " sheetId="163" r:id="rId77"/>
    <sheet name="22 08 2022    " sheetId="164" r:id="rId78"/>
    <sheet name="29 08 2022    " sheetId="165" r:id="rId79"/>
    <sheet name="05 09 2022     " sheetId="166" r:id="rId80"/>
    <sheet name="12 09 2022      " sheetId="167" r:id="rId81"/>
    <sheet name="19 09 2022       " sheetId="168" r:id="rId82"/>
    <sheet name="26 09 2022       " sheetId="169" r:id="rId83"/>
    <sheet name="03 10 2022        " sheetId="170" r:id="rId84"/>
    <sheet name="10 10 2022        " sheetId="171" r:id="rId85"/>
    <sheet name="17 10 2022" sheetId="172" r:id="rId86"/>
    <sheet name="24 10 2022" sheetId="173" r:id="rId87"/>
    <sheet name="31 10 2022" sheetId="174" r:id="rId88"/>
    <sheet name="07 11 2022" sheetId="175" r:id="rId89"/>
    <sheet name="14 11 2022" sheetId="176" r:id="rId90"/>
    <sheet name="28 11 2022" sheetId="177" r:id="rId91"/>
    <sheet name="05 12 2022" sheetId="178" r:id="rId92"/>
    <sheet name="12 12 2022" sheetId="179" r:id="rId93"/>
    <sheet name="19 12 2022" sheetId="180" r:id="rId94"/>
    <sheet name="26 12 2022" sheetId="181" r:id="rId95"/>
    <sheet name="02 01 2023" sheetId="182" r:id="rId96"/>
    <sheet name="09 01 2023" sheetId="183" r:id="rId97"/>
    <sheet name="16 01 2023" sheetId="184" r:id="rId98"/>
    <sheet name="23 01 2023" sheetId="185" r:id="rId99"/>
    <sheet name="30 01 2023" sheetId="186" r:id="rId100"/>
    <sheet name="06 02 2023" sheetId="187" r:id="rId101"/>
    <sheet name="13 02 2023" sheetId="188" r:id="rId102"/>
    <sheet name="20 02 2023" sheetId="189" r:id="rId103"/>
    <sheet name="27 02 2023" sheetId="190" r:id="rId104"/>
    <sheet name="06 03 2023" sheetId="191" r:id="rId105"/>
    <sheet name="13 03 2023" sheetId="192" r:id="rId106"/>
    <sheet name="20 03 2023" sheetId="193" r:id="rId107"/>
    <sheet name="27 03 2023" sheetId="194" r:id="rId108"/>
    <sheet name="03 04 2023" sheetId="195" r:id="rId109"/>
    <sheet name="10 04 2023" sheetId="196" r:id="rId110"/>
    <sheet name="17 04 2023" sheetId="197" r:id="rId111"/>
    <sheet name="24 04 2023" sheetId="198" r:id="rId112"/>
    <sheet name="01 05 2023" sheetId="199" r:id="rId113"/>
    <sheet name="08 05 2023" sheetId="200" r:id="rId114"/>
    <sheet name="15 05 2023" sheetId="201" r:id="rId115"/>
    <sheet name="22 05 2023" sheetId="202" r:id="rId116"/>
    <sheet name="29 05 2023" sheetId="203" r:id="rId117"/>
    <sheet name="05 06 2023" sheetId="204" r:id="rId118"/>
    <sheet name="12 06 2023" sheetId="205" r:id="rId119"/>
    <sheet name="19 06 2023" sheetId="206" r:id="rId120"/>
    <sheet name="26 06 2023" sheetId="207" r:id="rId121"/>
    <sheet name="03 07 2023" sheetId="208" r:id="rId122"/>
    <sheet name="10 07 2023" sheetId="209" r:id="rId123"/>
    <sheet name="17 07 2023" sheetId="210" r:id="rId124"/>
    <sheet name="24 07 2023" sheetId="211" r:id="rId125"/>
    <sheet name="31 07 2023" sheetId="212" r:id="rId126"/>
    <sheet name="Base de Dados" sheetId="156" r:id="rId127"/>
    <sheet name="Analise Planejado vs Executado" sheetId="158" r:id="rId128"/>
    <sheet name="Analise Semanal" sheetId="152" state="hidden" r:id="rId129"/>
    <sheet name="Analise Anual" sheetId="153" state="hidden" r:id="rId130"/>
    <sheet name="Dashboard de Indicadores" sheetId="154" r:id="rId131"/>
  </sheets>
  <externalReferences>
    <externalReference r:id="rId132"/>
  </externalReferences>
  <definedNames>
    <definedName name="_xlnm._FilterDatabase" localSheetId="112" hidden="1">'01 05 2023'!$A$4:$H$111</definedName>
    <definedName name="_xlnm._FilterDatabase" localSheetId="108" hidden="1">'03 04 2023'!$A$4:$H$111</definedName>
    <definedName name="_xlnm._FilterDatabase" localSheetId="121" hidden="1">'03 07 2023'!$A$4:$H$111</definedName>
    <definedName name="_xlnm._FilterDatabase" localSheetId="117" hidden="1">'05 06 2023'!$A$4:$H$111</definedName>
    <definedName name="_xlnm._FilterDatabase" localSheetId="100" hidden="1">'06 02 2023'!$A$4:$H$111</definedName>
    <definedName name="_xlnm._FilterDatabase" localSheetId="104" hidden="1">'06 03 2023'!$A$4:$H$111</definedName>
    <definedName name="_xlnm._FilterDatabase" localSheetId="113" hidden="1">'08 05 2023'!$A$4:$H$111</definedName>
    <definedName name="_xlnm._FilterDatabase" localSheetId="109" hidden="1">'10 04 2023'!$A$4:$H$111</definedName>
    <definedName name="_xlnm._FilterDatabase" localSheetId="122" hidden="1">'10 07 2023'!$A$4:$H$111</definedName>
    <definedName name="_xlnm._FilterDatabase" localSheetId="118" hidden="1">'12 06 2023'!$A$4:$H$111</definedName>
    <definedName name="_xlnm._FilterDatabase" localSheetId="101" hidden="1">'13 02 2023'!$A$4:$H$111</definedName>
    <definedName name="_xlnm._FilterDatabase" localSheetId="105" hidden="1">'13 03 2023'!$A$4:$H$111</definedName>
    <definedName name="_xlnm._FilterDatabase" localSheetId="114" hidden="1">'15 05 2023'!$A$4:$H$111</definedName>
    <definedName name="_xlnm._FilterDatabase" localSheetId="110" hidden="1">'17 04 2023'!$A$4:$H$111</definedName>
    <definedName name="_xlnm._FilterDatabase" localSheetId="123" hidden="1">'17 07 2023'!$A$4:$H$111</definedName>
    <definedName name="_xlnm._FilterDatabase" localSheetId="119" hidden="1">'19 06 2023'!$A$4:$H$111</definedName>
    <definedName name="_xlnm._FilterDatabase" localSheetId="102" hidden="1">'20 02 2023'!$A$4:$H$111</definedName>
    <definedName name="_xlnm._FilterDatabase" localSheetId="106" hidden="1">'20 03 2023'!$A$4:$H$111</definedName>
    <definedName name="_xlnm._FilterDatabase" localSheetId="115" hidden="1">'22 05 2023'!$A$4:$H$111</definedName>
    <definedName name="_xlnm._FilterDatabase" localSheetId="111" hidden="1">'24 04 2023'!$A$4:$H$111</definedName>
    <definedName name="_xlnm._FilterDatabase" localSheetId="124" hidden="1">'24 07 2023'!$A$4:$H$111</definedName>
    <definedName name="_xlnm._FilterDatabase" localSheetId="120" hidden="1">'26 06 2023'!$A$4:$H$111</definedName>
    <definedName name="_xlnm._FilterDatabase" localSheetId="103" hidden="1">'27 02 2023'!$A$4:$H$111</definedName>
    <definedName name="_xlnm._FilterDatabase" localSheetId="107" hidden="1">'27 03 2023'!$A$4:$H$111</definedName>
    <definedName name="_xlnm._FilterDatabase" localSheetId="116" hidden="1">'29 05 2023'!$A$4:$H$111</definedName>
    <definedName name="_xlnm._FilterDatabase" localSheetId="99" hidden="1">'30 01 2023'!$A$4:$H$95</definedName>
    <definedName name="_xlnm._FilterDatabase" localSheetId="125" hidden="1">'31 07 2023'!$A$4:$H$111</definedName>
    <definedName name="PesquisarQuem">OFFSET('[1]Pesquisa de nome'!$A$3,,,COUNT('[1]Pesquisa de nome'!$B:$B),1)</definedName>
    <definedName name="SegmentaçãodeDados_Ano">#N/A</definedName>
    <definedName name="SegmentaçãodeDados_Ano1">#N/A</definedName>
    <definedName name="SegmentaçãodeDados_Mês">#N/A</definedName>
    <definedName name="SegmentaçãodeDados_Periodo">#N/A</definedName>
    <definedName name="SegmentaçãodeDados_Periodo1">#N/A</definedName>
    <definedName name="SegmentaçãodeDados_Semana">#N/A</definedName>
    <definedName name="SegmentaçãodeDados_Semana1">#N/A</definedName>
  </definedNames>
  <calcPr calcId="181029"/>
  <pivotCaches>
    <pivotCache cacheId="0" r:id="rId133"/>
    <pivotCache cacheId="1" r:id="rId134"/>
  </pivotCaches>
  <extLst>
    <ext xmlns:x14="http://schemas.microsoft.com/office/spreadsheetml/2009/9/main" uri="{BBE1A952-AA13-448e-AADC-164F8A28A991}">
      <x14:slicerCaches>
        <x14:slicerCache r:id="rId135"/>
        <x14:slicerCache r:id="rId136"/>
        <x14:slicerCache r:id="rId137"/>
        <x14:slicerCache r:id="rId138"/>
        <x14:slicerCache r:id="rId139"/>
        <x14:slicerCache r:id="rId140"/>
        <x14:slicerCache r:id="rId14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38" i="156" l="1"/>
  <c r="E838" i="156"/>
  <c r="F838" i="156"/>
  <c r="D832" i="156"/>
  <c r="D833" i="156"/>
  <c r="D834" i="156"/>
  <c r="D835" i="156"/>
  <c r="D836" i="156"/>
  <c r="D837" i="156"/>
  <c r="E832" i="156"/>
  <c r="E833" i="156"/>
  <c r="E834" i="156"/>
  <c r="E835" i="156"/>
  <c r="E836" i="156"/>
  <c r="E837" i="156"/>
  <c r="F832" i="156"/>
  <c r="F833" i="156"/>
  <c r="F834" i="156"/>
  <c r="F835" i="156"/>
  <c r="F836" i="156"/>
  <c r="F837" i="156"/>
  <c r="P7" i="212"/>
  <c r="P6" i="212"/>
  <c r="P8" i="212" s="1"/>
  <c r="P10" i="212" s="1"/>
  <c r="M5" i="212"/>
  <c r="Q5" i="212" s="1"/>
  <c r="C3" i="212"/>
  <c r="D3" i="212" s="1"/>
  <c r="P8" i="211"/>
  <c r="P10" i="211" s="1"/>
  <c r="D831" i="156"/>
  <c r="E831" i="156"/>
  <c r="F831" i="156"/>
  <c r="D825" i="156"/>
  <c r="D826" i="156"/>
  <c r="D827" i="156"/>
  <c r="D828" i="156"/>
  <c r="D829" i="156"/>
  <c r="D830" i="156"/>
  <c r="E825" i="156"/>
  <c r="E826" i="156"/>
  <c r="E827" i="156"/>
  <c r="E828" i="156"/>
  <c r="E829" i="156"/>
  <c r="E830" i="156"/>
  <c r="F825" i="156"/>
  <c r="F826" i="156"/>
  <c r="F827" i="156"/>
  <c r="F828" i="156"/>
  <c r="F829" i="156"/>
  <c r="F830" i="156"/>
  <c r="P7" i="211"/>
  <c r="P6" i="211"/>
  <c r="M5" i="211"/>
  <c r="Q5" i="211" s="1"/>
  <c r="B4" i="211"/>
  <c r="C3" i="211"/>
  <c r="C4" i="211" s="1"/>
  <c r="P5" i="210"/>
  <c r="D824" i="156"/>
  <c r="E824" i="156"/>
  <c r="F824" i="156"/>
  <c r="D818" i="156"/>
  <c r="D819" i="156"/>
  <c r="D820" i="156"/>
  <c r="D821" i="156"/>
  <c r="D822" i="156"/>
  <c r="D823" i="156"/>
  <c r="E818" i="156"/>
  <c r="E819" i="156"/>
  <c r="E820" i="156"/>
  <c r="E821" i="156"/>
  <c r="E822" i="156"/>
  <c r="E823" i="156"/>
  <c r="F818" i="156"/>
  <c r="F819" i="156"/>
  <c r="F820" i="156"/>
  <c r="F821" i="156"/>
  <c r="F822" i="156"/>
  <c r="F823" i="156"/>
  <c r="P7" i="210"/>
  <c r="P6" i="210"/>
  <c r="P8" i="210"/>
  <c r="P10" i="210" s="1"/>
  <c r="M5" i="210"/>
  <c r="Q5" i="210" s="1"/>
  <c r="B4" i="210"/>
  <c r="C3" i="210"/>
  <c r="C4" i="210" s="1"/>
  <c r="P5" i="209"/>
  <c r="D817" i="156"/>
  <c r="E817" i="156"/>
  <c r="F817" i="156"/>
  <c r="D811" i="156"/>
  <c r="D812" i="156"/>
  <c r="D813" i="156"/>
  <c r="D814" i="156"/>
  <c r="D815" i="156"/>
  <c r="D816" i="156"/>
  <c r="E811" i="156"/>
  <c r="E812" i="156"/>
  <c r="E813" i="156"/>
  <c r="E814" i="156"/>
  <c r="E815" i="156"/>
  <c r="E816" i="156"/>
  <c r="F811" i="156"/>
  <c r="F812" i="156"/>
  <c r="F813" i="156"/>
  <c r="F814" i="156"/>
  <c r="F815" i="156"/>
  <c r="F816" i="156"/>
  <c r="P7" i="209"/>
  <c r="P6" i="209"/>
  <c r="M5" i="209"/>
  <c r="Q5" i="209" s="1"/>
  <c r="B4" i="209"/>
  <c r="C3" i="209"/>
  <c r="D3" i="209" s="1"/>
  <c r="D810" i="156"/>
  <c r="E810" i="156"/>
  <c r="F810" i="156"/>
  <c r="D804" i="156"/>
  <c r="D805" i="156"/>
  <c r="D806" i="156"/>
  <c r="D807" i="156"/>
  <c r="D808" i="156"/>
  <c r="D809" i="156"/>
  <c r="E804" i="156"/>
  <c r="E805" i="156"/>
  <c r="E806" i="156"/>
  <c r="E807" i="156"/>
  <c r="E808" i="156"/>
  <c r="E809" i="156"/>
  <c r="F804" i="156"/>
  <c r="F805" i="156"/>
  <c r="F806" i="156"/>
  <c r="F807" i="156"/>
  <c r="F808" i="156"/>
  <c r="F809" i="156"/>
  <c r="P7" i="208"/>
  <c r="P6" i="208"/>
  <c r="M5" i="208"/>
  <c r="Q5" i="208" s="1"/>
  <c r="B4" i="208"/>
  <c r="C3" i="208"/>
  <c r="D3" i="208" s="1"/>
  <c r="D803" i="156"/>
  <c r="E803" i="156"/>
  <c r="F803" i="156"/>
  <c r="D797" i="156"/>
  <c r="D798" i="156"/>
  <c r="D799" i="156"/>
  <c r="D800" i="156"/>
  <c r="D801" i="156"/>
  <c r="D802" i="156"/>
  <c r="E797" i="156"/>
  <c r="E798" i="156"/>
  <c r="E799" i="156"/>
  <c r="E800" i="156"/>
  <c r="E801" i="156"/>
  <c r="E802" i="156"/>
  <c r="F797" i="156"/>
  <c r="F798" i="156"/>
  <c r="F799" i="156"/>
  <c r="F800" i="156"/>
  <c r="F801" i="156"/>
  <c r="F802" i="156"/>
  <c r="K5" i="212" l="1"/>
  <c r="K8" i="212"/>
  <c r="K9" i="212"/>
  <c r="K10" i="212"/>
  <c r="K7" i="212"/>
  <c r="K6" i="212"/>
  <c r="E3" i="212"/>
  <c r="K8" i="211"/>
  <c r="K9" i="211"/>
  <c r="K10" i="211"/>
  <c r="K6" i="211"/>
  <c r="K7" i="211"/>
  <c r="K5" i="211"/>
  <c r="D3" i="211"/>
  <c r="D4" i="211" s="1"/>
  <c r="E3" i="211"/>
  <c r="K5" i="210"/>
  <c r="K7" i="210"/>
  <c r="K6" i="210"/>
  <c r="K9" i="210"/>
  <c r="K10" i="210"/>
  <c r="K8" i="210"/>
  <c r="D3" i="210"/>
  <c r="P8" i="209"/>
  <c r="P10" i="209" s="1"/>
  <c r="K7" i="209"/>
  <c r="K10" i="209"/>
  <c r="K8" i="209"/>
  <c r="K5" i="209"/>
  <c r="K6" i="209"/>
  <c r="K9" i="209"/>
  <c r="C4" i="209"/>
  <c r="E3" i="209"/>
  <c r="D4" i="209"/>
  <c r="K7" i="208"/>
  <c r="K9" i="208"/>
  <c r="K5" i="208"/>
  <c r="K10" i="208"/>
  <c r="K6" i="208"/>
  <c r="K8" i="208"/>
  <c r="P8" i="208"/>
  <c r="P10" i="208" s="1"/>
  <c r="C4" i="208"/>
  <c r="E3" i="208"/>
  <c r="D4" i="208"/>
  <c r="J19" i="207"/>
  <c r="J29" i="207" s="1"/>
  <c r="M16" i="207"/>
  <c r="M15" i="207"/>
  <c r="M14" i="207"/>
  <c r="M13" i="207"/>
  <c r="K10" i="207"/>
  <c r="K9" i="207"/>
  <c r="K8" i="207"/>
  <c r="P7" i="207"/>
  <c r="K7" i="207"/>
  <c r="P6" i="207"/>
  <c r="K6" i="207"/>
  <c r="M5" i="207"/>
  <c r="Q5" i="207" s="1"/>
  <c r="K5" i="207"/>
  <c r="B4" i="207"/>
  <c r="C3" i="207"/>
  <c r="J20" i="207" s="1"/>
  <c r="J30" i="207" s="1"/>
  <c r="D796" i="156"/>
  <c r="E796" i="156"/>
  <c r="F796" i="156"/>
  <c r="D790" i="156"/>
  <c r="D791" i="156"/>
  <c r="D792" i="156"/>
  <c r="D793" i="156"/>
  <c r="D794" i="156"/>
  <c r="D795" i="156"/>
  <c r="E790" i="156"/>
  <c r="E791" i="156"/>
  <c r="E792" i="156"/>
  <c r="E793" i="156"/>
  <c r="E794" i="156"/>
  <c r="E795" i="156"/>
  <c r="F790" i="156"/>
  <c r="F791" i="156"/>
  <c r="F792" i="156"/>
  <c r="F793" i="156"/>
  <c r="F794" i="156"/>
  <c r="F795" i="156"/>
  <c r="C3" i="206"/>
  <c r="J20" i="206" s="1"/>
  <c r="J30" i="206" s="1"/>
  <c r="J19" i="206"/>
  <c r="J29" i="206" s="1"/>
  <c r="M16" i="206"/>
  <c r="M15" i="206"/>
  <c r="M14" i="206"/>
  <c r="M13" i="206"/>
  <c r="K10" i="206"/>
  <c r="K9" i="206"/>
  <c r="K8" i="206"/>
  <c r="P7" i="206"/>
  <c r="K7" i="206"/>
  <c r="P6" i="206"/>
  <c r="K6" i="206"/>
  <c r="M5" i="206"/>
  <c r="Q5" i="206" s="1"/>
  <c r="K5" i="206"/>
  <c r="B4" i="206"/>
  <c r="D789" i="156"/>
  <c r="E789" i="156"/>
  <c r="F789" i="156"/>
  <c r="D783" i="156"/>
  <c r="D784" i="156"/>
  <c r="D785" i="156"/>
  <c r="D786" i="156"/>
  <c r="D787" i="156"/>
  <c r="D788" i="156"/>
  <c r="E783" i="156"/>
  <c r="E784" i="156"/>
  <c r="E785" i="156"/>
  <c r="E786" i="156"/>
  <c r="E787" i="156"/>
  <c r="E788" i="156"/>
  <c r="F783" i="156"/>
  <c r="F784" i="156"/>
  <c r="F785" i="156"/>
  <c r="F786" i="156"/>
  <c r="F787" i="156"/>
  <c r="F788" i="156"/>
  <c r="J19" i="205"/>
  <c r="J29" i="205" s="1"/>
  <c r="M16" i="205"/>
  <c r="M15" i="205"/>
  <c r="M14" i="205"/>
  <c r="M13" i="205"/>
  <c r="K10" i="205"/>
  <c r="K9" i="205"/>
  <c r="K8" i="205"/>
  <c r="P7" i="205"/>
  <c r="K7" i="205"/>
  <c r="P6" i="205"/>
  <c r="P8" i="205" s="1"/>
  <c r="P10" i="205" s="1"/>
  <c r="K6" i="205"/>
  <c r="M5" i="205"/>
  <c r="Q5" i="205" s="1"/>
  <c r="K5" i="205"/>
  <c r="B4" i="205"/>
  <c r="C3" i="205"/>
  <c r="J20" i="205" s="1"/>
  <c r="J30" i="205" s="1"/>
  <c r="D782" i="156"/>
  <c r="E782" i="156"/>
  <c r="F782" i="156"/>
  <c r="D776" i="156"/>
  <c r="D777" i="156"/>
  <c r="D778" i="156"/>
  <c r="D779" i="156"/>
  <c r="D780" i="156"/>
  <c r="D781" i="156"/>
  <c r="E776" i="156"/>
  <c r="E777" i="156"/>
  <c r="E778" i="156"/>
  <c r="E779" i="156"/>
  <c r="E780" i="156"/>
  <c r="E781" i="156"/>
  <c r="F776" i="156"/>
  <c r="F777" i="156"/>
  <c r="F778" i="156"/>
  <c r="F779" i="156"/>
  <c r="F780" i="156"/>
  <c r="F781" i="156"/>
  <c r="J19" i="204"/>
  <c r="J29" i="204" s="1"/>
  <c r="M16" i="204"/>
  <c r="M15" i="204"/>
  <c r="M14" i="204"/>
  <c r="M13" i="204"/>
  <c r="K10" i="204"/>
  <c r="K9" i="204"/>
  <c r="K8" i="204"/>
  <c r="P7" i="204"/>
  <c r="K7" i="204"/>
  <c r="P6" i="204"/>
  <c r="K6" i="204"/>
  <c r="M5" i="204"/>
  <c r="Q5" i="204" s="1"/>
  <c r="K5" i="204"/>
  <c r="B4" i="204"/>
  <c r="C3" i="204"/>
  <c r="D3" i="204" s="1"/>
  <c r="D775" i="156"/>
  <c r="E775" i="156"/>
  <c r="F775" i="156"/>
  <c r="D769" i="156"/>
  <c r="D770" i="156"/>
  <c r="D771" i="156"/>
  <c r="D772" i="156"/>
  <c r="D773" i="156"/>
  <c r="D774" i="156"/>
  <c r="E769" i="156"/>
  <c r="E770" i="156"/>
  <c r="E771" i="156"/>
  <c r="E772" i="156"/>
  <c r="E773" i="156"/>
  <c r="E774" i="156"/>
  <c r="F769" i="156"/>
  <c r="F770" i="156"/>
  <c r="F771" i="156"/>
  <c r="F772" i="156"/>
  <c r="F773" i="156"/>
  <c r="F774" i="156"/>
  <c r="J19" i="203"/>
  <c r="J29" i="203" s="1"/>
  <c r="M16" i="203"/>
  <c r="M15" i="203"/>
  <c r="M14" i="203"/>
  <c r="M13" i="203"/>
  <c r="K10" i="203"/>
  <c r="K9" i="203"/>
  <c r="K8" i="203"/>
  <c r="P7" i="203"/>
  <c r="K7" i="203"/>
  <c r="P6" i="203"/>
  <c r="P8" i="203" s="1"/>
  <c r="P10" i="203" s="1"/>
  <c r="K6" i="203"/>
  <c r="M5" i="203"/>
  <c r="Q5" i="203" s="1"/>
  <c r="K5" i="203"/>
  <c r="B4" i="203"/>
  <c r="C3" i="203"/>
  <c r="D762" i="156"/>
  <c r="D763" i="156"/>
  <c r="D768" i="156"/>
  <c r="E768" i="156"/>
  <c r="F768" i="156"/>
  <c r="D764" i="156"/>
  <c r="D765" i="156"/>
  <c r="D766" i="156"/>
  <c r="D767" i="156"/>
  <c r="E762" i="156"/>
  <c r="E763" i="156"/>
  <c r="E764" i="156"/>
  <c r="E765" i="156"/>
  <c r="E766" i="156"/>
  <c r="E767" i="156"/>
  <c r="F762" i="156"/>
  <c r="F763" i="156"/>
  <c r="F764" i="156"/>
  <c r="F765" i="156"/>
  <c r="F766" i="156"/>
  <c r="F767" i="156"/>
  <c r="J19" i="202"/>
  <c r="J29" i="202" s="1"/>
  <c r="M16" i="202"/>
  <c r="M15" i="202"/>
  <c r="M14" i="202"/>
  <c r="M13" i="202"/>
  <c r="K10" i="202"/>
  <c r="K9" i="202"/>
  <c r="K8" i="202"/>
  <c r="P7" i="202"/>
  <c r="K7" i="202"/>
  <c r="P6" i="202"/>
  <c r="K6" i="202"/>
  <c r="M5" i="202"/>
  <c r="Q5" i="202" s="1"/>
  <c r="K5" i="202"/>
  <c r="B4" i="202"/>
  <c r="C3" i="202"/>
  <c r="D761" i="156"/>
  <c r="E761" i="156"/>
  <c r="F761" i="156"/>
  <c r="D755" i="156"/>
  <c r="D756" i="156"/>
  <c r="D757" i="156"/>
  <c r="D758" i="156"/>
  <c r="D759" i="156"/>
  <c r="D760" i="156"/>
  <c r="E755" i="156"/>
  <c r="E756" i="156"/>
  <c r="E757" i="156"/>
  <c r="E758" i="156"/>
  <c r="E759" i="156"/>
  <c r="E760" i="156"/>
  <c r="F755" i="156"/>
  <c r="F756" i="156"/>
  <c r="F757" i="156"/>
  <c r="F758" i="156"/>
  <c r="F759" i="156"/>
  <c r="F760" i="156"/>
  <c r="K11" i="212" l="1"/>
  <c r="L9" i="212" s="1"/>
  <c r="F3" i="212"/>
  <c r="K11" i="211"/>
  <c r="L8" i="211" s="1"/>
  <c r="P8" i="206"/>
  <c r="P10" i="206" s="1"/>
  <c r="K11" i="207"/>
  <c r="P8" i="202"/>
  <c r="P10" i="202" s="1"/>
  <c r="F3" i="211"/>
  <c r="E4" i="211"/>
  <c r="K11" i="210"/>
  <c r="L6" i="210" s="1"/>
  <c r="E3" i="210"/>
  <c r="D4" i="210"/>
  <c r="K11" i="209"/>
  <c r="F3" i="209"/>
  <c r="E4" i="209"/>
  <c r="K11" i="208"/>
  <c r="L9" i="208" s="1"/>
  <c r="P8" i="207"/>
  <c r="P10" i="207" s="1"/>
  <c r="F3" i="208"/>
  <c r="E4" i="208"/>
  <c r="C4" i="207"/>
  <c r="D3" i="207"/>
  <c r="D4" i="207" s="1"/>
  <c r="L8" i="207"/>
  <c r="J21" i="207"/>
  <c r="J31" i="207" s="1"/>
  <c r="P8" i="204"/>
  <c r="P10" i="204" s="1"/>
  <c r="C4" i="206"/>
  <c r="D3" i="206"/>
  <c r="D4" i="206" s="1"/>
  <c r="K11" i="206"/>
  <c r="L10" i="206" s="1"/>
  <c r="C4" i="205"/>
  <c r="K11" i="205"/>
  <c r="L9" i="205" s="1"/>
  <c r="D3" i="205"/>
  <c r="J20" i="204"/>
  <c r="J30" i="204" s="1"/>
  <c r="C4" i="204"/>
  <c r="K11" i="204"/>
  <c r="L9" i="204" s="1"/>
  <c r="D4" i="204"/>
  <c r="J21" i="204"/>
  <c r="J31" i="204" s="1"/>
  <c r="E3" i="204"/>
  <c r="J20" i="203"/>
  <c r="J30" i="203" s="1"/>
  <c r="C4" i="203"/>
  <c r="D3" i="203"/>
  <c r="K11" i="203"/>
  <c r="L7" i="203" s="1"/>
  <c r="J20" i="202"/>
  <c r="J30" i="202" s="1"/>
  <c r="C4" i="202"/>
  <c r="D3" i="202"/>
  <c r="K11" i="202"/>
  <c r="L9" i="202" s="1"/>
  <c r="L7" i="202"/>
  <c r="L8" i="202"/>
  <c r="L10" i="202"/>
  <c r="J19" i="201"/>
  <c r="J29" i="201" s="1"/>
  <c r="M16" i="201"/>
  <c r="M15" i="201"/>
  <c r="M14" i="201"/>
  <c r="M13" i="201"/>
  <c r="K10" i="201"/>
  <c r="K9" i="201"/>
  <c r="K8" i="201"/>
  <c r="P7" i="201"/>
  <c r="K7" i="201"/>
  <c r="P6" i="201"/>
  <c r="K6" i="201"/>
  <c r="M5" i="201"/>
  <c r="Q5" i="201" s="1"/>
  <c r="K5" i="201"/>
  <c r="B4" i="201"/>
  <c r="C3" i="201"/>
  <c r="J20" i="201" s="1"/>
  <c r="J30" i="201" s="1"/>
  <c r="D754" i="156"/>
  <c r="E754" i="156"/>
  <c r="F754" i="156"/>
  <c r="D748" i="156"/>
  <c r="D749" i="156"/>
  <c r="D750" i="156"/>
  <c r="D751" i="156"/>
  <c r="D752" i="156"/>
  <c r="D753" i="156"/>
  <c r="E748" i="156"/>
  <c r="E749" i="156"/>
  <c r="E750" i="156"/>
  <c r="E751" i="156"/>
  <c r="E752" i="156"/>
  <c r="E753" i="156"/>
  <c r="F748" i="156"/>
  <c r="F749" i="156"/>
  <c r="F750" i="156"/>
  <c r="F751" i="156"/>
  <c r="F752" i="156"/>
  <c r="F753" i="156"/>
  <c r="L10" i="212" l="1"/>
  <c r="L7" i="212"/>
  <c r="L5" i="212"/>
  <c r="L8" i="212"/>
  <c r="L6" i="212"/>
  <c r="G3" i="212"/>
  <c r="L7" i="211"/>
  <c r="L6" i="211"/>
  <c r="L9" i="211"/>
  <c r="L5" i="211"/>
  <c r="L10" i="211"/>
  <c r="L6" i="202"/>
  <c r="P8" i="201"/>
  <c r="P10" i="201" s="1"/>
  <c r="L5" i="202"/>
  <c r="G3" i="211"/>
  <c r="F4" i="211"/>
  <c r="L8" i="210"/>
  <c r="L9" i="210"/>
  <c r="L5" i="210"/>
  <c r="L10" i="210"/>
  <c r="L7" i="210"/>
  <c r="F3" i="210"/>
  <c r="E4" i="210"/>
  <c r="L6" i="209"/>
  <c r="L7" i="209"/>
  <c r="L8" i="209"/>
  <c r="L10" i="209"/>
  <c r="L5" i="209"/>
  <c r="L9" i="209"/>
  <c r="F4" i="209"/>
  <c r="G3" i="209"/>
  <c r="L5" i="208"/>
  <c r="L7" i="208"/>
  <c r="L8" i="208"/>
  <c r="L10" i="208"/>
  <c r="L6" i="208"/>
  <c r="G3" i="208"/>
  <c r="F4" i="208"/>
  <c r="L9" i="207"/>
  <c r="L6" i="207"/>
  <c r="L7" i="207"/>
  <c r="L5" i="207"/>
  <c r="L10" i="207"/>
  <c r="E3" i="207"/>
  <c r="F3" i="207" s="1"/>
  <c r="J22" i="207"/>
  <c r="J32" i="207" s="1"/>
  <c r="J21" i="206"/>
  <c r="J31" i="206" s="1"/>
  <c r="E3" i="206"/>
  <c r="J22" i="206" s="1"/>
  <c r="J32" i="206" s="1"/>
  <c r="L5" i="206"/>
  <c r="L7" i="206"/>
  <c r="L9" i="206"/>
  <c r="L6" i="206"/>
  <c r="L8" i="206"/>
  <c r="L5" i="205"/>
  <c r="L8" i="205"/>
  <c r="L7" i="205"/>
  <c r="L6" i="205"/>
  <c r="L10" i="205"/>
  <c r="D4" i="205"/>
  <c r="J21" i="205"/>
  <c r="J31" i="205" s="1"/>
  <c r="E3" i="205"/>
  <c r="L7" i="204"/>
  <c r="L8" i="204"/>
  <c r="L6" i="204"/>
  <c r="L10" i="204"/>
  <c r="L5" i="204"/>
  <c r="E4" i="204"/>
  <c r="J22" i="204"/>
  <c r="J32" i="204" s="1"/>
  <c r="F3" i="204"/>
  <c r="L9" i="203"/>
  <c r="L8" i="203"/>
  <c r="L6" i="203"/>
  <c r="L5" i="203"/>
  <c r="L10" i="203"/>
  <c r="J21" i="203"/>
  <c r="J31" i="203" s="1"/>
  <c r="D4" i="203"/>
  <c r="E3" i="203"/>
  <c r="J21" i="202"/>
  <c r="J31" i="202" s="1"/>
  <c r="D4" i="202"/>
  <c r="E3" i="202"/>
  <c r="D3" i="201"/>
  <c r="D4" i="201" s="1"/>
  <c r="C4" i="201"/>
  <c r="K11" i="201"/>
  <c r="L5" i="201" s="1"/>
  <c r="J19" i="200"/>
  <c r="J29" i="200" s="1"/>
  <c r="M16" i="200"/>
  <c r="M15" i="200"/>
  <c r="M14" i="200"/>
  <c r="M13" i="200"/>
  <c r="K10" i="200"/>
  <c r="K9" i="200"/>
  <c r="K8" i="200"/>
  <c r="P7" i="200"/>
  <c r="K7" i="200"/>
  <c r="P6" i="200"/>
  <c r="P8" i="200" s="1"/>
  <c r="P10" i="200" s="1"/>
  <c r="K6" i="200"/>
  <c r="M5" i="200"/>
  <c r="Q5" i="200" s="1"/>
  <c r="K5" i="200"/>
  <c r="B4" i="200"/>
  <c r="C3" i="200"/>
  <c r="D3" i="200" s="1"/>
  <c r="F747" i="156"/>
  <c r="E747" i="156"/>
  <c r="D747" i="156"/>
  <c r="F746" i="156"/>
  <c r="E746" i="156"/>
  <c r="D746" i="156"/>
  <c r="F745" i="156"/>
  <c r="E745" i="156"/>
  <c r="D745" i="156"/>
  <c r="F744" i="156"/>
  <c r="E744" i="156"/>
  <c r="D744" i="156"/>
  <c r="F743" i="156"/>
  <c r="E743" i="156"/>
  <c r="D743" i="156"/>
  <c r="F742" i="156"/>
  <c r="E742" i="156"/>
  <c r="D742" i="156"/>
  <c r="F741" i="156"/>
  <c r="E741" i="156"/>
  <c r="D741" i="156"/>
  <c r="J19" i="199"/>
  <c r="J29" i="199" s="1"/>
  <c r="M16" i="199"/>
  <c r="M15" i="199"/>
  <c r="M14" i="199"/>
  <c r="M13" i="199"/>
  <c r="K10" i="199"/>
  <c r="K9" i="199"/>
  <c r="K8" i="199"/>
  <c r="P7" i="199"/>
  <c r="K7" i="199"/>
  <c r="P6" i="199"/>
  <c r="K6" i="199"/>
  <c r="M5" i="199"/>
  <c r="Q5" i="199" s="1"/>
  <c r="K5" i="199"/>
  <c r="B4" i="199"/>
  <c r="C3" i="199"/>
  <c r="Q32" i="198"/>
  <c r="N31" i="198"/>
  <c r="F740" i="156"/>
  <c r="E740" i="156"/>
  <c r="D740" i="156"/>
  <c r="F739" i="156"/>
  <c r="E739" i="156"/>
  <c r="D739" i="156"/>
  <c r="F738" i="156"/>
  <c r="E738" i="156"/>
  <c r="D738" i="156"/>
  <c r="F737" i="156"/>
  <c r="E737" i="156"/>
  <c r="D737" i="156"/>
  <c r="F736" i="156"/>
  <c r="E736" i="156"/>
  <c r="D736" i="156"/>
  <c r="F735" i="156"/>
  <c r="E735" i="156"/>
  <c r="D735" i="156"/>
  <c r="F734" i="156"/>
  <c r="E734" i="156"/>
  <c r="D734" i="156"/>
  <c r="Q51" i="197"/>
  <c r="Q43" i="197"/>
  <c r="Q38" i="197"/>
  <c r="Q32" i="197"/>
  <c r="N43" i="197"/>
  <c r="N37" i="197"/>
  <c r="N31" i="197"/>
  <c r="J19" i="198"/>
  <c r="J29" i="198" s="1"/>
  <c r="M16" i="198"/>
  <c r="M15" i="198"/>
  <c r="M14" i="198"/>
  <c r="M13" i="198"/>
  <c r="K10" i="198"/>
  <c r="K9" i="198"/>
  <c r="K8" i="198"/>
  <c r="P7" i="198"/>
  <c r="K7" i="198"/>
  <c r="P6" i="198"/>
  <c r="K6" i="198"/>
  <c r="M5" i="198"/>
  <c r="Q5" i="198" s="1"/>
  <c r="K5" i="198"/>
  <c r="B4" i="198"/>
  <c r="C3" i="198"/>
  <c r="D3" i="198" s="1"/>
  <c r="F727" i="156"/>
  <c r="F728" i="156"/>
  <c r="F729" i="156"/>
  <c r="F730" i="156"/>
  <c r="F731" i="156"/>
  <c r="F732" i="156"/>
  <c r="F733" i="156"/>
  <c r="E727" i="156"/>
  <c r="E728" i="156"/>
  <c r="E729" i="156"/>
  <c r="E730" i="156"/>
  <c r="E731" i="156"/>
  <c r="E732" i="156"/>
  <c r="E733" i="156"/>
  <c r="D727" i="156"/>
  <c r="D728" i="156"/>
  <c r="D729" i="156"/>
  <c r="D730" i="156"/>
  <c r="D731" i="156"/>
  <c r="D732" i="156"/>
  <c r="D733" i="156"/>
  <c r="J19" i="197"/>
  <c r="J29" i="197" s="1"/>
  <c r="M16" i="197"/>
  <c r="M15" i="197"/>
  <c r="M14" i="197"/>
  <c r="M13" i="197"/>
  <c r="K10" i="197"/>
  <c r="K9" i="197"/>
  <c r="K8" i="197"/>
  <c r="P7" i="197"/>
  <c r="K7" i="197"/>
  <c r="P6" i="197"/>
  <c r="K6" i="197"/>
  <c r="M5" i="197"/>
  <c r="Q5" i="197" s="1"/>
  <c r="K5" i="197"/>
  <c r="B4" i="197"/>
  <c r="C3" i="197"/>
  <c r="F720" i="156"/>
  <c r="F721" i="156"/>
  <c r="F722" i="156"/>
  <c r="F723" i="156"/>
  <c r="F724" i="156"/>
  <c r="F725" i="156"/>
  <c r="F726" i="156"/>
  <c r="E720" i="156"/>
  <c r="E721" i="156"/>
  <c r="E722" i="156"/>
  <c r="E723" i="156"/>
  <c r="E724" i="156"/>
  <c r="E725" i="156"/>
  <c r="E726" i="156"/>
  <c r="D720" i="156"/>
  <c r="D721" i="156"/>
  <c r="D722" i="156"/>
  <c r="D723" i="156"/>
  <c r="D724" i="156"/>
  <c r="D725" i="156"/>
  <c r="D726" i="156"/>
  <c r="J19" i="196"/>
  <c r="J29" i="196" s="1"/>
  <c r="M16" i="196"/>
  <c r="M15" i="196"/>
  <c r="M14" i="196"/>
  <c r="M13" i="196"/>
  <c r="K10" i="196"/>
  <c r="K9" i="196"/>
  <c r="K8" i="196"/>
  <c r="P7" i="196"/>
  <c r="K7" i="196"/>
  <c r="P6" i="196"/>
  <c r="K6" i="196"/>
  <c r="M5" i="196"/>
  <c r="Q5" i="196" s="1"/>
  <c r="K5" i="196"/>
  <c r="B4" i="196"/>
  <c r="C3" i="196"/>
  <c r="D3" i="196" s="1"/>
  <c r="F713" i="156"/>
  <c r="F714" i="156"/>
  <c r="F715" i="156"/>
  <c r="F716" i="156"/>
  <c r="F717" i="156"/>
  <c r="F718" i="156"/>
  <c r="F719" i="156"/>
  <c r="E713" i="156"/>
  <c r="E714" i="156"/>
  <c r="E715" i="156"/>
  <c r="E716" i="156"/>
  <c r="E717" i="156"/>
  <c r="E718" i="156"/>
  <c r="E719" i="156"/>
  <c r="D713" i="156"/>
  <c r="D714" i="156"/>
  <c r="D715" i="156"/>
  <c r="D716" i="156"/>
  <c r="D717" i="156"/>
  <c r="D718" i="156"/>
  <c r="D719" i="156"/>
  <c r="H3" i="212" l="1"/>
  <c r="J21" i="201"/>
  <c r="J31" i="201" s="1"/>
  <c r="E4" i="207"/>
  <c r="E3" i="201"/>
  <c r="E4" i="201" s="1"/>
  <c r="G4" i="211"/>
  <c r="H3" i="211"/>
  <c r="H4" i="211" s="1"/>
  <c r="G3" i="210"/>
  <c r="F4" i="210"/>
  <c r="G4" i="209"/>
  <c r="H3" i="209"/>
  <c r="H4" i="209" s="1"/>
  <c r="H3" i="208"/>
  <c r="G4" i="208"/>
  <c r="J23" i="207"/>
  <c r="J33" i="207" s="1"/>
  <c r="G3" i="207"/>
  <c r="F4" i="207"/>
  <c r="F3" i="206"/>
  <c r="F4" i="206" s="1"/>
  <c r="E4" i="206"/>
  <c r="J23" i="206"/>
  <c r="J33" i="206" s="1"/>
  <c r="J22" i="205"/>
  <c r="J32" i="205" s="1"/>
  <c r="F3" i="205"/>
  <c r="E4" i="205"/>
  <c r="J23" i="204"/>
  <c r="J33" i="204" s="1"/>
  <c r="G3" i="204"/>
  <c r="F4" i="204"/>
  <c r="J22" i="203"/>
  <c r="J32" i="203" s="1"/>
  <c r="E4" i="203"/>
  <c r="F3" i="203"/>
  <c r="J22" i="202"/>
  <c r="J32" i="202" s="1"/>
  <c r="E4" i="202"/>
  <c r="F3" i="202"/>
  <c r="L6" i="201"/>
  <c r="L9" i="201"/>
  <c r="L10" i="201"/>
  <c r="L8" i="201"/>
  <c r="L7" i="201"/>
  <c r="J22" i="201"/>
  <c r="J32" i="201" s="1"/>
  <c r="F3" i="201"/>
  <c r="D3" i="199"/>
  <c r="C4" i="199"/>
  <c r="K11" i="200"/>
  <c r="L7" i="200" s="1"/>
  <c r="J21" i="200"/>
  <c r="J31" i="200" s="1"/>
  <c r="E3" i="200"/>
  <c r="D4" i="200"/>
  <c r="J20" i="200"/>
  <c r="J30" i="200" s="1"/>
  <c r="C4" i="200"/>
  <c r="N24" i="198"/>
  <c r="K11" i="199"/>
  <c r="L7" i="199" s="1"/>
  <c r="P8" i="199"/>
  <c r="P10" i="199" s="1"/>
  <c r="E3" i="199"/>
  <c r="D4" i="199"/>
  <c r="J21" i="199"/>
  <c r="J31" i="199" s="1"/>
  <c r="J20" i="199"/>
  <c r="J30" i="199" s="1"/>
  <c r="P5" i="198"/>
  <c r="P8" i="198" s="1"/>
  <c r="P10" i="198" s="1"/>
  <c r="N45" i="197"/>
  <c r="P8" i="197"/>
  <c r="P10" i="197" s="1"/>
  <c r="K11" i="198"/>
  <c r="L8" i="198" s="1"/>
  <c r="J21" i="198"/>
  <c r="J31" i="198" s="1"/>
  <c r="E3" i="198"/>
  <c r="D4" i="198"/>
  <c r="J20" i="198"/>
  <c r="J30" i="198" s="1"/>
  <c r="C4" i="198"/>
  <c r="D3" i="197"/>
  <c r="E3" i="197" s="1"/>
  <c r="C4" i="197"/>
  <c r="J20" i="197"/>
  <c r="J30" i="197" s="1"/>
  <c r="P5" i="196"/>
  <c r="P8" i="196" s="1"/>
  <c r="P10" i="196" s="1"/>
  <c r="K11" i="196"/>
  <c r="L6" i="196" s="1"/>
  <c r="C4" i="196"/>
  <c r="E3" i="196"/>
  <c r="J21" i="196"/>
  <c r="J31" i="196" s="1"/>
  <c r="D4" i="196"/>
  <c r="J20" i="196"/>
  <c r="J30" i="196" s="1"/>
  <c r="J19" i="195"/>
  <c r="J29" i="195" s="1"/>
  <c r="M16" i="195"/>
  <c r="M15" i="195"/>
  <c r="M14" i="195"/>
  <c r="M13" i="195"/>
  <c r="K10" i="195"/>
  <c r="K9" i="195"/>
  <c r="K8" i="195"/>
  <c r="P7" i="195"/>
  <c r="K7" i="195"/>
  <c r="P6" i="195"/>
  <c r="K6" i="195"/>
  <c r="P5" i="195"/>
  <c r="M5" i="195"/>
  <c r="Q5" i="195" s="1"/>
  <c r="K5" i="195"/>
  <c r="B4" i="195"/>
  <c r="C3" i="195"/>
  <c r="D3" i="195" s="1"/>
  <c r="D712" i="156"/>
  <c r="E712" i="156"/>
  <c r="F712" i="156"/>
  <c r="D706" i="156"/>
  <c r="D707" i="156"/>
  <c r="D708" i="156"/>
  <c r="D709" i="156"/>
  <c r="D710" i="156"/>
  <c r="D711" i="156"/>
  <c r="E706" i="156"/>
  <c r="E707" i="156"/>
  <c r="E708" i="156"/>
  <c r="E709" i="156"/>
  <c r="E710" i="156"/>
  <c r="E711" i="156"/>
  <c r="F706" i="156"/>
  <c r="F707" i="156"/>
  <c r="F708" i="156"/>
  <c r="F709" i="156"/>
  <c r="F710" i="156"/>
  <c r="F711" i="156"/>
  <c r="J19" i="194"/>
  <c r="J29" i="194" s="1"/>
  <c r="M16" i="194"/>
  <c r="M15" i="194"/>
  <c r="M14" i="194"/>
  <c r="M13" i="194"/>
  <c r="K10" i="194"/>
  <c r="K9" i="194"/>
  <c r="K8" i="194"/>
  <c r="P7" i="194"/>
  <c r="K7" i="194"/>
  <c r="P6" i="194"/>
  <c r="K6" i="194"/>
  <c r="M5" i="194"/>
  <c r="Q5" i="194" s="1"/>
  <c r="K5" i="194"/>
  <c r="B4" i="194"/>
  <c r="C3" i="194"/>
  <c r="D3" i="194" s="1"/>
  <c r="H3" i="210" l="1"/>
  <c r="H4" i="210" s="1"/>
  <c r="G4" i="210"/>
  <c r="H4" i="208"/>
  <c r="H3" i="207"/>
  <c r="G4" i="207"/>
  <c r="J24" i="207"/>
  <c r="J34" i="207" s="1"/>
  <c r="G3" i="206"/>
  <c r="G4" i="206" s="1"/>
  <c r="F4" i="205"/>
  <c r="J23" i="205"/>
  <c r="J33" i="205" s="1"/>
  <c r="G3" i="205"/>
  <c r="G4" i="204"/>
  <c r="J24" i="204"/>
  <c r="J34" i="204" s="1"/>
  <c r="H3" i="204"/>
  <c r="J23" i="203"/>
  <c r="J33" i="203" s="1"/>
  <c r="F4" i="203"/>
  <c r="G3" i="203"/>
  <c r="J23" i="202"/>
  <c r="J33" i="202" s="1"/>
  <c r="F4" i="202"/>
  <c r="G3" i="202"/>
  <c r="J23" i="201"/>
  <c r="J33" i="201" s="1"/>
  <c r="G3" i="201"/>
  <c r="F4" i="201"/>
  <c r="L10" i="200"/>
  <c r="L9" i="200"/>
  <c r="L6" i="200"/>
  <c r="L5" i="200"/>
  <c r="L8" i="200"/>
  <c r="E4" i="200"/>
  <c r="J22" i="200"/>
  <c r="J32" i="200" s="1"/>
  <c r="F3" i="200"/>
  <c r="L10" i="199"/>
  <c r="L5" i="199"/>
  <c r="L8" i="199"/>
  <c r="L9" i="199"/>
  <c r="L6" i="199"/>
  <c r="F3" i="199"/>
  <c r="E4" i="199"/>
  <c r="J22" i="199"/>
  <c r="J32" i="199" s="1"/>
  <c r="L5" i="198"/>
  <c r="L6" i="198"/>
  <c r="L7" i="198"/>
  <c r="L9" i="198"/>
  <c r="L10" i="198"/>
  <c r="E4" i="198"/>
  <c r="J22" i="198"/>
  <c r="J32" i="198" s="1"/>
  <c r="F3" i="198"/>
  <c r="D4" i="197"/>
  <c r="J21" i="197"/>
  <c r="J31" i="197" s="1"/>
  <c r="E4" i="197"/>
  <c r="J22" i="197"/>
  <c r="J32" i="197" s="1"/>
  <c r="F3" i="197"/>
  <c r="L8" i="196"/>
  <c r="L10" i="196"/>
  <c r="L7" i="196"/>
  <c r="L9" i="196"/>
  <c r="L5" i="196"/>
  <c r="E4" i="196"/>
  <c r="J22" i="196"/>
  <c r="J32" i="196" s="1"/>
  <c r="F3" i="196"/>
  <c r="P8" i="195"/>
  <c r="P10" i="195" s="1"/>
  <c r="K11" i="195"/>
  <c r="L9" i="195" s="1"/>
  <c r="J21" i="195"/>
  <c r="J31" i="195" s="1"/>
  <c r="E3" i="195"/>
  <c r="D4" i="195"/>
  <c r="J20" i="195"/>
  <c r="J30" i="195" s="1"/>
  <c r="C4" i="195"/>
  <c r="P5" i="194"/>
  <c r="P8" i="194" s="1"/>
  <c r="P10" i="194" s="1"/>
  <c r="K11" i="194"/>
  <c r="L6" i="194" s="1"/>
  <c r="J21" i="194"/>
  <c r="J31" i="194" s="1"/>
  <c r="D4" i="194"/>
  <c r="E3" i="194"/>
  <c r="J20" i="194"/>
  <c r="J30" i="194" s="1"/>
  <c r="C4" i="194"/>
  <c r="H4" i="207" l="1"/>
  <c r="J25" i="207"/>
  <c r="J35" i="207" s="1"/>
  <c r="J24" i="206"/>
  <c r="J34" i="206" s="1"/>
  <c r="H3" i="206"/>
  <c r="H4" i="206" s="1"/>
  <c r="J24" i="205"/>
  <c r="J34" i="205" s="1"/>
  <c r="H3" i="205"/>
  <c r="G4" i="205"/>
  <c r="H4" i="204"/>
  <c r="J25" i="204"/>
  <c r="J35" i="204" s="1"/>
  <c r="J24" i="203"/>
  <c r="J34" i="203" s="1"/>
  <c r="G4" i="203"/>
  <c r="H3" i="203"/>
  <c r="J24" i="202"/>
  <c r="J34" i="202" s="1"/>
  <c r="G4" i="202"/>
  <c r="H3" i="202"/>
  <c r="J24" i="201"/>
  <c r="J34" i="201" s="1"/>
  <c r="G4" i="201"/>
  <c r="H3" i="201"/>
  <c r="J23" i="200"/>
  <c r="J33" i="200" s="1"/>
  <c r="G3" i="200"/>
  <c r="F4" i="200"/>
  <c r="G3" i="199"/>
  <c r="F4" i="199"/>
  <c r="J23" i="199"/>
  <c r="J33" i="199" s="1"/>
  <c r="J23" i="198"/>
  <c r="J33" i="198" s="1"/>
  <c r="G3" i="198"/>
  <c r="F4" i="198"/>
  <c r="J23" i="197"/>
  <c r="J33" i="197" s="1"/>
  <c r="G3" i="197"/>
  <c r="F4" i="197"/>
  <c r="F4" i="196"/>
  <c r="J23" i="196"/>
  <c r="J33" i="196" s="1"/>
  <c r="G3" i="196"/>
  <c r="L10" i="195"/>
  <c r="L8" i="195"/>
  <c r="L5" i="195"/>
  <c r="L7" i="195"/>
  <c r="L6" i="195"/>
  <c r="E4" i="195"/>
  <c r="J22" i="195"/>
  <c r="J32" i="195" s="1"/>
  <c r="F3" i="195"/>
  <c r="L9" i="194"/>
  <c r="L5" i="194"/>
  <c r="L10" i="194"/>
  <c r="L8" i="194"/>
  <c r="L7" i="194"/>
  <c r="E4" i="194"/>
  <c r="J22" i="194"/>
  <c r="J32" i="194" s="1"/>
  <c r="F3" i="194"/>
  <c r="J25" i="206" l="1"/>
  <c r="J35" i="206" s="1"/>
  <c r="H4" i="205"/>
  <c r="J25" i="205"/>
  <c r="J35" i="205" s="1"/>
  <c r="J25" i="203"/>
  <c r="J35" i="203" s="1"/>
  <c r="H4" i="203"/>
  <c r="J25" i="202"/>
  <c r="J35" i="202" s="1"/>
  <c r="H4" i="202"/>
  <c r="H4" i="201"/>
  <c r="J25" i="201"/>
  <c r="J35" i="201" s="1"/>
  <c r="J24" i="200"/>
  <c r="J34" i="200" s="1"/>
  <c r="H3" i="200"/>
  <c r="G4" i="200"/>
  <c r="G4" i="199"/>
  <c r="J24" i="199"/>
  <c r="J34" i="199" s="1"/>
  <c r="H3" i="199"/>
  <c r="J24" i="198"/>
  <c r="J34" i="198" s="1"/>
  <c r="H3" i="198"/>
  <c r="G4" i="198"/>
  <c r="J24" i="197"/>
  <c r="J34" i="197" s="1"/>
  <c r="H3" i="197"/>
  <c r="G4" i="197"/>
  <c r="J24" i="196"/>
  <c r="J34" i="196" s="1"/>
  <c r="H3" i="196"/>
  <c r="G4" i="196"/>
  <c r="J23" i="195"/>
  <c r="J33" i="195" s="1"/>
  <c r="G3" i="195"/>
  <c r="F4" i="195"/>
  <c r="J23" i="194"/>
  <c r="J33" i="194" s="1"/>
  <c r="G3" i="194"/>
  <c r="F4" i="194"/>
  <c r="H4" i="200" l="1"/>
  <c r="J25" i="200"/>
  <c r="J35" i="200" s="1"/>
  <c r="H4" i="199"/>
  <c r="J25" i="199"/>
  <c r="J35" i="199" s="1"/>
  <c r="H4" i="198"/>
  <c r="J25" i="198"/>
  <c r="J35" i="198" s="1"/>
  <c r="H4" i="197"/>
  <c r="J25" i="197"/>
  <c r="J35" i="197" s="1"/>
  <c r="H4" i="196"/>
  <c r="J25" i="196"/>
  <c r="J35" i="196" s="1"/>
  <c r="J24" i="195"/>
  <c r="J34" i="195" s="1"/>
  <c r="H3" i="195"/>
  <c r="G4" i="195"/>
  <c r="G4" i="194"/>
  <c r="J24" i="194"/>
  <c r="J34" i="194" s="1"/>
  <c r="H3" i="194"/>
  <c r="H4" i="195" l="1"/>
  <c r="J25" i="195"/>
  <c r="J35" i="195" s="1"/>
  <c r="H4" i="194"/>
  <c r="J25" i="194"/>
  <c r="J35" i="194" s="1"/>
  <c r="D705" i="156" l="1"/>
  <c r="E705" i="156"/>
  <c r="F705" i="156"/>
  <c r="D699" i="156"/>
  <c r="D700" i="156"/>
  <c r="D701" i="156"/>
  <c r="D702" i="156"/>
  <c r="D703" i="156"/>
  <c r="D704" i="156"/>
  <c r="E699" i="156"/>
  <c r="E700" i="156"/>
  <c r="E701" i="156"/>
  <c r="E702" i="156"/>
  <c r="E703" i="156"/>
  <c r="E704" i="156"/>
  <c r="F699" i="156"/>
  <c r="F700" i="156"/>
  <c r="F701" i="156"/>
  <c r="F702" i="156"/>
  <c r="F703" i="156"/>
  <c r="F704" i="156"/>
  <c r="M13" i="192"/>
  <c r="J19" i="193"/>
  <c r="J29" i="193" s="1"/>
  <c r="M16" i="193"/>
  <c r="M15" i="193"/>
  <c r="M14" i="193"/>
  <c r="M13" i="193"/>
  <c r="K10" i="193"/>
  <c r="K9" i="193"/>
  <c r="K8" i="193"/>
  <c r="P7" i="193"/>
  <c r="K7" i="193"/>
  <c r="P6" i="193"/>
  <c r="K6" i="193"/>
  <c r="M5" i="193"/>
  <c r="Q5" i="193" s="1"/>
  <c r="K5" i="193"/>
  <c r="B4" i="193"/>
  <c r="C3" i="193"/>
  <c r="D3" i="193" s="1"/>
  <c r="P5" i="193" l="1"/>
  <c r="P8" i="193" s="1"/>
  <c r="P10" i="193" s="1"/>
  <c r="K11" i="193"/>
  <c r="L9" i="193" s="1"/>
  <c r="D4" i="193"/>
  <c r="J21" i="193"/>
  <c r="J31" i="193" s="1"/>
  <c r="E3" i="193"/>
  <c r="J20" i="193"/>
  <c r="J30" i="193" s="1"/>
  <c r="C4" i="193"/>
  <c r="L8" i="193" l="1"/>
  <c r="L5" i="193"/>
  <c r="L7" i="193"/>
  <c r="L6" i="193"/>
  <c r="L10" i="193"/>
  <c r="E4" i="193"/>
  <c r="J22" i="193"/>
  <c r="J32" i="193" s="1"/>
  <c r="F3" i="193"/>
  <c r="J23" i="193" l="1"/>
  <c r="J33" i="193" s="1"/>
  <c r="G3" i="193"/>
  <c r="F4" i="193"/>
  <c r="J24" i="193" l="1"/>
  <c r="J34" i="193" s="1"/>
  <c r="H3" i="193"/>
  <c r="G4" i="193"/>
  <c r="H4" i="193" l="1"/>
  <c r="J25" i="193"/>
  <c r="J35" i="193" s="1"/>
  <c r="D698" i="156" l="1"/>
  <c r="E698" i="156"/>
  <c r="F698" i="156"/>
  <c r="D692" i="156"/>
  <c r="D693" i="156"/>
  <c r="D694" i="156"/>
  <c r="D695" i="156"/>
  <c r="D696" i="156"/>
  <c r="D697" i="156"/>
  <c r="E692" i="156"/>
  <c r="E693" i="156"/>
  <c r="E694" i="156"/>
  <c r="E695" i="156"/>
  <c r="E696" i="156"/>
  <c r="E697" i="156"/>
  <c r="F692" i="156"/>
  <c r="F693" i="156"/>
  <c r="F694" i="156"/>
  <c r="F695" i="156"/>
  <c r="F696" i="156"/>
  <c r="F697" i="156"/>
  <c r="M13" i="191"/>
  <c r="M16" i="192" l="1"/>
  <c r="M15" i="192"/>
  <c r="M14" i="192"/>
  <c r="J19" i="192"/>
  <c r="J29" i="192" s="1"/>
  <c r="K10" i="192"/>
  <c r="K9" i="192"/>
  <c r="K8" i="192"/>
  <c r="P7" i="192"/>
  <c r="K7" i="192"/>
  <c r="P6" i="192"/>
  <c r="K6" i="192"/>
  <c r="M5" i="192"/>
  <c r="Q5" i="192" s="1"/>
  <c r="K5" i="192"/>
  <c r="B4" i="192"/>
  <c r="C3" i="192"/>
  <c r="D3" i="192" s="1"/>
  <c r="M16" i="191"/>
  <c r="P5" i="192" l="1"/>
  <c r="P8" i="192" s="1"/>
  <c r="P10" i="192" s="1"/>
  <c r="K11" i="192"/>
  <c r="L8" i="192" s="1"/>
  <c r="E3" i="192"/>
  <c r="D4" i="192"/>
  <c r="J21" i="192"/>
  <c r="J31" i="192" s="1"/>
  <c r="J20" i="192"/>
  <c r="J30" i="192" s="1"/>
  <c r="C4" i="192"/>
  <c r="D691" i="156"/>
  <c r="E691" i="156"/>
  <c r="F691" i="156"/>
  <c r="D685" i="156"/>
  <c r="D686" i="156"/>
  <c r="D687" i="156"/>
  <c r="D688" i="156"/>
  <c r="D689" i="156"/>
  <c r="D690" i="156"/>
  <c r="E685" i="156"/>
  <c r="E686" i="156"/>
  <c r="E687" i="156"/>
  <c r="E688" i="156"/>
  <c r="E689" i="156"/>
  <c r="E690" i="156"/>
  <c r="F685" i="156"/>
  <c r="F686" i="156"/>
  <c r="F687" i="156"/>
  <c r="F688" i="156"/>
  <c r="F689" i="156"/>
  <c r="F690" i="156"/>
  <c r="M15" i="191"/>
  <c r="M14" i="191"/>
  <c r="M15" i="190"/>
  <c r="M14" i="190"/>
  <c r="P5" i="191" l="1"/>
  <c r="L7" i="192"/>
  <c r="L5" i="192"/>
  <c r="L10" i="192"/>
  <c r="L9" i="192"/>
  <c r="L6" i="192"/>
  <c r="E4" i="192"/>
  <c r="J22" i="192"/>
  <c r="J32" i="192" s="1"/>
  <c r="F3" i="192"/>
  <c r="J19" i="191"/>
  <c r="J29" i="191" s="1"/>
  <c r="K10" i="191"/>
  <c r="K9" i="191"/>
  <c r="K8" i="191"/>
  <c r="P7" i="191"/>
  <c r="K7" i="191"/>
  <c r="P6" i="191"/>
  <c r="K6" i="191"/>
  <c r="M5" i="191"/>
  <c r="Q5" i="191" s="1"/>
  <c r="K5" i="191"/>
  <c r="B4" i="191"/>
  <c r="C3" i="191"/>
  <c r="D3" i="191" s="1"/>
  <c r="P8" i="191" l="1"/>
  <c r="P10" i="191" s="1"/>
  <c r="F4" i="192"/>
  <c r="J23" i="192"/>
  <c r="J33" i="192" s="1"/>
  <c r="G3" i="192"/>
  <c r="K11" i="191"/>
  <c r="L9" i="191" s="1"/>
  <c r="E3" i="191"/>
  <c r="J21" i="191"/>
  <c r="J31" i="191" s="1"/>
  <c r="D4" i="191"/>
  <c r="C4" i="191"/>
  <c r="J20" i="191"/>
  <c r="J30" i="191" s="1"/>
  <c r="J24" i="192" l="1"/>
  <c r="J34" i="192" s="1"/>
  <c r="G4" i="192"/>
  <c r="H3" i="192"/>
  <c r="L5" i="191"/>
  <c r="L10" i="191"/>
  <c r="L8" i="191"/>
  <c r="L6" i="191"/>
  <c r="L7" i="191"/>
  <c r="J22" i="191"/>
  <c r="J32" i="191" s="1"/>
  <c r="F3" i="191"/>
  <c r="E4" i="191"/>
  <c r="H4" i="192" l="1"/>
  <c r="J25" i="192"/>
  <c r="J35" i="192" s="1"/>
  <c r="G3" i="191"/>
  <c r="F4" i="191"/>
  <c r="J23" i="191"/>
  <c r="J33" i="191" s="1"/>
  <c r="G4" i="191" l="1"/>
  <c r="J24" i="191"/>
  <c r="J34" i="191" s="1"/>
  <c r="H3" i="191"/>
  <c r="H4" i="191" l="1"/>
  <c r="J25" i="191"/>
  <c r="J35" i="191" s="1"/>
  <c r="D684" i="156" l="1"/>
  <c r="E684" i="156"/>
  <c r="F684" i="156"/>
  <c r="D678" i="156"/>
  <c r="D679" i="156"/>
  <c r="D680" i="156"/>
  <c r="D681" i="156"/>
  <c r="D682" i="156"/>
  <c r="D683" i="156"/>
  <c r="E678" i="156"/>
  <c r="E679" i="156"/>
  <c r="E680" i="156"/>
  <c r="E681" i="156"/>
  <c r="E682" i="156"/>
  <c r="E683" i="156"/>
  <c r="F678" i="156"/>
  <c r="F679" i="156"/>
  <c r="F680" i="156"/>
  <c r="F681" i="156"/>
  <c r="F682" i="156"/>
  <c r="F683" i="156"/>
  <c r="J19" i="190"/>
  <c r="J29" i="190" s="1"/>
  <c r="K10" i="190"/>
  <c r="K9" i="190"/>
  <c r="K8" i="190"/>
  <c r="P7" i="190"/>
  <c r="K7" i="190"/>
  <c r="P6" i="190"/>
  <c r="K6" i="190"/>
  <c r="P5" i="190"/>
  <c r="M5" i="190"/>
  <c r="Q5" i="190" s="1"/>
  <c r="K5" i="190"/>
  <c r="B4" i="190"/>
  <c r="C3" i="190"/>
  <c r="D3" i="190" s="1"/>
  <c r="M16" i="189"/>
  <c r="M15" i="189"/>
  <c r="M13" i="189"/>
  <c r="M14" i="189"/>
  <c r="P8" i="190" l="1"/>
  <c r="P10" i="190" s="1"/>
  <c r="K11" i="190"/>
  <c r="L10" i="190" s="1"/>
  <c r="E3" i="190"/>
  <c r="D4" i="190"/>
  <c r="J21" i="190"/>
  <c r="J31" i="190" s="1"/>
  <c r="J20" i="190"/>
  <c r="J30" i="190" s="1"/>
  <c r="C4" i="190"/>
  <c r="L9" i="190" l="1"/>
  <c r="L5" i="190"/>
  <c r="L8" i="190"/>
  <c r="L7" i="190"/>
  <c r="L6" i="190"/>
  <c r="E4" i="190"/>
  <c r="J22" i="190"/>
  <c r="J32" i="190" s="1"/>
  <c r="F3" i="190"/>
  <c r="F4" i="190" l="1"/>
  <c r="J23" i="190"/>
  <c r="J33" i="190" s="1"/>
  <c r="G3" i="190"/>
  <c r="H3" i="190" l="1"/>
  <c r="G4" i="190"/>
  <c r="J24" i="190"/>
  <c r="J34" i="190" s="1"/>
  <c r="H4" i="190" l="1"/>
  <c r="J25" i="190"/>
  <c r="J35" i="190" s="1"/>
  <c r="D677" i="156" l="1"/>
  <c r="E677" i="156"/>
  <c r="F677" i="156"/>
  <c r="D671" i="156"/>
  <c r="D672" i="156"/>
  <c r="D673" i="156"/>
  <c r="D674" i="156"/>
  <c r="D675" i="156"/>
  <c r="D676" i="156"/>
  <c r="E671" i="156"/>
  <c r="E672" i="156"/>
  <c r="E673" i="156"/>
  <c r="E674" i="156"/>
  <c r="E675" i="156"/>
  <c r="E676" i="156"/>
  <c r="F671" i="156"/>
  <c r="F672" i="156"/>
  <c r="F673" i="156"/>
  <c r="F674" i="156"/>
  <c r="F675" i="156"/>
  <c r="F676" i="156"/>
  <c r="J19" i="189"/>
  <c r="J29" i="189" s="1"/>
  <c r="K10" i="189"/>
  <c r="K9" i="189"/>
  <c r="K8" i="189"/>
  <c r="P7" i="189"/>
  <c r="K7" i="189"/>
  <c r="P6" i="189"/>
  <c r="K6" i="189"/>
  <c r="P5" i="189"/>
  <c r="M5" i="189"/>
  <c r="Q5" i="189" s="1"/>
  <c r="K5" i="189"/>
  <c r="B4" i="189"/>
  <c r="C3" i="189"/>
  <c r="J20" i="189" s="1"/>
  <c r="J30" i="189" s="1"/>
  <c r="M5" i="72"/>
  <c r="P8" i="189" l="1"/>
  <c r="P10" i="189" s="1"/>
  <c r="C4" i="189"/>
  <c r="K11" i="189"/>
  <c r="L7" i="189" s="1"/>
  <c r="D3" i="189"/>
  <c r="D670" i="156"/>
  <c r="E670" i="156"/>
  <c r="F670" i="156"/>
  <c r="D664" i="156"/>
  <c r="D665" i="156"/>
  <c r="D666" i="156"/>
  <c r="D667" i="156"/>
  <c r="D668" i="156"/>
  <c r="D669" i="156"/>
  <c r="E664" i="156"/>
  <c r="E665" i="156"/>
  <c r="E666" i="156"/>
  <c r="E667" i="156"/>
  <c r="E668" i="156"/>
  <c r="E669" i="156"/>
  <c r="F664" i="156"/>
  <c r="F665" i="156"/>
  <c r="F666" i="156"/>
  <c r="F667" i="156"/>
  <c r="F668" i="156"/>
  <c r="F669" i="156"/>
  <c r="L6" i="189" l="1"/>
  <c r="L10" i="189"/>
  <c r="L9" i="189"/>
  <c r="L8" i="189"/>
  <c r="L5" i="189"/>
  <c r="J21" i="189"/>
  <c r="J31" i="189" s="1"/>
  <c r="D4" i="189"/>
  <c r="E3" i="189"/>
  <c r="P5" i="188"/>
  <c r="P7" i="188"/>
  <c r="J19" i="188"/>
  <c r="J29" i="188" s="1"/>
  <c r="K10" i="188"/>
  <c r="K9" i="188"/>
  <c r="K8" i="188"/>
  <c r="K7" i="188"/>
  <c r="P6" i="188"/>
  <c r="K6" i="188"/>
  <c r="M5" i="188"/>
  <c r="Q5" i="188" s="1"/>
  <c r="K5" i="188"/>
  <c r="B4" i="188"/>
  <c r="C3" i="188"/>
  <c r="J20" i="188" s="1"/>
  <c r="J30" i="188" s="1"/>
  <c r="P5" i="187"/>
  <c r="K8" i="187"/>
  <c r="D663" i="156"/>
  <c r="E663" i="156"/>
  <c r="F663" i="156"/>
  <c r="D657" i="156"/>
  <c r="D658" i="156"/>
  <c r="D659" i="156"/>
  <c r="D660" i="156"/>
  <c r="D661" i="156"/>
  <c r="D662" i="156"/>
  <c r="E657" i="156"/>
  <c r="E658" i="156"/>
  <c r="E659" i="156"/>
  <c r="E660" i="156"/>
  <c r="E661" i="156"/>
  <c r="E662" i="156"/>
  <c r="F657" i="156"/>
  <c r="F658" i="156"/>
  <c r="F659" i="156"/>
  <c r="F660" i="156"/>
  <c r="F661" i="156"/>
  <c r="F662" i="156"/>
  <c r="J19" i="187"/>
  <c r="J29" i="187" s="1"/>
  <c r="K10" i="187"/>
  <c r="K9" i="187"/>
  <c r="P7" i="187"/>
  <c r="K7" i="187"/>
  <c r="P6" i="187"/>
  <c r="K6" i="187"/>
  <c r="M5" i="187"/>
  <c r="Q5" i="187" s="1"/>
  <c r="K5" i="187"/>
  <c r="B4" i="187"/>
  <c r="C3" i="187"/>
  <c r="D3" i="187" s="1"/>
  <c r="D656" i="156"/>
  <c r="E656" i="156"/>
  <c r="F656" i="156"/>
  <c r="D650" i="156"/>
  <c r="D651" i="156"/>
  <c r="D652" i="156"/>
  <c r="D653" i="156"/>
  <c r="D654" i="156"/>
  <c r="D655" i="156"/>
  <c r="E650" i="156"/>
  <c r="E651" i="156"/>
  <c r="E652" i="156"/>
  <c r="E653" i="156"/>
  <c r="E654" i="156"/>
  <c r="E655" i="156"/>
  <c r="F650" i="156"/>
  <c r="F651" i="156"/>
  <c r="F652" i="156"/>
  <c r="F653" i="156"/>
  <c r="F654" i="156"/>
  <c r="F655" i="156"/>
  <c r="P8" i="188" l="1"/>
  <c r="P10" i="188" s="1"/>
  <c r="J22" i="189"/>
  <c r="J32" i="189" s="1"/>
  <c r="F3" i="189"/>
  <c r="E4" i="189"/>
  <c r="K11" i="188"/>
  <c r="L6" i="188" s="1"/>
  <c r="C4" i="188"/>
  <c r="D3" i="188"/>
  <c r="P8" i="187"/>
  <c r="P10" i="187" s="1"/>
  <c r="C4" i="187"/>
  <c r="K11" i="187"/>
  <c r="L7" i="187" s="1"/>
  <c r="E3" i="187"/>
  <c r="D4" i="187"/>
  <c r="J21" i="187"/>
  <c r="J31" i="187" s="1"/>
  <c r="J20" i="187"/>
  <c r="J30" i="187" s="1"/>
  <c r="J19" i="186"/>
  <c r="J29" i="186" s="1"/>
  <c r="K10" i="186"/>
  <c r="K9" i="186"/>
  <c r="K8" i="186"/>
  <c r="P7" i="186"/>
  <c r="K7" i="186"/>
  <c r="P6" i="186"/>
  <c r="P8" i="186" s="1"/>
  <c r="P10" i="186" s="1"/>
  <c r="K6" i="186"/>
  <c r="M5" i="186"/>
  <c r="Q5" i="186" s="1"/>
  <c r="K5" i="186"/>
  <c r="B4" i="186"/>
  <c r="C3" i="186"/>
  <c r="D3" i="186" s="1"/>
  <c r="D649" i="156"/>
  <c r="E649" i="156"/>
  <c r="F649" i="156"/>
  <c r="D643" i="156"/>
  <c r="D644" i="156"/>
  <c r="D645" i="156"/>
  <c r="D646" i="156"/>
  <c r="D647" i="156"/>
  <c r="D648" i="156"/>
  <c r="E643" i="156"/>
  <c r="E644" i="156"/>
  <c r="E645" i="156"/>
  <c r="E646" i="156"/>
  <c r="E647" i="156"/>
  <c r="E648" i="156"/>
  <c r="F643" i="156"/>
  <c r="F644" i="156"/>
  <c r="F645" i="156"/>
  <c r="F646" i="156"/>
  <c r="F647" i="156"/>
  <c r="F648" i="156"/>
  <c r="J19" i="185"/>
  <c r="J29" i="185" s="1"/>
  <c r="K10" i="185"/>
  <c r="K9" i="185"/>
  <c r="K8" i="185"/>
  <c r="P7" i="185"/>
  <c r="K7" i="185"/>
  <c r="P6" i="185"/>
  <c r="K6" i="185"/>
  <c r="M5" i="185"/>
  <c r="Q5" i="185" s="1"/>
  <c r="K5" i="185"/>
  <c r="B4" i="185"/>
  <c r="C3" i="185"/>
  <c r="D3" i="185" s="1"/>
  <c r="D642" i="156"/>
  <c r="E642" i="156"/>
  <c r="F642" i="156"/>
  <c r="D636" i="156"/>
  <c r="D637" i="156"/>
  <c r="D638" i="156"/>
  <c r="D639" i="156"/>
  <c r="D640" i="156"/>
  <c r="D641" i="156"/>
  <c r="E636" i="156"/>
  <c r="E637" i="156"/>
  <c r="E638" i="156"/>
  <c r="E639" i="156"/>
  <c r="E640" i="156"/>
  <c r="E641" i="156"/>
  <c r="F636" i="156"/>
  <c r="F637" i="156"/>
  <c r="F638" i="156"/>
  <c r="F639" i="156"/>
  <c r="F640" i="156"/>
  <c r="F641" i="156"/>
  <c r="J23" i="189" l="1"/>
  <c r="J33" i="189" s="1"/>
  <c r="G3" i="189"/>
  <c r="F4" i="189"/>
  <c r="L10" i="188"/>
  <c r="L5" i="188"/>
  <c r="L9" i="188"/>
  <c r="L8" i="188"/>
  <c r="L7" i="188"/>
  <c r="J21" i="188"/>
  <c r="J31" i="188" s="1"/>
  <c r="E3" i="188"/>
  <c r="D4" i="188"/>
  <c r="L9" i="187"/>
  <c r="L6" i="187"/>
  <c r="L8" i="187"/>
  <c r="L10" i="187"/>
  <c r="L5" i="187"/>
  <c r="J22" i="187"/>
  <c r="J32" i="187" s="1"/>
  <c r="F3" i="187"/>
  <c r="E4" i="187"/>
  <c r="C4" i="186"/>
  <c r="K11" i="186"/>
  <c r="L7" i="186" s="1"/>
  <c r="E3" i="186"/>
  <c r="D4" i="186"/>
  <c r="J21" i="186"/>
  <c r="J31" i="186" s="1"/>
  <c r="J20" i="186"/>
  <c r="J30" i="186" s="1"/>
  <c r="P8" i="185"/>
  <c r="P10" i="185" s="1"/>
  <c r="K11" i="185"/>
  <c r="L6" i="185" s="1"/>
  <c r="C4" i="185"/>
  <c r="E3" i="185"/>
  <c r="D4" i="185"/>
  <c r="J21" i="185"/>
  <c r="J31" i="185" s="1"/>
  <c r="J20" i="185"/>
  <c r="J30" i="185" s="1"/>
  <c r="J19" i="184"/>
  <c r="J24" i="189" l="1"/>
  <c r="J34" i="189" s="1"/>
  <c r="G4" i="189"/>
  <c r="H3" i="189"/>
  <c r="E4" i="188"/>
  <c r="J22" i="188"/>
  <c r="J32" i="188" s="1"/>
  <c r="F3" i="188"/>
  <c r="J23" i="187"/>
  <c r="J33" i="187" s="1"/>
  <c r="F4" i="187"/>
  <c r="G3" i="187"/>
  <c r="L9" i="186"/>
  <c r="L6" i="186"/>
  <c r="L5" i="186"/>
  <c r="L10" i="186"/>
  <c r="L8" i="186"/>
  <c r="J22" i="186"/>
  <c r="J32" i="186" s="1"/>
  <c r="F3" i="186"/>
  <c r="E4" i="186"/>
  <c r="L8" i="185"/>
  <c r="L5" i="185"/>
  <c r="L7" i="185"/>
  <c r="L10" i="185"/>
  <c r="L9" i="185"/>
  <c r="J22" i="185"/>
  <c r="J32" i="185" s="1"/>
  <c r="F3" i="185"/>
  <c r="E4" i="185"/>
  <c r="C3" i="184"/>
  <c r="D3" i="184" s="1"/>
  <c r="E3" i="184" s="1"/>
  <c r="F3" i="184" s="1"/>
  <c r="G3" i="184" s="1"/>
  <c r="H3" i="184" s="1"/>
  <c r="B4" i="184"/>
  <c r="J29" i="184"/>
  <c r="K10" i="184"/>
  <c r="K9" i="184"/>
  <c r="K8" i="184"/>
  <c r="P7" i="184"/>
  <c r="K7" i="184"/>
  <c r="P6" i="184"/>
  <c r="K6" i="184"/>
  <c r="M5" i="184"/>
  <c r="Q5" i="184" s="1"/>
  <c r="K5" i="184"/>
  <c r="D635" i="156"/>
  <c r="E635" i="156"/>
  <c r="F635" i="156"/>
  <c r="D629" i="156"/>
  <c r="D630" i="156"/>
  <c r="D631" i="156"/>
  <c r="D632" i="156"/>
  <c r="D633" i="156"/>
  <c r="D634" i="156"/>
  <c r="E629" i="156"/>
  <c r="E630" i="156"/>
  <c r="E631" i="156"/>
  <c r="E632" i="156"/>
  <c r="E633" i="156"/>
  <c r="E634" i="156"/>
  <c r="F629" i="156"/>
  <c r="F630" i="156"/>
  <c r="F631" i="156"/>
  <c r="F632" i="156"/>
  <c r="F633" i="156"/>
  <c r="F634" i="156"/>
  <c r="H4" i="189" l="1"/>
  <c r="J25" i="189"/>
  <c r="J35" i="189" s="1"/>
  <c r="F4" i="188"/>
  <c r="J23" i="188"/>
  <c r="J33" i="188" s="1"/>
  <c r="G3" i="188"/>
  <c r="J24" i="187"/>
  <c r="J34" i="187" s="1"/>
  <c r="G4" i="187"/>
  <c r="H3" i="187"/>
  <c r="J23" i="186"/>
  <c r="J33" i="186" s="1"/>
  <c r="F4" i="186"/>
  <c r="G3" i="186"/>
  <c r="J23" i="185"/>
  <c r="J33" i="185" s="1"/>
  <c r="F4" i="185"/>
  <c r="G3" i="185"/>
  <c r="C4" i="184"/>
  <c r="K11" i="184"/>
  <c r="D4" i="184"/>
  <c r="J21" i="184"/>
  <c r="J31" i="184" s="1"/>
  <c r="J20" i="184"/>
  <c r="J30" i="184" s="1"/>
  <c r="D628" i="156"/>
  <c r="E628" i="156"/>
  <c r="F628" i="156"/>
  <c r="J19" i="183"/>
  <c r="J29" i="183" s="1"/>
  <c r="K10" i="183"/>
  <c r="K9" i="183"/>
  <c r="K8" i="183"/>
  <c r="P7" i="183"/>
  <c r="K7" i="183"/>
  <c r="P6" i="183"/>
  <c r="K6" i="183"/>
  <c r="M5" i="183"/>
  <c r="Q5" i="183" s="1"/>
  <c r="K5" i="183"/>
  <c r="B4" i="183"/>
  <c r="C3" i="183"/>
  <c r="D3" i="183" s="1"/>
  <c r="F625" i="156"/>
  <c r="F626" i="156"/>
  <c r="D627" i="156"/>
  <c r="E623" i="156"/>
  <c r="D622" i="156"/>
  <c r="D623" i="156"/>
  <c r="D624" i="156"/>
  <c r="D625" i="156"/>
  <c r="D626" i="156"/>
  <c r="E622" i="156"/>
  <c r="E624" i="156"/>
  <c r="E625" i="156"/>
  <c r="E626" i="156"/>
  <c r="E627" i="156"/>
  <c r="F622" i="156"/>
  <c r="F623" i="156"/>
  <c r="F624" i="156"/>
  <c r="F627" i="156"/>
  <c r="P8" i="183" l="1"/>
  <c r="P10" i="183" s="1"/>
  <c r="H3" i="188"/>
  <c r="G4" i="188"/>
  <c r="J24" i="188"/>
  <c r="J34" i="188" s="1"/>
  <c r="H4" i="187"/>
  <c r="J25" i="187"/>
  <c r="J35" i="187" s="1"/>
  <c r="J24" i="186"/>
  <c r="J34" i="186" s="1"/>
  <c r="G4" i="186"/>
  <c r="H3" i="186"/>
  <c r="J24" i="185"/>
  <c r="J34" i="185" s="1"/>
  <c r="G4" i="185"/>
  <c r="H3" i="185"/>
  <c r="L9" i="184"/>
  <c r="P8" i="184"/>
  <c r="P10" i="184" s="1"/>
  <c r="L7" i="184"/>
  <c r="L6" i="184"/>
  <c r="L5" i="184"/>
  <c r="L10" i="184"/>
  <c r="L8" i="184"/>
  <c r="J22" i="184"/>
  <c r="J32" i="184" s="1"/>
  <c r="E4" i="184"/>
  <c r="K11" i="183"/>
  <c r="L8" i="183" s="1"/>
  <c r="C4" i="183"/>
  <c r="E3" i="183"/>
  <c r="D4" i="183"/>
  <c r="J21" i="183"/>
  <c r="J31" i="183" s="1"/>
  <c r="J20" i="183"/>
  <c r="J30" i="183" s="1"/>
  <c r="J19" i="182"/>
  <c r="J29" i="182" s="1"/>
  <c r="K10" i="182"/>
  <c r="K9" i="182"/>
  <c r="K8" i="182"/>
  <c r="P7" i="182"/>
  <c r="K7" i="182"/>
  <c r="P6" i="182"/>
  <c r="P8" i="182" s="1"/>
  <c r="P10" i="182" s="1"/>
  <c r="K6" i="182"/>
  <c r="M5" i="182"/>
  <c r="Q5" i="182" s="1"/>
  <c r="K5" i="182"/>
  <c r="B4" i="182"/>
  <c r="C3" i="182"/>
  <c r="D3" i="182" s="1"/>
  <c r="D621" i="156"/>
  <c r="E621" i="156"/>
  <c r="F621" i="156"/>
  <c r="D615" i="156"/>
  <c r="D616" i="156"/>
  <c r="D617" i="156"/>
  <c r="D618" i="156"/>
  <c r="D619" i="156"/>
  <c r="D620" i="156"/>
  <c r="E615" i="156"/>
  <c r="E616" i="156"/>
  <c r="E617" i="156"/>
  <c r="E618" i="156"/>
  <c r="E619" i="156"/>
  <c r="E620" i="156"/>
  <c r="F615" i="156"/>
  <c r="F616" i="156"/>
  <c r="F617" i="156"/>
  <c r="F618" i="156"/>
  <c r="F619" i="156"/>
  <c r="F620" i="156"/>
  <c r="H4" i="188" l="1"/>
  <c r="J25" i="188"/>
  <c r="J35" i="188" s="1"/>
  <c r="H4" i="186"/>
  <c r="J25" i="186"/>
  <c r="J35" i="186" s="1"/>
  <c r="J25" i="185"/>
  <c r="J35" i="185" s="1"/>
  <c r="H4" i="185"/>
  <c r="J23" i="184"/>
  <c r="J33" i="184" s="1"/>
  <c r="F4" i="184"/>
  <c r="L7" i="183"/>
  <c r="L5" i="183"/>
  <c r="L6" i="183"/>
  <c r="L10" i="183"/>
  <c r="L9" i="183"/>
  <c r="J22" i="183"/>
  <c r="J32" i="183" s="1"/>
  <c r="F3" i="183"/>
  <c r="E4" i="183"/>
  <c r="K11" i="182"/>
  <c r="L5" i="182" s="1"/>
  <c r="C4" i="182"/>
  <c r="E3" i="182"/>
  <c r="D4" i="182"/>
  <c r="J21" i="182"/>
  <c r="J31" i="182" s="1"/>
  <c r="J20" i="182"/>
  <c r="J30" i="182" s="1"/>
  <c r="J19" i="181"/>
  <c r="J29" i="181" s="1"/>
  <c r="K10" i="181"/>
  <c r="K9" i="181"/>
  <c r="K8" i="181"/>
  <c r="P7" i="181"/>
  <c r="K7" i="181"/>
  <c r="P6" i="181"/>
  <c r="K6" i="181"/>
  <c r="M5" i="181"/>
  <c r="Q5" i="181" s="1"/>
  <c r="K5" i="181"/>
  <c r="B4" i="181"/>
  <c r="C3" i="181"/>
  <c r="D614" i="156"/>
  <c r="E614" i="156"/>
  <c r="F614" i="156"/>
  <c r="D608" i="156"/>
  <c r="D609" i="156"/>
  <c r="D610" i="156"/>
  <c r="D611" i="156"/>
  <c r="D612" i="156"/>
  <c r="D613" i="156"/>
  <c r="E608" i="156"/>
  <c r="E609" i="156"/>
  <c r="E610" i="156"/>
  <c r="E611" i="156"/>
  <c r="E612" i="156"/>
  <c r="E613" i="156"/>
  <c r="F608" i="156"/>
  <c r="F609" i="156"/>
  <c r="F610" i="156"/>
  <c r="F611" i="156"/>
  <c r="F612" i="156"/>
  <c r="F613" i="156"/>
  <c r="D3" i="181" l="1"/>
  <c r="D4" i="181" s="1"/>
  <c r="C4" i="181"/>
  <c r="J24" i="184"/>
  <c r="J34" i="184" s="1"/>
  <c r="G4" i="184"/>
  <c r="J23" i="183"/>
  <c r="J33" i="183" s="1"/>
  <c r="F4" i="183"/>
  <c r="G3" i="183"/>
  <c r="L10" i="182"/>
  <c r="L8" i="182"/>
  <c r="L9" i="182"/>
  <c r="L7" i="182"/>
  <c r="L6" i="182"/>
  <c r="J22" i="182"/>
  <c r="J32" i="182" s="1"/>
  <c r="F3" i="182"/>
  <c r="E4" i="182"/>
  <c r="P8" i="181"/>
  <c r="P10" i="181" s="1"/>
  <c r="K11" i="181"/>
  <c r="L6" i="181" s="1"/>
  <c r="E3" i="181"/>
  <c r="J21" i="181"/>
  <c r="J31" i="181" s="1"/>
  <c r="J20" i="181"/>
  <c r="J30" i="181" s="1"/>
  <c r="J19" i="180"/>
  <c r="J29" i="180" s="1"/>
  <c r="K10" i="180"/>
  <c r="K9" i="180"/>
  <c r="K8" i="180"/>
  <c r="P7" i="180"/>
  <c r="K7" i="180"/>
  <c r="P6" i="180"/>
  <c r="P8" i="180" s="1"/>
  <c r="P10" i="180" s="1"/>
  <c r="K6" i="180"/>
  <c r="M5" i="180"/>
  <c r="Q5" i="180" s="1"/>
  <c r="K5" i="180"/>
  <c r="B4" i="180"/>
  <c r="C3" i="180"/>
  <c r="D3" i="180" s="1"/>
  <c r="D607" i="156"/>
  <c r="E607" i="156"/>
  <c r="F607" i="156"/>
  <c r="D601" i="156"/>
  <c r="D602" i="156"/>
  <c r="D603" i="156"/>
  <c r="D604" i="156"/>
  <c r="D605" i="156"/>
  <c r="D606" i="156"/>
  <c r="E601" i="156"/>
  <c r="E602" i="156"/>
  <c r="E603" i="156"/>
  <c r="E604" i="156"/>
  <c r="E605" i="156"/>
  <c r="E606" i="156"/>
  <c r="F601" i="156"/>
  <c r="F602" i="156"/>
  <c r="F603" i="156"/>
  <c r="F604" i="156"/>
  <c r="F605" i="156"/>
  <c r="F606" i="156"/>
  <c r="J19" i="179"/>
  <c r="J29" i="179" s="1"/>
  <c r="K10" i="179"/>
  <c r="K9" i="179"/>
  <c r="K8" i="179"/>
  <c r="P7" i="179"/>
  <c r="K7" i="179"/>
  <c r="P6" i="179"/>
  <c r="K6" i="179"/>
  <c r="M5" i="179"/>
  <c r="Q5" i="179" s="1"/>
  <c r="K5" i="179"/>
  <c r="B4" i="179"/>
  <c r="C3" i="179"/>
  <c r="J20" i="179" s="1"/>
  <c r="J30" i="179" s="1"/>
  <c r="D454" i="156"/>
  <c r="E454" i="156"/>
  <c r="F454" i="156"/>
  <c r="D447" i="156"/>
  <c r="E447" i="156"/>
  <c r="F447" i="156"/>
  <c r="H4" i="184" l="1"/>
  <c r="J25" i="184"/>
  <c r="J35" i="184" s="1"/>
  <c r="J24" i="183"/>
  <c r="J34" i="183" s="1"/>
  <c r="G4" i="183"/>
  <c r="H3" i="183"/>
  <c r="J23" i="182"/>
  <c r="J33" i="182" s="1"/>
  <c r="G3" i="182"/>
  <c r="F4" i="182"/>
  <c r="P8" i="179"/>
  <c r="P10" i="179" s="1"/>
  <c r="L7" i="181"/>
  <c r="L9" i="181"/>
  <c r="L8" i="181"/>
  <c r="L5" i="181"/>
  <c r="L10" i="181"/>
  <c r="J22" i="181"/>
  <c r="J32" i="181" s="1"/>
  <c r="F3" i="181"/>
  <c r="E4" i="181"/>
  <c r="K11" i="180"/>
  <c r="L8" i="180" s="1"/>
  <c r="C4" i="180"/>
  <c r="E3" i="180"/>
  <c r="D4" i="180"/>
  <c r="J21" i="180"/>
  <c r="J31" i="180" s="1"/>
  <c r="J20" i="180"/>
  <c r="J30" i="180" s="1"/>
  <c r="K11" i="179"/>
  <c r="L7" i="179" s="1"/>
  <c r="D3" i="179"/>
  <c r="J21" i="179" s="1"/>
  <c r="J31" i="179" s="1"/>
  <c r="C4" i="179"/>
  <c r="D440" i="156"/>
  <c r="E440" i="156"/>
  <c r="F440" i="156"/>
  <c r="D433" i="156"/>
  <c r="E433" i="156"/>
  <c r="F433" i="156"/>
  <c r="D426" i="156"/>
  <c r="E426" i="156"/>
  <c r="F426" i="156"/>
  <c r="H4" i="183" l="1"/>
  <c r="J25" i="183"/>
  <c r="J35" i="183" s="1"/>
  <c r="J24" i="182"/>
  <c r="J34" i="182" s="1"/>
  <c r="G4" i="182"/>
  <c r="H3" i="182"/>
  <c r="J23" i="181"/>
  <c r="J33" i="181" s="1"/>
  <c r="F4" i="181"/>
  <c r="G3" i="181"/>
  <c r="L5" i="180"/>
  <c r="L10" i="180"/>
  <c r="L7" i="180"/>
  <c r="L9" i="180"/>
  <c r="L6" i="180"/>
  <c r="J22" i="180"/>
  <c r="J32" i="180" s="1"/>
  <c r="F3" i="180"/>
  <c r="E4" i="180"/>
  <c r="L6" i="179"/>
  <c r="L10" i="179"/>
  <c r="L9" i="179"/>
  <c r="L5" i="179"/>
  <c r="L8" i="179"/>
  <c r="E3" i="179"/>
  <c r="J22" i="179" s="1"/>
  <c r="J32" i="179" s="1"/>
  <c r="D4" i="179"/>
  <c r="D419" i="156"/>
  <c r="E419" i="156"/>
  <c r="F419" i="156"/>
  <c r="D412" i="156"/>
  <c r="E412" i="156"/>
  <c r="F412" i="156"/>
  <c r="D405" i="156"/>
  <c r="E405" i="156"/>
  <c r="F405" i="156"/>
  <c r="D398" i="156"/>
  <c r="E398" i="156"/>
  <c r="F398" i="156"/>
  <c r="D391" i="156"/>
  <c r="E391" i="156"/>
  <c r="F391" i="156"/>
  <c r="D384" i="156"/>
  <c r="E384" i="156"/>
  <c r="F384" i="156"/>
  <c r="D377" i="156"/>
  <c r="E377" i="156"/>
  <c r="F377" i="156"/>
  <c r="D370" i="156"/>
  <c r="E370" i="156"/>
  <c r="F370" i="156"/>
  <c r="D363" i="156"/>
  <c r="E363" i="156"/>
  <c r="F363" i="156"/>
  <c r="D356" i="156"/>
  <c r="E356" i="156"/>
  <c r="F356" i="156"/>
  <c r="D349" i="156"/>
  <c r="E349" i="156"/>
  <c r="F349" i="156"/>
  <c r="D342" i="156"/>
  <c r="E342" i="156"/>
  <c r="F342" i="156"/>
  <c r="D335" i="156"/>
  <c r="E335" i="156"/>
  <c r="F335" i="156"/>
  <c r="D328" i="156"/>
  <c r="E328" i="156"/>
  <c r="F328" i="156"/>
  <c r="D321" i="156"/>
  <c r="E321" i="156"/>
  <c r="F321" i="156"/>
  <c r="D314" i="156"/>
  <c r="E314" i="156"/>
  <c r="F314" i="156"/>
  <c r="D307" i="156"/>
  <c r="E307" i="156"/>
  <c r="F307" i="156"/>
  <c r="D300" i="156"/>
  <c r="E300" i="156"/>
  <c r="F300" i="156"/>
  <c r="D293" i="156"/>
  <c r="E293" i="156"/>
  <c r="F293" i="156"/>
  <c r="D286" i="156"/>
  <c r="E286" i="156"/>
  <c r="F286" i="156"/>
  <c r="D279" i="156"/>
  <c r="E279" i="156"/>
  <c r="F279" i="156"/>
  <c r="D272" i="156"/>
  <c r="E272" i="156"/>
  <c r="F272" i="156"/>
  <c r="D600" i="156"/>
  <c r="E600" i="156"/>
  <c r="F600" i="156"/>
  <c r="D594" i="156"/>
  <c r="D595" i="156"/>
  <c r="D596" i="156"/>
  <c r="D597" i="156"/>
  <c r="D598" i="156"/>
  <c r="D599" i="156"/>
  <c r="E594" i="156"/>
  <c r="E595" i="156"/>
  <c r="E596" i="156"/>
  <c r="E597" i="156"/>
  <c r="E598" i="156"/>
  <c r="E599" i="156"/>
  <c r="F594" i="156"/>
  <c r="F595" i="156"/>
  <c r="F596" i="156"/>
  <c r="F597" i="156"/>
  <c r="F598" i="156"/>
  <c r="F599" i="156"/>
  <c r="J19" i="178"/>
  <c r="J29" i="178" s="1"/>
  <c r="K10" i="178"/>
  <c r="K9" i="178"/>
  <c r="K8" i="178"/>
  <c r="P7" i="178"/>
  <c r="K7" i="178"/>
  <c r="P6" i="178"/>
  <c r="K6" i="178"/>
  <c r="M5" i="178"/>
  <c r="Q5" i="178" s="1"/>
  <c r="K5" i="178"/>
  <c r="B4" i="178"/>
  <c r="C3" i="178"/>
  <c r="D3" i="178" s="1"/>
  <c r="D593" i="156"/>
  <c r="E593" i="156"/>
  <c r="F593" i="156"/>
  <c r="D587" i="156"/>
  <c r="D588" i="156"/>
  <c r="D589" i="156"/>
  <c r="D590" i="156"/>
  <c r="D591" i="156"/>
  <c r="D592" i="156"/>
  <c r="E587" i="156"/>
  <c r="E588" i="156"/>
  <c r="E589" i="156"/>
  <c r="E590" i="156"/>
  <c r="E591" i="156"/>
  <c r="E592" i="156"/>
  <c r="F587" i="156"/>
  <c r="F588" i="156"/>
  <c r="F589" i="156"/>
  <c r="F590" i="156"/>
  <c r="F591" i="156"/>
  <c r="F592" i="156"/>
  <c r="J19" i="177"/>
  <c r="J29" i="177" s="1"/>
  <c r="K10" i="177"/>
  <c r="K9" i="177"/>
  <c r="K8" i="177"/>
  <c r="P7" i="177"/>
  <c r="K7" i="177"/>
  <c r="P6" i="177"/>
  <c r="K6" i="177"/>
  <c r="M5" i="177"/>
  <c r="Q5" i="177" s="1"/>
  <c r="K5" i="177"/>
  <c r="B4" i="177"/>
  <c r="C3" i="177"/>
  <c r="D586" i="156"/>
  <c r="E586" i="156"/>
  <c r="F586" i="156"/>
  <c r="D580" i="156"/>
  <c r="D581" i="156"/>
  <c r="D582" i="156"/>
  <c r="D583" i="156"/>
  <c r="D584" i="156"/>
  <c r="D585" i="156"/>
  <c r="E580" i="156"/>
  <c r="E581" i="156"/>
  <c r="E582" i="156"/>
  <c r="E583" i="156"/>
  <c r="E584" i="156"/>
  <c r="E585" i="156"/>
  <c r="F580" i="156"/>
  <c r="F581" i="156"/>
  <c r="F582" i="156"/>
  <c r="F583" i="156"/>
  <c r="F584" i="156"/>
  <c r="F585" i="156"/>
  <c r="J19" i="176"/>
  <c r="J29" i="176" s="1"/>
  <c r="K10" i="176"/>
  <c r="K9" i="176"/>
  <c r="K8" i="176"/>
  <c r="P7" i="176"/>
  <c r="K7" i="176"/>
  <c r="P6" i="176"/>
  <c r="K6" i="176"/>
  <c r="M5" i="176"/>
  <c r="Q5" i="176" s="1"/>
  <c r="K5" i="176"/>
  <c r="B4" i="176"/>
  <c r="C3" i="176"/>
  <c r="J20" i="176" s="1"/>
  <c r="J30" i="176" s="1"/>
  <c r="D579" i="156"/>
  <c r="E579" i="156"/>
  <c r="F579" i="156"/>
  <c r="D573" i="156"/>
  <c r="D574" i="156"/>
  <c r="D575" i="156"/>
  <c r="D576" i="156"/>
  <c r="D577" i="156"/>
  <c r="D578" i="156"/>
  <c r="E573" i="156"/>
  <c r="E574" i="156"/>
  <c r="E575" i="156"/>
  <c r="E576" i="156"/>
  <c r="E577" i="156"/>
  <c r="E578" i="156"/>
  <c r="F573" i="156"/>
  <c r="F574" i="156"/>
  <c r="F575" i="156"/>
  <c r="F576" i="156"/>
  <c r="F577" i="156"/>
  <c r="F578" i="156"/>
  <c r="P6" i="175"/>
  <c r="H4" i="182" l="1"/>
  <c r="J25" i="182"/>
  <c r="J35" i="182" s="1"/>
  <c r="P8" i="177"/>
  <c r="P10" i="177" s="1"/>
  <c r="J24" i="181"/>
  <c r="J34" i="181" s="1"/>
  <c r="G4" i="181"/>
  <c r="H3" i="181"/>
  <c r="J23" i="180"/>
  <c r="J33" i="180" s="1"/>
  <c r="F4" i="180"/>
  <c r="G3" i="180"/>
  <c r="E4" i="179"/>
  <c r="F3" i="179"/>
  <c r="G3" i="179" s="1"/>
  <c r="P8" i="176"/>
  <c r="P10" i="176" s="1"/>
  <c r="D3" i="177"/>
  <c r="C4" i="177"/>
  <c r="K11" i="178"/>
  <c r="C4" i="178"/>
  <c r="E3" i="178"/>
  <c r="D4" i="178"/>
  <c r="J21" i="178"/>
  <c r="J31" i="178" s="1"/>
  <c r="J20" i="178"/>
  <c r="J30" i="178" s="1"/>
  <c r="K11" i="177"/>
  <c r="L7" i="177" s="1"/>
  <c r="E3" i="177"/>
  <c r="D4" i="177"/>
  <c r="J21" i="177"/>
  <c r="J31" i="177" s="1"/>
  <c r="J20" i="177"/>
  <c r="J30" i="177" s="1"/>
  <c r="K11" i="176"/>
  <c r="L7" i="176" s="1"/>
  <c r="C4" i="176"/>
  <c r="D3" i="176"/>
  <c r="J19" i="175"/>
  <c r="J29" i="175" s="1"/>
  <c r="K10" i="175"/>
  <c r="K9" i="175"/>
  <c r="K8" i="175"/>
  <c r="P7" i="175"/>
  <c r="P8" i="175" s="1"/>
  <c r="P10" i="175" s="1"/>
  <c r="K7" i="175"/>
  <c r="K6" i="175"/>
  <c r="M5" i="175"/>
  <c r="Q5" i="175" s="1"/>
  <c r="K5" i="175"/>
  <c r="B4" i="175"/>
  <c r="C3" i="175"/>
  <c r="D572" i="156"/>
  <c r="E572" i="156"/>
  <c r="F572" i="156"/>
  <c r="D566" i="156"/>
  <c r="D567" i="156"/>
  <c r="D568" i="156"/>
  <c r="D569" i="156"/>
  <c r="D570" i="156"/>
  <c r="D571" i="156"/>
  <c r="E566" i="156"/>
  <c r="E567" i="156"/>
  <c r="E568" i="156"/>
  <c r="E569" i="156"/>
  <c r="E570" i="156"/>
  <c r="E571" i="156"/>
  <c r="F566" i="156"/>
  <c r="F567" i="156"/>
  <c r="F568" i="156"/>
  <c r="F569" i="156"/>
  <c r="F570" i="156"/>
  <c r="F571" i="156"/>
  <c r="J19" i="174"/>
  <c r="J29" i="174" s="1"/>
  <c r="K10" i="174"/>
  <c r="K9" i="174"/>
  <c r="K8" i="174"/>
  <c r="P7" i="174"/>
  <c r="K7" i="174"/>
  <c r="K6" i="174"/>
  <c r="M5" i="174"/>
  <c r="Q5" i="174" s="1"/>
  <c r="K5" i="174"/>
  <c r="B4" i="174"/>
  <c r="C3" i="174"/>
  <c r="D3" i="174" s="1"/>
  <c r="D565" i="156"/>
  <c r="E565" i="156"/>
  <c r="F565" i="156"/>
  <c r="D559" i="156"/>
  <c r="D560" i="156"/>
  <c r="D561" i="156"/>
  <c r="D562" i="156"/>
  <c r="D563" i="156"/>
  <c r="D564" i="156"/>
  <c r="E559" i="156"/>
  <c r="E560" i="156"/>
  <c r="E561" i="156"/>
  <c r="E562" i="156"/>
  <c r="E563" i="156"/>
  <c r="E564" i="156"/>
  <c r="F559" i="156"/>
  <c r="F560" i="156"/>
  <c r="F561" i="156"/>
  <c r="F562" i="156"/>
  <c r="F563" i="156"/>
  <c r="F564" i="156"/>
  <c r="H4" i="181" l="1"/>
  <c r="J25" i="181"/>
  <c r="J35" i="181" s="1"/>
  <c r="J24" i="180"/>
  <c r="J34" i="180" s="1"/>
  <c r="H3" i="180"/>
  <c r="G4" i="180"/>
  <c r="J23" i="179"/>
  <c r="J33" i="179" s="1"/>
  <c r="F4" i="179"/>
  <c r="G4" i="179"/>
  <c r="H3" i="179"/>
  <c r="J24" i="179"/>
  <c r="J34" i="179" s="1"/>
  <c r="J20" i="175"/>
  <c r="J30" i="175" s="1"/>
  <c r="C4" i="175"/>
  <c r="D3" i="175"/>
  <c r="E3" i="175" s="1"/>
  <c r="F3" i="175" s="1"/>
  <c r="L7" i="178"/>
  <c r="P8" i="178"/>
  <c r="P10" i="178" s="1"/>
  <c r="L8" i="178"/>
  <c r="L10" i="178"/>
  <c r="L6" i="178"/>
  <c r="L5" i="178"/>
  <c r="L9" i="178"/>
  <c r="J22" i="178"/>
  <c r="J32" i="178" s="1"/>
  <c r="F3" i="178"/>
  <c r="E4" i="178"/>
  <c r="L6" i="177"/>
  <c r="L9" i="177"/>
  <c r="L5" i="177"/>
  <c r="L10" i="177"/>
  <c r="L8" i="177"/>
  <c r="J22" i="177"/>
  <c r="J32" i="177" s="1"/>
  <c r="F3" i="177"/>
  <c r="E4" i="177"/>
  <c r="L6" i="176"/>
  <c r="L5" i="176"/>
  <c r="L10" i="176"/>
  <c r="L9" i="176"/>
  <c r="L8" i="176"/>
  <c r="E3" i="176"/>
  <c r="J21" i="176"/>
  <c r="J31" i="176" s="1"/>
  <c r="D4" i="176"/>
  <c r="J22" i="175"/>
  <c r="J32" i="175" s="1"/>
  <c r="K11" i="175"/>
  <c r="L8" i="175" s="1"/>
  <c r="D4" i="175"/>
  <c r="J21" i="175"/>
  <c r="J31" i="175" s="1"/>
  <c r="P8" i="174"/>
  <c r="P10" i="174" s="1"/>
  <c r="K11" i="174"/>
  <c r="L8" i="174" s="1"/>
  <c r="C4" i="174"/>
  <c r="E3" i="174"/>
  <c r="D4" i="174"/>
  <c r="J21" i="174"/>
  <c r="J31" i="174" s="1"/>
  <c r="J20" i="174"/>
  <c r="J30" i="174" s="1"/>
  <c r="J19" i="173"/>
  <c r="J29" i="173" s="1"/>
  <c r="K10" i="173"/>
  <c r="K9" i="173"/>
  <c r="K8" i="173"/>
  <c r="P7" i="173"/>
  <c r="K7" i="173"/>
  <c r="P6" i="173"/>
  <c r="K6" i="173"/>
  <c r="M5" i="173"/>
  <c r="Q5" i="173" s="1"/>
  <c r="K5" i="173"/>
  <c r="B4" i="173"/>
  <c r="C3" i="173"/>
  <c r="D3" i="173" s="1"/>
  <c r="D558" i="156"/>
  <c r="E558" i="156"/>
  <c r="F558" i="156"/>
  <c r="D552" i="156"/>
  <c r="D553" i="156"/>
  <c r="D554" i="156"/>
  <c r="D555" i="156"/>
  <c r="D556" i="156"/>
  <c r="D557" i="156"/>
  <c r="E552" i="156"/>
  <c r="E553" i="156"/>
  <c r="E554" i="156"/>
  <c r="E555" i="156"/>
  <c r="E556" i="156"/>
  <c r="E557" i="156"/>
  <c r="F552" i="156"/>
  <c r="F553" i="156"/>
  <c r="F554" i="156"/>
  <c r="F555" i="156"/>
  <c r="F556" i="156"/>
  <c r="F557" i="156"/>
  <c r="E4" i="175" l="1"/>
  <c r="H4" i="180"/>
  <c r="J25" i="180"/>
  <c r="J35" i="180" s="1"/>
  <c r="H4" i="179"/>
  <c r="J25" i="179"/>
  <c r="J35" i="179" s="1"/>
  <c r="J23" i="178"/>
  <c r="J33" i="178" s="1"/>
  <c r="F4" i="178"/>
  <c r="G3" i="178"/>
  <c r="J23" i="177"/>
  <c r="J33" i="177" s="1"/>
  <c r="F4" i="177"/>
  <c r="G3" i="177"/>
  <c r="J22" i="176"/>
  <c r="J32" i="176" s="1"/>
  <c r="F3" i="176"/>
  <c r="E4" i="176"/>
  <c r="L6" i="175"/>
  <c r="L10" i="175"/>
  <c r="L7" i="175"/>
  <c r="L5" i="175"/>
  <c r="L9" i="175"/>
  <c r="G3" i="175"/>
  <c r="J23" i="175"/>
  <c r="J33" i="175" s="1"/>
  <c r="F4" i="175"/>
  <c r="L5" i="174"/>
  <c r="L10" i="174"/>
  <c r="L7" i="174"/>
  <c r="L6" i="174"/>
  <c r="L9" i="174"/>
  <c r="J22" i="174"/>
  <c r="J32" i="174" s="1"/>
  <c r="F3" i="174"/>
  <c r="E4" i="174"/>
  <c r="P8" i="173"/>
  <c r="P10" i="173" s="1"/>
  <c r="K11" i="173"/>
  <c r="L6" i="173" s="1"/>
  <c r="C4" i="173"/>
  <c r="E3" i="173"/>
  <c r="J21" i="173"/>
  <c r="J31" i="173" s="1"/>
  <c r="D4" i="173"/>
  <c r="J20" i="173"/>
  <c r="J30" i="173" s="1"/>
  <c r="J19" i="172"/>
  <c r="J29" i="172" s="1"/>
  <c r="K10" i="172"/>
  <c r="K9" i="172"/>
  <c r="K8" i="172"/>
  <c r="P7" i="172"/>
  <c r="K7" i="172"/>
  <c r="P6" i="172"/>
  <c r="K6" i="172"/>
  <c r="M5" i="172"/>
  <c r="Q5" i="172" s="1"/>
  <c r="K5" i="172"/>
  <c r="B4" i="172"/>
  <c r="C3" i="172"/>
  <c r="D3" i="172" s="1"/>
  <c r="D546" i="156"/>
  <c r="D547" i="156"/>
  <c r="D548" i="156"/>
  <c r="D549" i="156"/>
  <c r="D550" i="156"/>
  <c r="D551" i="156"/>
  <c r="E546" i="156"/>
  <c r="E547" i="156"/>
  <c r="E548" i="156"/>
  <c r="E549" i="156"/>
  <c r="E550" i="156"/>
  <c r="E551" i="156"/>
  <c r="F546" i="156"/>
  <c r="F547" i="156"/>
  <c r="F548" i="156"/>
  <c r="F549" i="156"/>
  <c r="F550" i="156"/>
  <c r="F551" i="156"/>
  <c r="J24" i="178" l="1"/>
  <c r="J34" i="178" s="1"/>
  <c r="G4" i="178"/>
  <c r="H3" i="178"/>
  <c r="J24" i="177"/>
  <c r="J34" i="177" s="1"/>
  <c r="G4" i="177"/>
  <c r="H3" i="177"/>
  <c r="J23" i="176"/>
  <c r="J33" i="176" s="1"/>
  <c r="F4" i="176"/>
  <c r="G3" i="176"/>
  <c r="J24" i="175"/>
  <c r="J34" i="175" s="1"/>
  <c r="H3" i="175"/>
  <c r="G4" i="175"/>
  <c r="J23" i="174"/>
  <c r="J33" i="174" s="1"/>
  <c r="F4" i="174"/>
  <c r="G3" i="174"/>
  <c r="L8" i="173"/>
  <c r="L5" i="173"/>
  <c r="L10" i="173"/>
  <c r="L9" i="173"/>
  <c r="L7" i="173"/>
  <c r="J22" i="173"/>
  <c r="J32" i="173" s="1"/>
  <c r="F3" i="173"/>
  <c r="E4" i="173"/>
  <c r="K11" i="172"/>
  <c r="L9" i="172" s="1"/>
  <c r="P8" i="172"/>
  <c r="P10" i="172" s="1"/>
  <c r="C4" i="172"/>
  <c r="D4" i="172"/>
  <c r="J21" i="172"/>
  <c r="J31" i="172" s="1"/>
  <c r="E3" i="172"/>
  <c r="J20" i="172"/>
  <c r="J30" i="172" s="1"/>
  <c r="J19" i="171"/>
  <c r="J29" i="171" s="1"/>
  <c r="K10" i="171"/>
  <c r="K9" i="171"/>
  <c r="K8" i="171"/>
  <c r="P7" i="171"/>
  <c r="K7" i="171"/>
  <c r="P6" i="171"/>
  <c r="K6" i="171"/>
  <c r="M5" i="171"/>
  <c r="Q5" i="171" s="1"/>
  <c r="K5" i="171"/>
  <c r="B4" i="171"/>
  <c r="C3" i="171"/>
  <c r="J20" i="171" s="1"/>
  <c r="J30" i="171" s="1"/>
  <c r="D545" i="156"/>
  <c r="E545" i="156"/>
  <c r="F545" i="156"/>
  <c r="J25" i="178" l="1"/>
  <c r="J35" i="178" s="1"/>
  <c r="H4" i="178"/>
  <c r="J25" i="177"/>
  <c r="J35" i="177" s="1"/>
  <c r="H4" i="177"/>
  <c r="J24" i="176"/>
  <c r="J34" i="176" s="1"/>
  <c r="G4" i="176"/>
  <c r="H3" i="176"/>
  <c r="H4" i="175"/>
  <c r="J25" i="175"/>
  <c r="J35" i="175" s="1"/>
  <c r="J24" i="174"/>
  <c r="J34" i="174" s="1"/>
  <c r="G4" i="174"/>
  <c r="H3" i="174"/>
  <c r="J23" i="173"/>
  <c r="J33" i="173" s="1"/>
  <c r="F4" i="173"/>
  <c r="G3" i="173"/>
  <c r="L6" i="172"/>
  <c r="L5" i="172"/>
  <c r="L7" i="172"/>
  <c r="L8" i="172"/>
  <c r="L10" i="172"/>
  <c r="J22" i="172"/>
  <c r="J32" i="172" s="1"/>
  <c r="F3" i="172"/>
  <c r="E4" i="172"/>
  <c r="P8" i="171"/>
  <c r="P10" i="171" s="1"/>
  <c r="K11" i="171"/>
  <c r="L7" i="171" s="1"/>
  <c r="C4" i="171"/>
  <c r="D3" i="171"/>
  <c r="D539" i="156"/>
  <c r="D540" i="156"/>
  <c r="D541" i="156"/>
  <c r="D542" i="156"/>
  <c r="D543" i="156"/>
  <c r="D544" i="156"/>
  <c r="E539" i="156"/>
  <c r="E540" i="156"/>
  <c r="E541" i="156"/>
  <c r="E542" i="156"/>
  <c r="E543" i="156"/>
  <c r="E544" i="156"/>
  <c r="F539" i="156"/>
  <c r="F540" i="156"/>
  <c r="F541" i="156"/>
  <c r="F542" i="156"/>
  <c r="F543" i="156"/>
  <c r="F544" i="156"/>
  <c r="J19" i="170"/>
  <c r="J29" i="170" s="1"/>
  <c r="K10" i="170"/>
  <c r="K9" i="170"/>
  <c r="K8" i="170"/>
  <c r="P7" i="170"/>
  <c r="K7" i="170"/>
  <c r="P6" i="170"/>
  <c r="K6" i="170"/>
  <c r="M5" i="170"/>
  <c r="Q5" i="170" s="1"/>
  <c r="K5" i="170"/>
  <c r="B4" i="170"/>
  <c r="C3" i="170"/>
  <c r="D538" i="156"/>
  <c r="E538" i="156"/>
  <c r="F538" i="156"/>
  <c r="D3" i="170" l="1"/>
  <c r="C4" i="170"/>
  <c r="H4" i="176"/>
  <c r="J25" i="176"/>
  <c r="J35" i="176" s="1"/>
  <c r="J25" i="174"/>
  <c r="J35" i="174" s="1"/>
  <c r="H4" i="174"/>
  <c r="J24" i="173"/>
  <c r="J34" i="173" s="1"/>
  <c r="G4" i="173"/>
  <c r="H3" i="173"/>
  <c r="J23" i="172"/>
  <c r="J33" i="172" s="1"/>
  <c r="F4" i="172"/>
  <c r="G3" i="172"/>
  <c r="L5" i="171"/>
  <c r="L6" i="171"/>
  <c r="L9" i="171"/>
  <c r="L8" i="171"/>
  <c r="L10" i="171"/>
  <c r="E3" i="171"/>
  <c r="J21" i="171"/>
  <c r="J31" i="171" s="1"/>
  <c r="D4" i="171"/>
  <c r="K11" i="170"/>
  <c r="L6" i="170" s="1"/>
  <c r="P8" i="170"/>
  <c r="P10" i="170" s="1"/>
  <c r="E3" i="170"/>
  <c r="D4" i="170"/>
  <c r="J21" i="170"/>
  <c r="J31" i="170" s="1"/>
  <c r="J20" i="170"/>
  <c r="J30" i="170" s="1"/>
  <c r="D532" i="156"/>
  <c r="D533" i="156"/>
  <c r="D534" i="156"/>
  <c r="D535" i="156"/>
  <c r="D536" i="156"/>
  <c r="D537" i="156"/>
  <c r="E532" i="156"/>
  <c r="E533" i="156"/>
  <c r="E534" i="156"/>
  <c r="E535" i="156"/>
  <c r="E536" i="156"/>
  <c r="E537" i="156"/>
  <c r="F532" i="156"/>
  <c r="F533" i="156"/>
  <c r="F534" i="156"/>
  <c r="F535" i="156"/>
  <c r="F536" i="156"/>
  <c r="F537" i="156"/>
  <c r="J19" i="169"/>
  <c r="J29" i="169" s="1"/>
  <c r="K10" i="169"/>
  <c r="K9" i="169"/>
  <c r="K8" i="169"/>
  <c r="P7" i="169"/>
  <c r="K7" i="169"/>
  <c r="P6" i="169"/>
  <c r="K6" i="169"/>
  <c r="M5" i="169"/>
  <c r="Q5" i="169" s="1"/>
  <c r="K5" i="169"/>
  <c r="B4" i="169"/>
  <c r="C3" i="169"/>
  <c r="D3" i="169" s="1"/>
  <c r="H4" i="173" l="1"/>
  <c r="J25" i="173"/>
  <c r="J35" i="173" s="1"/>
  <c r="J24" i="172"/>
  <c r="J34" i="172" s="1"/>
  <c r="G4" i="172"/>
  <c r="H3" i="172"/>
  <c r="F3" i="171"/>
  <c r="J22" i="171"/>
  <c r="J32" i="171" s="1"/>
  <c r="E4" i="171"/>
  <c r="L5" i="170"/>
  <c r="L8" i="170"/>
  <c r="L10" i="170"/>
  <c r="L9" i="170"/>
  <c r="L7" i="170"/>
  <c r="J22" i="170"/>
  <c r="J32" i="170" s="1"/>
  <c r="F3" i="170"/>
  <c r="E4" i="170"/>
  <c r="K11" i="169"/>
  <c r="L8" i="169" s="1"/>
  <c r="P8" i="169"/>
  <c r="P10" i="169" s="1"/>
  <c r="E3" i="169"/>
  <c r="D4" i="169"/>
  <c r="J21" i="169"/>
  <c r="J31" i="169" s="1"/>
  <c r="C4" i="169"/>
  <c r="J20" i="169"/>
  <c r="J30" i="169" s="1"/>
  <c r="H4" i="172" l="1"/>
  <c r="J25" i="172"/>
  <c r="J35" i="172" s="1"/>
  <c r="J23" i="171"/>
  <c r="J33" i="171" s="1"/>
  <c r="G3" i="171"/>
  <c r="F4" i="171"/>
  <c r="G3" i="170"/>
  <c r="J23" i="170"/>
  <c r="J33" i="170" s="1"/>
  <c r="F4" i="170"/>
  <c r="L10" i="169"/>
  <c r="L7" i="169"/>
  <c r="L5" i="169"/>
  <c r="L9" i="169"/>
  <c r="L6" i="169"/>
  <c r="J22" i="169"/>
  <c r="J32" i="169" s="1"/>
  <c r="F3" i="169"/>
  <c r="E4" i="169"/>
  <c r="J24" i="171" l="1"/>
  <c r="J34" i="171" s="1"/>
  <c r="H3" i="171"/>
  <c r="G4" i="171"/>
  <c r="J24" i="170"/>
  <c r="J34" i="170" s="1"/>
  <c r="G4" i="170"/>
  <c r="H3" i="170"/>
  <c r="J23" i="169"/>
  <c r="J33" i="169" s="1"/>
  <c r="F4" i="169"/>
  <c r="G3" i="169"/>
  <c r="H4" i="171" l="1"/>
  <c r="J25" i="171"/>
  <c r="J35" i="171" s="1"/>
  <c r="H4" i="170"/>
  <c r="J25" i="170"/>
  <c r="J35" i="170" s="1"/>
  <c r="J24" i="169"/>
  <c r="J34" i="169" s="1"/>
  <c r="G4" i="169"/>
  <c r="H3" i="169"/>
  <c r="H4" i="169" l="1"/>
  <c r="J25" i="169"/>
  <c r="J35" i="169" s="1"/>
  <c r="D531" i="156" l="1"/>
  <c r="E531" i="156"/>
  <c r="F531" i="156"/>
  <c r="D525" i="156"/>
  <c r="D526" i="156"/>
  <c r="D527" i="156"/>
  <c r="D528" i="156"/>
  <c r="D529" i="156"/>
  <c r="D530" i="156"/>
  <c r="E525" i="156"/>
  <c r="E526" i="156"/>
  <c r="E527" i="156"/>
  <c r="E528" i="156"/>
  <c r="E529" i="156"/>
  <c r="E530" i="156"/>
  <c r="F525" i="156"/>
  <c r="F526" i="156"/>
  <c r="F527" i="156"/>
  <c r="F528" i="156"/>
  <c r="F529" i="156"/>
  <c r="F530" i="156"/>
  <c r="E2" i="156"/>
  <c r="E3" i="156"/>
  <c r="E4" i="156"/>
  <c r="E5" i="156"/>
  <c r="E6" i="156"/>
  <c r="E7" i="156"/>
  <c r="E8" i="156"/>
  <c r="E9" i="156"/>
  <c r="E10" i="156"/>
  <c r="E11" i="156"/>
  <c r="E12" i="156"/>
  <c r="E13" i="156"/>
  <c r="E14" i="156"/>
  <c r="E15" i="156"/>
  <c r="E16" i="156"/>
  <c r="E17" i="156"/>
  <c r="E18" i="156"/>
  <c r="E19" i="156"/>
  <c r="E20" i="156"/>
  <c r="E21" i="156"/>
  <c r="E22" i="156"/>
  <c r="E23" i="156"/>
  <c r="E24" i="156"/>
  <c r="E25" i="156"/>
  <c r="E26" i="156"/>
  <c r="E27" i="156"/>
  <c r="E28" i="156"/>
  <c r="E29" i="156"/>
  <c r="E30" i="156"/>
  <c r="E31" i="156"/>
  <c r="E32" i="156"/>
  <c r="E33" i="156"/>
  <c r="E34" i="156"/>
  <c r="E35" i="156"/>
  <c r="E36" i="156"/>
  <c r="E37" i="156"/>
  <c r="E38" i="156"/>
  <c r="E39" i="156"/>
  <c r="E40" i="156"/>
  <c r="E41" i="156"/>
  <c r="E42" i="156"/>
  <c r="E43" i="156"/>
  <c r="E44" i="156"/>
  <c r="E45" i="156"/>
  <c r="E46" i="156"/>
  <c r="E47" i="156"/>
  <c r="E48" i="156"/>
  <c r="E49" i="156"/>
  <c r="E50" i="156"/>
  <c r="E51" i="156"/>
  <c r="E52" i="156"/>
  <c r="E53" i="156"/>
  <c r="E54" i="156"/>
  <c r="E55" i="156"/>
  <c r="E56" i="156"/>
  <c r="E57" i="156"/>
  <c r="E58" i="156"/>
  <c r="E59" i="156"/>
  <c r="E60" i="156"/>
  <c r="E61" i="156"/>
  <c r="E62" i="156"/>
  <c r="E63" i="156"/>
  <c r="E64" i="156"/>
  <c r="E65" i="156"/>
  <c r="E66" i="156"/>
  <c r="E67" i="156"/>
  <c r="E68" i="156"/>
  <c r="E69" i="156"/>
  <c r="E70" i="156"/>
  <c r="E71" i="156"/>
  <c r="E72" i="156"/>
  <c r="E73" i="156"/>
  <c r="E74" i="156"/>
  <c r="E75" i="156"/>
  <c r="E76" i="156"/>
  <c r="E77" i="156"/>
  <c r="E78" i="156"/>
  <c r="E79" i="156"/>
  <c r="E80" i="156"/>
  <c r="E81" i="156"/>
  <c r="E82" i="156"/>
  <c r="E83" i="156"/>
  <c r="E84" i="156"/>
  <c r="E85" i="156"/>
  <c r="E86" i="156"/>
  <c r="E87" i="156"/>
  <c r="E88" i="156"/>
  <c r="E89" i="156"/>
  <c r="E90" i="156"/>
  <c r="E91" i="156"/>
  <c r="E92" i="156"/>
  <c r="E93" i="156"/>
  <c r="E94" i="156"/>
  <c r="E95" i="156"/>
  <c r="E96" i="156"/>
  <c r="E97" i="156"/>
  <c r="E98" i="156"/>
  <c r="E99" i="156"/>
  <c r="E100" i="156"/>
  <c r="E101" i="156"/>
  <c r="E102" i="156"/>
  <c r="E103" i="156"/>
  <c r="E104" i="156"/>
  <c r="E105" i="156"/>
  <c r="E106" i="156"/>
  <c r="E107" i="156"/>
  <c r="E108" i="156"/>
  <c r="E109" i="156"/>
  <c r="E110" i="156"/>
  <c r="E111" i="156"/>
  <c r="E112" i="156"/>
  <c r="E113" i="156"/>
  <c r="E114" i="156"/>
  <c r="E115" i="156"/>
  <c r="E116" i="156"/>
  <c r="E117" i="156"/>
  <c r="E118" i="156"/>
  <c r="E119" i="156"/>
  <c r="E120" i="156"/>
  <c r="E121" i="156"/>
  <c r="E122" i="156"/>
  <c r="E123" i="156"/>
  <c r="E124" i="156"/>
  <c r="E125" i="156"/>
  <c r="E126" i="156"/>
  <c r="E127" i="156"/>
  <c r="E128" i="156"/>
  <c r="E129" i="156"/>
  <c r="E130" i="156"/>
  <c r="E131" i="156"/>
  <c r="E132" i="156"/>
  <c r="E133" i="156"/>
  <c r="E134" i="156"/>
  <c r="E135" i="156"/>
  <c r="E136" i="156"/>
  <c r="E137" i="156"/>
  <c r="E138" i="156"/>
  <c r="E139" i="156"/>
  <c r="E140" i="156"/>
  <c r="E141" i="156"/>
  <c r="E142" i="156"/>
  <c r="E143" i="156"/>
  <c r="E144" i="156"/>
  <c r="E145" i="156"/>
  <c r="E146" i="156"/>
  <c r="E147" i="156"/>
  <c r="E148" i="156"/>
  <c r="E149" i="156"/>
  <c r="E150" i="156"/>
  <c r="E151" i="156"/>
  <c r="E152" i="156"/>
  <c r="E153" i="156"/>
  <c r="E154" i="156"/>
  <c r="E155" i="156"/>
  <c r="E156" i="156"/>
  <c r="E157" i="156"/>
  <c r="E158" i="156"/>
  <c r="E159" i="156"/>
  <c r="E160" i="156"/>
  <c r="E161" i="156"/>
  <c r="E162" i="156"/>
  <c r="E163" i="156"/>
  <c r="E164" i="156"/>
  <c r="E165" i="156"/>
  <c r="E166" i="156"/>
  <c r="E167" i="156"/>
  <c r="E168" i="156"/>
  <c r="E169" i="156"/>
  <c r="E170" i="156"/>
  <c r="E171" i="156"/>
  <c r="E172" i="156"/>
  <c r="E173" i="156"/>
  <c r="E174" i="156"/>
  <c r="E175" i="156"/>
  <c r="E176" i="156"/>
  <c r="E177" i="156"/>
  <c r="E178" i="156"/>
  <c r="E179" i="156"/>
  <c r="E180" i="156"/>
  <c r="E181" i="156"/>
  <c r="E182" i="156"/>
  <c r="E183" i="156"/>
  <c r="E184" i="156"/>
  <c r="E185" i="156"/>
  <c r="E186" i="156"/>
  <c r="E187" i="156"/>
  <c r="E188" i="156"/>
  <c r="E189" i="156"/>
  <c r="E190" i="156"/>
  <c r="E191" i="156"/>
  <c r="E192" i="156"/>
  <c r="E193" i="156"/>
  <c r="E194" i="156"/>
  <c r="E195" i="156"/>
  <c r="E196" i="156"/>
  <c r="E197" i="156"/>
  <c r="E198" i="156"/>
  <c r="E199" i="156"/>
  <c r="E200" i="156"/>
  <c r="E201" i="156"/>
  <c r="E202" i="156"/>
  <c r="E203" i="156"/>
  <c r="E204" i="156"/>
  <c r="E205" i="156"/>
  <c r="E206" i="156"/>
  <c r="E207" i="156"/>
  <c r="E208" i="156"/>
  <c r="E209" i="156"/>
  <c r="E210" i="156"/>
  <c r="E211" i="156"/>
  <c r="E212" i="156"/>
  <c r="E213" i="156"/>
  <c r="E214" i="156"/>
  <c r="E215" i="156"/>
  <c r="E216" i="156"/>
  <c r="E217" i="156"/>
  <c r="E218" i="156"/>
  <c r="E219" i="156"/>
  <c r="E220" i="156"/>
  <c r="E221" i="156"/>
  <c r="E222" i="156"/>
  <c r="E223" i="156"/>
  <c r="E224" i="156"/>
  <c r="E225" i="156"/>
  <c r="E226" i="156"/>
  <c r="E227" i="156"/>
  <c r="E228" i="156"/>
  <c r="E229" i="156"/>
  <c r="E230" i="156"/>
  <c r="E231" i="156"/>
  <c r="E232" i="156"/>
  <c r="E233" i="156"/>
  <c r="E234" i="156"/>
  <c r="E235" i="156"/>
  <c r="E236" i="156"/>
  <c r="E237" i="156"/>
  <c r="E238" i="156"/>
  <c r="E239" i="156"/>
  <c r="E240" i="156"/>
  <c r="E241" i="156"/>
  <c r="E242" i="156"/>
  <c r="E243" i="156"/>
  <c r="E244" i="156"/>
  <c r="E245" i="156"/>
  <c r="E246" i="156"/>
  <c r="E247" i="156"/>
  <c r="E248" i="156"/>
  <c r="E249" i="156"/>
  <c r="E250" i="156"/>
  <c r="E251" i="156"/>
  <c r="E252" i="156"/>
  <c r="E253" i="156"/>
  <c r="E254" i="156"/>
  <c r="E255" i="156"/>
  <c r="E256" i="156"/>
  <c r="E257" i="156"/>
  <c r="E258" i="156"/>
  <c r="E259" i="156"/>
  <c r="E260" i="156"/>
  <c r="E261" i="156"/>
  <c r="E262" i="156"/>
  <c r="E263" i="156"/>
  <c r="E264" i="156"/>
  <c r="E265" i="156"/>
  <c r="E266" i="156"/>
  <c r="E267" i="156"/>
  <c r="E268" i="156"/>
  <c r="E269" i="156"/>
  <c r="E270" i="156"/>
  <c r="E271" i="156"/>
  <c r="E273" i="156"/>
  <c r="E274" i="156"/>
  <c r="E275" i="156"/>
  <c r="E276" i="156"/>
  <c r="E277" i="156"/>
  <c r="E278" i="156"/>
  <c r="E280" i="156"/>
  <c r="E281" i="156"/>
  <c r="E282" i="156"/>
  <c r="E283" i="156"/>
  <c r="E284" i="156"/>
  <c r="E285" i="156"/>
  <c r="E287" i="156"/>
  <c r="E288" i="156"/>
  <c r="E289" i="156"/>
  <c r="E290" i="156"/>
  <c r="E291" i="156"/>
  <c r="E292" i="156"/>
  <c r="E294" i="156"/>
  <c r="E295" i="156"/>
  <c r="E296" i="156"/>
  <c r="E297" i="156"/>
  <c r="E298" i="156"/>
  <c r="E299" i="156"/>
  <c r="E301" i="156"/>
  <c r="E302" i="156"/>
  <c r="E303" i="156"/>
  <c r="E304" i="156"/>
  <c r="E305" i="156"/>
  <c r="E306" i="156"/>
  <c r="E308" i="156"/>
  <c r="E309" i="156"/>
  <c r="E310" i="156"/>
  <c r="E311" i="156"/>
  <c r="E312" i="156"/>
  <c r="E313" i="156"/>
  <c r="E315" i="156"/>
  <c r="E316" i="156"/>
  <c r="E317" i="156"/>
  <c r="E318" i="156"/>
  <c r="E319" i="156"/>
  <c r="E320" i="156"/>
  <c r="E322" i="156"/>
  <c r="E323" i="156"/>
  <c r="E324" i="156"/>
  <c r="E325" i="156"/>
  <c r="E326" i="156"/>
  <c r="E327" i="156"/>
  <c r="E329" i="156"/>
  <c r="E330" i="156"/>
  <c r="E331" i="156"/>
  <c r="E332" i="156"/>
  <c r="E333" i="156"/>
  <c r="E334" i="156"/>
  <c r="E336" i="156"/>
  <c r="E337" i="156"/>
  <c r="E338" i="156"/>
  <c r="E339" i="156"/>
  <c r="E340" i="156"/>
  <c r="E341" i="156"/>
  <c r="E343" i="156"/>
  <c r="E344" i="156"/>
  <c r="E345" i="156"/>
  <c r="E346" i="156"/>
  <c r="E347" i="156"/>
  <c r="E348" i="156"/>
  <c r="E350" i="156"/>
  <c r="E351" i="156"/>
  <c r="E352" i="156"/>
  <c r="E353" i="156"/>
  <c r="E354" i="156"/>
  <c r="E355" i="156"/>
  <c r="E357" i="156"/>
  <c r="E358" i="156"/>
  <c r="E359" i="156"/>
  <c r="E360" i="156"/>
  <c r="E361" i="156"/>
  <c r="E362" i="156"/>
  <c r="E364" i="156"/>
  <c r="E365" i="156"/>
  <c r="E366" i="156"/>
  <c r="E367" i="156"/>
  <c r="E368" i="156"/>
  <c r="E369" i="156"/>
  <c r="E371" i="156"/>
  <c r="E372" i="156"/>
  <c r="E373" i="156"/>
  <c r="E374" i="156"/>
  <c r="E375" i="156"/>
  <c r="E376" i="156"/>
  <c r="E378" i="156"/>
  <c r="E379" i="156"/>
  <c r="E380" i="156"/>
  <c r="E381" i="156"/>
  <c r="E382" i="156"/>
  <c r="E383" i="156"/>
  <c r="E385" i="156"/>
  <c r="E386" i="156"/>
  <c r="E387" i="156"/>
  <c r="E388" i="156"/>
  <c r="E389" i="156"/>
  <c r="E390" i="156"/>
  <c r="E392" i="156"/>
  <c r="E393" i="156"/>
  <c r="E394" i="156"/>
  <c r="E395" i="156"/>
  <c r="E396" i="156"/>
  <c r="E397" i="156"/>
  <c r="E399" i="156"/>
  <c r="E400" i="156"/>
  <c r="E401" i="156"/>
  <c r="E402" i="156"/>
  <c r="E403" i="156"/>
  <c r="E404" i="156"/>
  <c r="E406" i="156"/>
  <c r="E407" i="156"/>
  <c r="E408" i="156"/>
  <c r="E409" i="156"/>
  <c r="E410" i="156"/>
  <c r="E411" i="156"/>
  <c r="E413" i="156"/>
  <c r="E414" i="156"/>
  <c r="E415" i="156"/>
  <c r="E416" i="156"/>
  <c r="E417" i="156"/>
  <c r="E418" i="156"/>
  <c r="E420" i="156"/>
  <c r="E421" i="156"/>
  <c r="E422" i="156"/>
  <c r="E423" i="156"/>
  <c r="E424" i="156"/>
  <c r="E425" i="156"/>
  <c r="E427" i="156"/>
  <c r="E428" i="156"/>
  <c r="E429" i="156"/>
  <c r="E430" i="156"/>
  <c r="E431" i="156"/>
  <c r="E432" i="156"/>
  <c r="E434" i="156"/>
  <c r="E435" i="156"/>
  <c r="E436" i="156"/>
  <c r="E437" i="156"/>
  <c r="E438" i="156"/>
  <c r="E439" i="156"/>
  <c r="E441" i="156"/>
  <c r="E442" i="156"/>
  <c r="E443" i="156"/>
  <c r="E444" i="156"/>
  <c r="E445" i="156"/>
  <c r="E446" i="156"/>
  <c r="E448" i="156"/>
  <c r="E449" i="156"/>
  <c r="E450" i="156"/>
  <c r="E451" i="156"/>
  <c r="E452" i="156"/>
  <c r="E453" i="156"/>
  <c r="E455" i="156"/>
  <c r="E456" i="156"/>
  <c r="E457" i="156"/>
  <c r="E458" i="156"/>
  <c r="E459" i="156"/>
  <c r="E460" i="156"/>
  <c r="E461" i="156"/>
  <c r="E462" i="156"/>
  <c r="E463" i="156"/>
  <c r="E464" i="156"/>
  <c r="E465" i="156"/>
  <c r="E466" i="156"/>
  <c r="E467" i="156"/>
  <c r="E468" i="156"/>
  <c r="E469" i="156"/>
  <c r="E470" i="156"/>
  <c r="E471" i="156"/>
  <c r="E472" i="156"/>
  <c r="E473" i="156"/>
  <c r="E474" i="156"/>
  <c r="E475" i="156"/>
  <c r="E476" i="156"/>
  <c r="E477" i="156"/>
  <c r="E478" i="156"/>
  <c r="E479" i="156"/>
  <c r="E480" i="156"/>
  <c r="E481" i="156"/>
  <c r="E482" i="156"/>
  <c r="E483" i="156"/>
  <c r="E484" i="156"/>
  <c r="E485" i="156"/>
  <c r="E486" i="156"/>
  <c r="E487" i="156"/>
  <c r="E488" i="156"/>
  <c r="E489" i="156"/>
  <c r="E490" i="156"/>
  <c r="E491" i="156"/>
  <c r="E492" i="156"/>
  <c r="E493" i="156"/>
  <c r="E494" i="156"/>
  <c r="E495" i="156"/>
  <c r="E496" i="156"/>
  <c r="E497" i="156"/>
  <c r="E498" i="156"/>
  <c r="E499" i="156"/>
  <c r="E500" i="156"/>
  <c r="E501" i="156"/>
  <c r="E502" i="156"/>
  <c r="E503" i="156"/>
  <c r="E504" i="156"/>
  <c r="E505" i="156"/>
  <c r="E506" i="156"/>
  <c r="E507" i="156"/>
  <c r="E508" i="156"/>
  <c r="E509" i="156"/>
  <c r="E510" i="156"/>
  <c r="E511" i="156"/>
  <c r="E512" i="156"/>
  <c r="E513" i="156"/>
  <c r="E514" i="156"/>
  <c r="E515" i="156"/>
  <c r="E516" i="156"/>
  <c r="E517" i="156"/>
  <c r="E518" i="156"/>
  <c r="E519" i="156"/>
  <c r="E520" i="156"/>
  <c r="E521" i="156"/>
  <c r="E522" i="156"/>
  <c r="E523" i="156"/>
  <c r="E524" i="156"/>
  <c r="J19" i="168"/>
  <c r="J29" i="168" s="1"/>
  <c r="K10" i="168"/>
  <c r="K9" i="168"/>
  <c r="K8" i="168"/>
  <c r="P7" i="168"/>
  <c r="K7" i="168"/>
  <c r="P6" i="168"/>
  <c r="K6" i="168"/>
  <c r="M5" i="168"/>
  <c r="Q5" i="168" s="1"/>
  <c r="K5" i="168"/>
  <c r="B4" i="168"/>
  <c r="C3" i="168"/>
  <c r="D3" i="168" s="1"/>
  <c r="D524" i="156"/>
  <c r="F524" i="156"/>
  <c r="P8" i="168" l="1"/>
  <c r="P10" i="168" s="1"/>
  <c r="K11" i="168"/>
  <c r="L5" i="168" s="1"/>
  <c r="C4" i="168"/>
  <c r="E3" i="168"/>
  <c r="D4" i="168"/>
  <c r="J21" i="168"/>
  <c r="J31" i="168" s="1"/>
  <c r="J20" i="168"/>
  <c r="J30" i="168" s="1"/>
  <c r="D448" i="156"/>
  <c r="F448" i="156"/>
  <c r="D518" i="156"/>
  <c r="D519" i="156"/>
  <c r="D520" i="156"/>
  <c r="D521" i="156"/>
  <c r="D522" i="156"/>
  <c r="D523" i="156"/>
  <c r="F518" i="156"/>
  <c r="F519" i="156"/>
  <c r="F520" i="156"/>
  <c r="F521" i="156"/>
  <c r="F522" i="156"/>
  <c r="F523" i="156"/>
  <c r="J19" i="167"/>
  <c r="J29" i="167" s="1"/>
  <c r="K10" i="167"/>
  <c r="K9" i="167"/>
  <c r="K8" i="167"/>
  <c r="P7" i="167"/>
  <c r="K7" i="167"/>
  <c r="P6" i="167"/>
  <c r="K6" i="167"/>
  <c r="M5" i="167"/>
  <c r="Q5" i="167" s="1"/>
  <c r="K5" i="167"/>
  <c r="B4" i="167"/>
  <c r="C3" i="167"/>
  <c r="D3" i="167" s="1"/>
  <c r="D517" i="156"/>
  <c r="F517" i="156"/>
  <c r="D511" i="156"/>
  <c r="D512" i="156"/>
  <c r="D513" i="156"/>
  <c r="D514" i="156"/>
  <c r="D515" i="156"/>
  <c r="D516" i="156"/>
  <c r="F511" i="156"/>
  <c r="F512" i="156"/>
  <c r="F513" i="156"/>
  <c r="F514" i="156"/>
  <c r="F515" i="156"/>
  <c r="F516" i="156"/>
  <c r="J19" i="166"/>
  <c r="J29" i="166" s="1"/>
  <c r="K10" i="166"/>
  <c r="K9" i="166"/>
  <c r="K8" i="166"/>
  <c r="P7" i="166"/>
  <c r="K7" i="166"/>
  <c r="P6" i="166"/>
  <c r="K6" i="166"/>
  <c r="M5" i="166"/>
  <c r="Q5" i="166" s="1"/>
  <c r="K5" i="166"/>
  <c r="B4" i="166"/>
  <c r="C3" i="166"/>
  <c r="D3" i="166" s="1"/>
  <c r="D510" i="156"/>
  <c r="F510" i="156"/>
  <c r="D504" i="156"/>
  <c r="D505" i="156"/>
  <c r="D506" i="156"/>
  <c r="D507" i="156"/>
  <c r="D508" i="156"/>
  <c r="D509" i="156"/>
  <c r="F504" i="156"/>
  <c r="F505" i="156"/>
  <c r="F506" i="156"/>
  <c r="F507" i="156"/>
  <c r="F508" i="156"/>
  <c r="F509" i="156"/>
  <c r="L10" i="168" l="1"/>
  <c r="L6" i="168"/>
  <c r="L8" i="168"/>
  <c r="L7" i="168"/>
  <c r="L9" i="168"/>
  <c r="J22" i="168"/>
  <c r="J32" i="168" s="1"/>
  <c r="F3" i="168"/>
  <c r="E4" i="168"/>
  <c r="P8" i="167"/>
  <c r="P10" i="167" s="1"/>
  <c r="C4" i="167"/>
  <c r="K11" i="167"/>
  <c r="L5" i="167" s="1"/>
  <c r="E3" i="167"/>
  <c r="J21" i="167"/>
  <c r="J31" i="167" s="1"/>
  <c r="D4" i="167"/>
  <c r="J20" i="167"/>
  <c r="J30" i="167" s="1"/>
  <c r="K11" i="166"/>
  <c r="L8" i="166" s="1"/>
  <c r="P8" i="166"/>
  <c r="P10" i="166" s="1"/>
  <c r="J21" i="166"/>
  <c r="J31" i="166" s="1"/>
  <c r="E3" i="166"/>
  <c r="D4" i="166"/>
  <c r="C4" i="166"/>
  <c r="J20" i="166"/>
  <c r="J30" i="166" s="1"/>
  <c r="J19" i="165"/>
  <c r="J29" i="165" s="1"/>
  <c r="K10" i="165"/>
  <c r="K9" i="165"/>
  <c r="K8" i="165"/>
  <c r="P7" i="165"/>
  <c r="K7" i="165"/>
  <c r="P6" i="165"/>
  <c r="K6" i="165"/>
  <c r="M5" i="165"/>
  <c r="Q5" i="165" s="1"/>
  <c r="K5" i="165"/>
  <c r="B4" i="165"/>
  <c r="C3" i="165"/>
  <c r="D3" i="165" s="1"/>
  <c r="F499" i="156"/>
  <c r="F500" i="156"/>
  <c r="F501" i="156"/>
  <c r="F502" i="156"/>
  <c r="F503" i="156"/>
  <c r="D503" i="156"/>
  <c r="D499" i="156"/>
  <c r="D497" i="156"/>
  <c r="D498" i="156"/>
  <c r="D500" i="156"/>
  <c r="D501" i="156"/>
  <c r="D502" i="156"/>
  <c r="F497" i="156"/>
  <c r="F498" i="156"/>
  <c r="J23" i="168" l="1"/>
  <c r="J33" i="168" s="1"/>
  <c r="F4" i="168"/>
  <c r="G3" i="168"/>
  <c r="L6" i="167"/>
  <c r="L10" i="167"/>
  <c r="L8" i="167"/>
  <c r="L7" i="167"/>
  <c r="L9" i="167"/>
  <c r="J22" i="167"/>
  <c r="J32" i="167" s="1"/>
  <c r="F3" i="167"/>
  <c r="E4" i="167"/>
  <c r="L6" i="166"/>
  <c r="L7" i="166"/>
  <c r="L10" i="166"/>
  <c r="L9" i="166"/>
  <c r="L5" i="166"/>
  <c r="J22" i="166"/>
  <c r="J32" i="166" s="1"/>
  <c r="F3" i="166"/>
  <c r="E4" i="166"/>
  <c r="P8" i="165"/>
  <c r="P10" i="165" s="1"/>
  <c r="K11" i="165"/>
  <c r="L6" i="165" s="1"/>
  <c r="C4" i="165"/>
  <c r="J21" i="165"/>
  <c r="J31" i="165" s="1"/>
  <c r="E3" i="165"/>
  <c r="D4" i="165"/>
  <c r="J20" i="165"/>
  <c r="J30" i="165" s="1"/>
  <c r="J19" i="164"/>
  <c r="J29" i="164" s="1"/>
  <c r="K10" i="164"/>
  <c r="K9" i="164"/>
  <c r="K8" i="164"/>
  <c r="P7" i="164"/>
  <c r="K7" i="164"/>
  <c r="P6" i="164"/>
  <c r="K6" i="164"/>
  <c r="M5" i="164"/>
  <c r="Q5" i="164" s="1"/>
  <c r="K5" i="164"/>
  <c r="B4" i="164"/>
  <c r="C3" i="164"/>
  <c r="J20" i="164" s="1"/>
  <c r="J30" i="164" s="1"/>
  <c r="D496" i="156"/>
  <c r="F496" i="156"/>
  <c r="K16" i="158"/>
  <c r="K15" i="158"/>
  <c r="D3" i="156"/>
  <c r="D4" i="156"/>
  <c r="D5" i="156"/>
  <c r="D6" i="156"/>
  <c r="D7" i="156"/>
  <c r="D8" i="156"/>
  <c r="D9" i="156"/>
  <c r="D10" i="156"/>
  <c r="D11" i="156"/>
  <c r="D12" i="156"/>
  <c r="D13" i="156"/>
  <c r="D14" i="156"/>
  <c r="D15" i="156"/>
  <c r="D16" i="156"/>
  <c r="D17" i="156"/>
  <c r="D18" i="156"/>
  <c r="D19" i="156"/>
  <c r="D20" i="156"/>
  <c r="D21" i="156"/>
  <c r="D22" i="156"/>
  <c r="D23" i="156"/>
  <c r="D24" i="156"/>
  <c r="D25" i="156"/>
  <c r="D26" i="156"/>
  <c r="D27" i="156"/>
  <c r="D28" i="156"/>
  <c r="D29" i="156"/>
  <c r="D30" i="156"/>
  <c r="D31" i="156"/>
  <c r="D32" i="156"/>
  <c r="D33" i="156"/>
  <c r="D34" i="156"/>
  <c r="D35" i="156"/>
  <c r="D36" i="156"/>
  <c r="D37" i="156"/>
  <c r="D38" i="156"/>
  <c r="D39" i="156"/>
  <c r="D40" i="156"/>
  <c r="D41" i="156"/>
  <c r="D42" i="156"/>
  <c r="D43" i="156"/>
  <c r="D44" i="156"/>
  <c r="D45" i="156"/>
  <c r="D46" i="156"/>
  <c r="D47" i="156"/>
  <c r="D48" i="156"/>
  <c r="D49" i="156"/>
  <c r="D50" i="156"/>
  <c r="D51" i="156"/>
  <c r="D52" i="156"/>
  <c r="D53" i="156"/>
  <c r="D54" i="156"/>
  <c r="D55" i="156"/>
  <c r="D56" i="156"/>
  <c r="D57" i="156"/>
  <c r="D58" i="156"/>
  <c r="D59" i="156"/>
  <c r="D60" i="156"/>
  <c r="D61" i="156"/>
  <c r="D62" i="156"/>
  <c r="D63" i="156"/>
  <c r="D64" i="156"/>
  <c r="D65" i="156"/>
  <c r="D66" i="156"/>
  <c r="D67" i="156"/>
  <c r="D68" i="156"/>
  <c r="D69" i="156"/>
  <c r="D70" i="156"/>
  <c r="D71" i="156"/>
  <c r="D72" i="156"/>
  <c r="D73" i="156"/>
  <c r="D74" i="156"/>
  <c r="D75" i="156"/>
  <c r="D76" i="156"/>
  <c r="D77" i="156"/>
  <c r="D78" i="156"/>
  <c r="D79" i="156"/>
  <c r="D80" i="156"/>
  <c r="D81" i="156"/>
  <c r="D82" i="156"/>
  <c r="D83" i="156"/>
  <c r="D84" i="156"/>
  <c r="D85" i="156"/>
  <c r="D86" i="156"/>
  <c r="D87" i="156"/>
  <c r="D88" i="156"/>
  <c r="D89" i="156"/>
  <c r="D90" i="156"/>
  <c r="D91" i="156"/>
  <c r="D92" i="156"/>
  <c r="D93" i="156"/>
  <c r="D94" i="156"/>
  <c r="D95" i="156"/>
  <c r="D96" i="156"/>
  <c r="D97" i="156"/>
  <c r="D98" i="156"/>
  <c r="D99" i="156"/>
  <c r="D100" i="156"/>
  <c r="D101" i="156"/>
  <c r="D102" i="156"/>
  <c r="D103" i="156"/>
  <c r="D104" i="156"/>
  <c r="D105" i="156"/>
  <c r="D106" i="156"/>
  <c r="D107" i="156"/>
  <c r="D108" i="156"/>
  <c r="D109" i="156"/>
  <c r="D110" i="156"/>
  <c r="D111" i="156"/>
  <c r="D112" i="156"/>
  <c r="D113" i="156"/>
  <c r="D114" i="156"/>
  <c r="D115" i="156"/>
  <c r="D116" i="156"/>
  <c r="D117" i="156"/>
  <c r="D118" i="156"/>
  <c r="D119" i="156"/>
  <c r="D120" i="156"/>
  <c r="D121" i="156"/>
  <c r="D122" i="156"/>
  <c r="D123" i="156"/>
  <c r="D124" i="156"/>
  <c r="D125" i="156"/>
  <c r="D126" i="156"/>
  <c r="D127" i="156"/>
  <c r="D128" i="156"/>
  <c r="D129" i="156"/>
  <c r="D130" i="156"/>
  <c r="D131" i="156"/>
  <c r="D132" i="156"/>
  <c r="D133" i="156"/>
  <c r="D134" i="156"/>
  <c r="D135" i="156"/>
  <c r="D136" i="156"/>
  <c r="D137" i="156"/>
  <c r="D138" i="156"/>
  <c r="D139" i="156"/>
  <c r="D140" i="156"/>
  <c r="D141" i="156"/>
  <c r="D142" i="156"/>
  <c r="D143" i="156"/>
  <c r="D144" i="156"/>
  <c r="D145" i="156"/>
  <c r="D146" i="156"/>
  <c r="D147" i="156"/>
  <c r="D148" i="156"/>
  <c r="D149" i="156"/>
  <c r="D150" i="156"/>
  <c r="D151" i="156"/>
  <c r="D152" i="156"/>
  <c r="D153" i="156"/>
  <c r="D154" i="156"/>
  <c r="D155" i="156"/>
  <c r="D156" i="156"/>
  <c r="D157" i="156"/>
  <c r="D158" i="156"/>
  <c r="D159" i="156"/>
  <c r="D160" i="156"/>
  <c r="D161" i="156"/>
  <c r="D162" i="156"/>
  <c r="D163" i="156"/>
  <c r="D164" i="156"/>
  <c r="D165" i="156"/>
  <c r="D166" i="156"/>
  <c r="D167" i="156"/>
  <c r="D168" i="156"/>
  <c r="D169" i="156"/>
  <c r="D170" i="156"/>
  <c r="D171" i="156"/>
  <c r="D172" i="156"/>
  <c r="D173" i="156"/>
  <c r="D174" i="156"/>
  <c r="D175" i="156"/>
  <c r="D176" i="156"/>
  <c r="D177" i="156"/>
  <c r="D178" i="156"/>
  <c r="D179" i="156"/>
  <c r="D180" i="156"/>
  <c r="D181" i="156"/>
  <c r="D182" i="156"/>
  <c r="D183" i="156"/>
  <c r="D184" i="156"/>
  <c r="D185" i="156"/>
  <c r="D186" i="156"/>
  <c r="D187" i="156"/>
  <c r="D188" i="156"/>
  <c r="D189" i="156"/>
  <c r="D190" i="156"/>
  <c r="D191" i="156"/>
  <c r="D192" i="156"/>
  <c r="D193" i="156"/>
  <c r="D194" i="156"/>
  <c r="D195" i="156"/>
  <c r="D196" i="156"/>
  <c r="D197" i="156"/>
  <c r="D198" i="156"/>
  <c r="D199" i="156"/>
  <c r="D200" i="156"/>
  <c r="D201" i="156"/>
  <c r="D202" i="156"/>
  <c r="D203" i="156"/>
  <c r="D204" i="156"/>
  <c r="D205" i="156"/>
  <c r="D206" i="156"/>
  <c r="D207" i="156"/>
  <c r="D208" i="156"/>
  <c r="D209" i="156"/>
  <c r="D210" i="156"/>
  <c r="D211" i="156"/>
  <c r="D212" i="156"/>
  <c r="D213" i="156"/>
  <c r="D214" i="156"/>
  <c r="D215" i="156"/>
  <c r="D216" i="156"/>
  <c r="D217" i="156"/>
  <c r="D218" i="156"/>
  <c r="D219" i="156"/>
  <c r="D220" i="156"/>
  <c r="D221" i="156"/>
  <c r="D222" i="156"/>
  <c r="D223" i="156"/>
  <c r="D224" i="156"/>
  <c r="D225" i="156"/>
  <c r="D226" i="156"/>
  <c r="D227" i="156"/>
  <c r="D228" i="156"/>
  <c r="D229" i="156"/>
  <c r="D230" i="156"/>
  <c r="D231" i="156"/>
  <c r="D232" i="156"/>
  <c r="D233" i="156"/>
  <c r="D234" i="156"/>
  <c r="D235" i="156"/>
  <c r="D236" i="156"/>
  <c r="D237" i="156"/>
  <c r="D238" i="156"/>
  <c r="D239" i="156"/>
  <c r="D240" i="156"/>
  <c r="D241" i="156"/>
  <c r="D242" i="156"/>
  <c r="D243" i="156"/>
  <c r="D244" i="156"/>
  <c r="D245" i="156"/>
  <c r="D246" i="156"/>
  <c r="D247" i="156"/>
  <c r="D248" i="156"/>
  <c r="D249" i="156"/>
  <c r="D250" i="156"/>
  <c r="D251" i="156"/>
  <c r="D252" i="156"/>
  <c r="D253" i="156"/>
  <c r="D254" i="156"/>
  <c r="D255" i="156"/>
  <c r="D256" i="156"/>
  <c r="D257" i="156"/>
  <c r="D258" i="156"/>
  <c r="D259" i="156"/>
  <c r="D260" i="156"/>
  <c r="D261" i="156"/>
  <c r="D262" i="156"/>
  <c r="D263" i="156"/>
  <c r="D264" i="156"/>
  <c r="D265" i="156"/>
  <c r="D266" i="156"/>
  <c r="D267" i="156"/>
  <c r="D268" i="156"/>
  <c r="D269" i="156"/>
  <c r="D270" i="156"/>
  <c r="D271" i="156"/>
  <c r="D273" i="156"/>
  <c r="D274" i="156"/>
  <c r="D275" i="156"/>
  <c r="D276" i="156"/>
  <c r="D277" i="156"/>
  <c r="D278" i="156"/>
  <c r="D280" i="156"/>
  <c r="D281" i="156"/>
  <c r="D282" i="156"/>
  <c r="D283" i="156"/>
  <c r="D284" i="156"/>
  <c r="D285" i="156"/>
  <c r="D287" i="156"/>
  <c r="D288" i="156"/>
  <c r="D289" i="156"/>
  <c r="D290" i="156"/>
  <c r="D291" i="156"/>
  <c r="D292" i="156"/>
  <c r="D294" i="156"/>
  <c r="D295" i="156"/>
  <c r="D296" i="156"/>
  <c r="D297" i="156"/>
  <c r="D298" i="156"/>
  <c r="D299" i="156"/>
  <c r="D301" i="156"/>
  <c r="D302" i="156"/>
  <c r="D303" i="156"/>
  <c r="D304" i="156"/>
  <c r="D305" i="156"/>
  <c r="D306" i="156"/>
  <c r="D308" i="156"/>
  <c r="D309" i="156"/>
  <c r="D310" i="156"/>
  <c r="D311" i="156"/>
  <c r="D312" i="156"/>
  <c r="D313" i="156"/>
  <c r="D315" i="156"/>
  <c r="D316" i="156"/>
  <c r="D317" i="156"/>
  <c r="D318" i="156"/>
  <c r="D319" i="156"/>
  <c r="D320" i="156"/>
  <c r="D322" i="156"/>
  <c r="D323" i="156"/>
  <c r="D324" i="156"/>
  <c r="D325" i="156"/>
  <c r="D326" i="156"/>
  <c r="D327" i="156"/>
  <c r="D329" i="156"/>
  <c r="D330" i="156"/>
  <c r="D331" i="156"/>
  <c r="D332" i="156"/>
  <c r="D333" i="156"/>
  <c r="D334" i="156"/>
  <c r="D336" i="156"/>
  <c r="D337" i="156"/>
  <c r="D338" i="156"/>
  <c r="D339" i="156"/>
  <c r="D340" i="156"/>
  <c r="D341" i="156"/>
  <c r="D343" i="156"/>
  <c r="D344" i="156"/>
  <c r="D345" i="156"/>
  <c r="D346" i="156"/>
  <c r="D347" i="156"/>
  <c r="D348" i="156"/>
  <c r="D350" i="156"/>
  <c r="D351" i="156"/>
  <c r="D352" i="156"/>
  <c r="D353" i="156"/>
  <c r="D354" i="156"/>
  <c r="D355" i="156"/>
  <c r="D357" i="156"/>
  <c r="D358" i="156"/>
  <c r="D359" i="156"/>
  <c r="D360" i="156"/>
  <c r="D361" i="156"/>
  <c r="D362" i="156"/>
  <c r="D364" i="156"/>
  <c r="D365" i="156"/>
  <c r="D366" i="156"/>
  <c r="D367" i="156"/>
  <c r="D368" i="156"/>
  <c r="D369" i="156"/>
  <c r="D371" i="156"/>
  <c r="D372" i="156"/>
  <c r="D373" i="156"/>
  <c r="D374" i="156"/>
  <c r="D375" i="156"/>
  <c r="D376" i="156"/>
  <c r="D378" i="156"/>
  <c r="D379" i="156"/>
  <c r="D380" i="156"/>
  <c r="D381" i="156"/>
  <c r="D382" i="156"/>
  <c r="D383" i="156"/>
  <c r="D385" i="156"/>
  <c r="D386" i="156"/>
  <c r="D387" i="156"/>
  <c r="D388" i="156"/>
  <c r="D389" i="156"/>
  <c r="D390" i="156"/>
  <c r="D392" i="156"/>
  <c r="D393" i="156"/>
  <c r="D394" i="156"/>
  <c r="D395" i="156"/>
  <c r="D396" i="156"/>
  <c r="D397" i="156"/>
  <c r="D399" i="156"/>
  <c r="D400" i="156"/>
  <c r="D401" i="156"/>
  <c r="D402" i="156"/>
  <c r="D403" i="156"/>
  <c r="D404" i="156"/>
  <c r="D406" i="156"/>
  <c r="D407" i="156"/>
  <c r="D408" i="156"/>
  <c r="D409" i="156"/>
  <c r="D410" i="156"/>
  <c r="D411" i="156"/>
  <c r="D413" i="156"/>
  <c r="D414" i="156"/>
  <c r="D415" i="156"/>
  <c r="D416" i="156"/>
  <c r="D417" i="156"/>
  <c r="D418" i="156"/>
  <c r="D420" i="156"/>
  <c r="D421" i="156"/>
  <c r="D422" i="156"/>
  <c r="D423" i="156"/>
  <c r="D424" i="156"/>
  <c r="D425" i="156"/>
  <c r="D427" i="156"/>
  <c r="D428" i="156"/>
  <c r="D429" i="156"/>
  <c r="D430" i="156"/>
  <c r="D431" i="156"/>
  <c r="D432" i="156"/>
  <c r="D434" i="156"/>
  <c r="D435" i="156"/>
  <c r="D436" i="156"/>
  <c r="D437" i="156"/>
  <c r="D438" i="156"/>
  <c r="D439" i="156"/>
  <c r="D441" i="156"/>
  <c r="D442" i="156"/>
  <c r="D443" i="156"/>
  <c r="D444" i="156"/>
  <c r="D445" i="156"/>
  <c r="D446" i="156"/>
  <c r="D449" i="156"/>
  <c r="D450" i="156"/>
  <c r="D451" i="156"/>
  <c r="D452" i="156"/>
  <c r="D453" i="156"/>
  <c r="D455" i="156"/>
  <c r="D456" i="156"/>
  <c r="D457" i="156"/>
  <c r="D458" i="156"/>
  <c r="D459" i="156"/>
  <c r="D460" i="156"/>
  <c r="D461" i="156"/>
  <c r="D462" i="156"/>
  <c r="D463" i="156"/>
  <c r="D464" i="156"/>
  <c r="D465" i="156"/>
  <c r="D466" i="156"/>
  <c r="D467" i="156"/>
  <c r="D468" i="156"/>
  <c r="D469" i="156"/>
  <c r="D470" i="156"/>
  <c r="D471" i="156"/>
  <c r="D472" i="156"/>
  <c r="D473" i="156"/>
  <c r="D474" i="156"/>
  <c r="D475" i="156"/>
  <c r="D476" i="156"/>
  <c r="D477" i="156"/>
  <c r="D478" i="156"/>
  <c r="D479" i="156"/>
  <c r="D480" i="156"/>
  <c r="D481" i="156"/>
  <c r="D482" i="156"/>
  <c r="D483" i="156"/>
  <c r="D484" i="156"/>
  <c r="D485" i="156"/>
  <c r="D486" i="156"/>
  <c r="D487" i="156"/>
  <c r="D488" i="156"/>
  <c r="D489" i="156"/>
  <c r="D490" i="156"/>
  <c r="D491" i="156"/>
  <c r="D492" i="156"/>
  <c r="D493" i="156"/>
  <c r="D494" i="156"/>
  <c r="D495" i="156"/>
  <c r="D2" i="156"/>
  <c r="F3" i="156"/>
  <c r="F4" i="156"/>
  <c r="F5" i="156"/>
  <c r="F6" i="156"/>
  <c r="F7" i="156"/>
  <c r="F8" i="156"/>
  <c r="F9" i="156"/>
  <c r="F10" i="156"/>
  <c r="F11" i="156"/>
  <c r="F12" i="156"/>
  <c r="F13" i="156"/>
  <c r="F14" i="156"/>
  <c r="F15" i="156"/>
  <c r="F16" i="156"/>
  <c r="F17" i="156"/>
  <c r="F18" i="156"/>
  <c r="F19" i="156"/>
  <c r="F20" i="156"/>
  <c r="F21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35" i="156"/>
  <c r="F36" i="156"/>
  <c r="F37" i="156"/>
  <c r="F38" i="156"/>
  <c r="F39" i="156"/>
  <c r="F40" i="156"/>
  <c r="F41" i="156"/>
  <c r="F42" i="156"/>
  <c r="F43" i="156"/>
  <c r="F44" i="156"/>
  <c r="F45" i="156"/>
  <c r="F46" i="156"/>
  <c r="F47" i="156"/>
  <c r="F48" i="156"/>
  <c r="F49" i="156"/>
  <c r="F50" i="156"/>
  <c r="F51" i="156"/>
  <c r="F52" i="156"/>
  <c r="F53" i="156"/>
  <c r="F54" i="156"/>
  <c r="F55" i="156"/>
  <c r="F56" i="156"/>
  <c r="F57" i="156"/>
  <c r="F58" i="156"/>
  <c r="F59" i="156"/>
  <c r="F60" i="156"/>
  <c r="F61" i="156"/>
  <c r="F62" i="156"/>
  <c r="F63" i="156"/>
  <c r="F64" i="156"/>
  <c r="F65" i="156"/>
  <c r="F66" i="156"/>
  <c r="F67" i="156"/>
  <c r="F68" i="156"/>
  <c r="F69" i="156"/>
  <c r="F70" i="156"/>
  <c r="F71" i="156"/>
  <c r="F72" i="156"/>
  <c r="F73" i="156"/>
  <c r="F74" i="156"/>
  <c r="F75" i="156"/>
  <c r="F76" i="156"/>
  <c r="F77" i="156"/>
  <c r="F78" i="156"/>
  <c r="F79" i="156"/>
  <c r="F80" i="156"/>
  <c r="F81" i="156"/>
  <c r="F82" i="156"/>
  <c r="F83" i="156"/>
  <c r="F84" i="156"/>
  <c r="F85" i="156"/>
  <c r="F86" i="156"/>
  <c r="F87" i="156"/>
  <c r="F88" i="156"/>
  <c r="F89" i="156"/>
  <c r="F90" i="156"/>
  <c r="F91" i="156"/>
  <c r="F92" i="156"/>
  <c r="F93" i="156"/>
  <c r="F94" i="156"/>
  <c r="F95" i="156"/>
  <c r="F96" i="156"/>
  <c r="F97" i="156"/>
  <c r="F98" i="156"/>
  <c r="F99" i="156"/>
  <c r="F100" i="156"/>
  <c r="F101" i="156"/>
  <c r="F102" i="156"/>
  <c r="F103" i="156"/>
  <c r="F104" i="156"/>
  <c r="F105" i="156"/>
  <c r="F106" i="156"/>
  <c r="F107" i="156"/>
  <c r="F108" i="156"/>
  <c r="F109" i="156"/>
  <c r="F110" i="156"/>
  <c r="F111" i="156"/>
  <c r="F112" i="156"/>
  <c r="F113" i="156"/>
  <c r="F114" i="156"/>
  <c r="F115" i="156"/>
  <c r="F116" i="156"/>
  <c r="F117" i="156"/>
  <c r="F118" i="156"/>
  <c r="F119" i="156"/>
  <c r="F120" i="156"/>
  <c r="F121" i="156"/>
  <c r="F122" i="156"/>
  <c r="F123" i="156"/>
  <c r="F124" i="156"/>
  <c r="F125" i="156"/>
  <c r="F126" i="156"/>
  <c r="F127" i="156"/>
  <c r="F128" i="156"/>
  <c r="F129" i="156"/>
  <c r="F130" i="156"/>
  <c r="F131" i="156"/>
  <c r="F132" i="156"/>
  <c r="F133" i="156"/>
  <c r="F134" i="156"/>
  <c r="F135" i="156"/>
  <c r="F136" i="156"/>
  <c r="F137" i="156"/>
  <c r="F138" i="156"/>
  <c r="F139" i="156"/>
  <c r="F140" i="156"/>
  <c r="F141" i="156"/>
  <c r="F142" i="156"/>
  <c r="F143" i="156"/>
  <c r="F144" i="156"/>
  <c r="F145" i="156"/>
  <c r="F146" i="156"/>
  <c r="F147" i="156"/>
  <c r="F148" i="156"/>
  <c r="F149" i="156"/>
  <c r="F150" i="156"/>
  <c r="F151" i="156"/>
  <c r="F152" i="156"/>
  <c r="F153" i="156"/>
  <c r="F154" i="156"/>
  <c r="F155" i="156"/>
  <c r="F156" i="156"/>
  <c r="F157" i="156"/>
  <c r="F158" i="156"/>
  <c r="F159" i="156"/>
  <c r="F160" i="156"/>
  <c r="F161" i="156"/>
  <c r="F162" i="156"/>
  <c r="F163" i="156"/>
  <c r="F164" i="156"/>
  <c r="F165" i="156"/>
  <c r="F166" i="156"/>
  <c r="F167" i="156"/>
  <c r="F168" i="156"/>
  <c r="F169" i="156"/>
  <c r="F170" i="156"/>
  <c r="F171" i="156"/>
  <c r="F172" i="156"/>
  <c r="F173" i="156"/>
  <c r="F174" i="156"/>
  <c r="F175" i="156"/>
  <c r="F176" i="156"/>
  <c r="F177" i="156"/>
  <c r="F178" i="156"/>
  <c r="F179" i="156"/>
  <c r="F180" i="156"/>
  <c r="F181" i="156"/>
  <c r="F182" i="156"/>
  <c r="F183" i="156"/>
  <c r="F184" i="156"/>
  <c r="F185" i="156"/>
  <c r="F186" i="156"/>
  <c r="F187" i="156"/>
  <c r="F188" i="156"/>
  <c r="F189" i="156"/>
  <c r="F190" i="156"/>
  <c r="F191" i="156"/>
  <c r="F192" i="156"/>
  <c r="F193" i="156"/>
  <c r="F194" i="156"/>
  <c r="F195" i="156"/>
  <c r="F196" i="156"/>
  <c r="F197" i="156"/>
  <c r="F198" i="156"/>
  <c r="F199" i="156"/>
  <c r="F200" i="156"/>
  <c r="F201" i="156"/>
  <c r="F202" i="156"/>
  <c r="F203" i="156"/>
  <c r="F204" i="156"/>
  <c r="F205" i="156"/>
  <c r="F206" i="156"/>
  <c r="F207" i="156"/>
  <c r="F208" i="156"/>
  <c r="F209" i="156"/>
  <c r="F210" i="156"/>
  <c r="F211" i="156"/>
  <c r="F212" i="156"/>
  <c r="F213" i="156"/>
  <c r="F214" i="156"/>
  <c r="F215" i="156"/>
  <c r="F216" i="156"/>
  <c r="F217" i="156"/>
  <c r="F218" i="156"/>
  <c r="F219" i="156"/>
  <c r="F220" i="156"/>
  <c r="F221" i="156"/>
  <c r="F222" i="156"/>
  <c r="F223" i="156"/>
  <c r="F224" i="156"/>
  <c r="F225" i="156"/>
  <c r="F226" i="156"/>
  <c r="F227" i="156"/>
  <c r="F228" i="156"/>
  <c r="F229" i="156"/>
  <c r="F230" i="156"/>
  <c r="F231" i="156"/>
  <c r="F232" i="156"/>
  <c r="F233" i="156"/>
  <c r="F234" i="156"/>
  <c r="F235" i="156"/>
  <c r="F236" i="156"/>
  <c r="F237" i="156"/>
  <c r="F238" i="156"/>
  <c r="F239" i="156"/>
  <c r="F240" i="156"/>
  <c r="F241" i="156"/>
  <c r="F242" i="156"/>
  <c r="F243" i="156"/>
  <c r="F244" i="156"/>
  <c r="F245" i="156"/>
  <c r="F246" i="156"/>
  <c r="F247" i="156"/>
  <c r="F248" i="156"/>
  <c r="F249" i="156"/>
  <c r="F250" i="156"/>
  <c r="F251" i="156"/>
  <c r="F252" i="156"/>
  <c r="F253" i="156"/>
  <c r="F254" i="156"/>
  <c r="F255" i="156"/>
  <c r="F256" i="156"/>
  <c r="F257" i="156"/>
  <c r="F258" i="156"/>
  <c r="F259" i="156"/>
  <c r="F260" i="156"/>
  <c r="F261" i="156"/>
  <c r="F262" i="156"/>
  <c r="F263" i="156"/>
  <c r="F264" i="156"/>
  <c r="F265" i="156"/>
  <c r="F266" i="156"/>
  <c r="F267" i="156"/>
  <c r="F268" i="156"/>
  <c r="F269" i="156"/>
  <c r="F270" i="156"/>
  <c r="F271" i="156"/>
  <c r="F273" i="156"/>
  <c r="F274" i="156"/>
  <c r="F275" i="156"/>
  <c r="F276" i="156"/>
  <c r="F277" i="156"/>
  <c r="F278" i="156"/>
  <c r="F280" i="156"/>
  <c r="F281" i="156"/>
  <c r="F282" i="156"/>
  <c r="F283" i="156"/>
  <c r="F284" i="156"/>
  <c r="F285" i="156"/>
  <c r="F287" i="156"/>
  <c r="F288" i="156"/>
  <c r="F289" i="156"/>
  <c r="F290" i="156"/>
  <c r="F291" i="156"/>
  <c r="F292" i="156"/>
  <c r="F294" i="156"/>
  <c r="F295" i="156"/>
  <c r="F296" i="156"/>
  <c r="F297" i="156"/>
  <c r="F298" i="156"/>
  <c r="F299" i="156"/>
  <c r="F301" i="156"/>
  <c r="F302" i="156"/>
  <c r="F303" i="156"/>
  <c r="F304" i="156"/>
  <c r="F305" i="156"/>
  <c r="F306" i="156"/>
  <c r="F308" i="156"/>
  <c r="F309" i="156"/>
  <c r="F310" i="156"/>
  <c r="F311" i="156"/>
  <c r="F312" i="156"/>
  <c r="F313" i="156"/>
  <c r="F315" i="156"/>
  <c r="F316" i="156"/>
  <c r="F317" i="156"/>
  <c r="F318" i="156"/>
  <c r="F319" i="156"/>
  <c r="F320" i="156"/>
  <c r="F322" i="156"/>
  <c r="F323" i="156"/>
  <c r="F324" i="156"/>
  <c r="F325" i="156"/>
  <c r="F326" i="156"/>
  <c r="F327" i="156"/>
  <c r="F329" i="156"/>
  <c r="F330" i="156"/>
  <c r="F331" i="156"/>
  <c r="F332" i="156"/>
  <c r="F333" i="156"/>
  <c r="F334" i="156"/>
  <c r="F336" i="156"/>
  <c r="F337" i="156"/>
  <c r="F338" i="156"/>
  <c r="F339" i="156"/>
  <c r="F340" i="156"/>
  <c r="F341" i="156"/>
  <c r="F343" i="156"/>
  <c r="F344" i="156"/>
  <c r="F345" i="156"/>
  <c r="F346" i="156"/>
  <c r="F347" i="156"/>
  <c r="F348" i="156"/>
  <c r="F350" i="156"/>
  <c r="F351" i="156"/>
  <c r="F352" i="156"/>
  <c r="F353" i="156"/>
  <c r="F354" i="156"/>
  <c r="F355" i="156"/>
  <c r="F357" i="156"/>
  <c r="F358" i="156"/>
  <c r="F359" i="156"/>
  <c r="F360" i="156"/>
  <c r="F361" i="156"/>
  <c r="F362" i="156"/>
  <c r="F364" i="156"/>
  <c r="F365" i="156"/>
  <c r="F366" i="156"/>
  <c r="F367" i="156"/>
  <c r="F368" i="156"/>
  <c r="F369" i="156"/>
  <c r="F371" i="156"/>
  <c r="F372" i="156"/>
  <c r="F373" i="156"/>
  <c r="F374" i="156"/>
  <c r="F375" i="156"/>
  <c r="F376" i="156"/>
  <c r="F378" i="156"/>
  <c r="F379" i="156"/>
  <c r="F380" i="156"/>
  <c r="F381" i="156"/>
  <c r="F382" i="156"/>
  <c r="F383" i="156"/>
  <c r="F385" i="156"/>
  <c r="F386" i="156"/>
  <c r="F387" i="156"/>
  <c r="F388" i="156"/>
  <c r="F389" i="156"/>
  <c r="F390" i="156"/>
  <c r="F392" i="156"/>
  <c r="F393" i="156"/>
  <c r="F394" i="156"/>
  <c r="F395" i="156"/>
  <c r="F396" i="156"/>
  <c r="F397" i="156"/>
  <c r="F399" i="156"/>
  <c r="F400" i="156"/>
  <c r="F401" i="156"/>
  <c r="F402" i="156"/>
  <c r="F403" i="156"/>
  <c r="F404" i="156"/>
  <c r="F406" i="156"/>
  <c r="F407" i="156"/>
  <c r="F408" i="156"/>
  <c r="F409" i="156"/>
  <c r="F410" i="156"/>
  <c r="F411" i="156"/>
  <c r="F413" i="156"/>
  <c r="F414" i="156"/>
  <c r="F415" i="156"/>
  <c r="F416" i="156"/>
  <c r="F417" i="156"/>
  <c r="F418" i="156"/>
  <c r="F420" i="156"/>
  <c r="F421" i="156"/>
  <c r="F422" i="156"/>
  <c r="F423" i="156"/>
  <c r="F424" i="156"/>
  <c r="F425" i="156"/>
  <c r="F427" i="156"/>
  <c r="F428" i="156"/>
  <c r="F429" i="156"/>
  <c r="F430" i="156"/>
  <c r="F431" i="156"/>
  <c r="F432" i="156"/>
  <c r="F434" i="156"/>
  <c r="F435" i="156"/>
  <c r="F436" i="156"/>
  <c r="F437" i="156"/>
  <c r="F438" i="156"/>
  <c r="F439" i="156"/>
  <c r="F441" i="156"/>
  <c r="F442" i="156"/>
  <c r="F443" i="156"/>
  <c r="F444" i="156"/>
  <c r="F445" i="156"/>
  <c r="F446" i="156"/>
  <c r="F449" i="156"/>
  <c r="F450" i="156"/>
  <c r="F451" i="156"/>
  <c r="F452" i="156"/>
  <c r="F453" i="156"/>
  <c r="F455" i="156"/>
  <c r="F456" i="156"/>
  <c r="F457" i="156"/>
  <c r="F458" i="156"/>
  <c r="F459" i="156"/>
  <c r="F460" i="156"/>
  <c r="F461" i="156"/>
  <c r="F462" i="156"/>
  <c r="F463" i="156"/>
  <c r="F464" i="156"/>
  <c r="F465" i="156"/>
  <c r="F466" i="156"/>
  <c r="F467" i="156"/>
  <c r="F468" i="156"/>
  <c r="F469" i="156"/>
  <c r="F470" i="156"/>
  <c r="F471" i="156"/>
  <c r="F472" i="156"/>
  <c r="F473" i="156"/>
  <c r="F474" i="156"/>
  <c r="F475" i="156"/>
  <c r="F476" i="156"/>
  <c r="F477" i="156"/>
  <c r="F478" i="156"/>
  <c r="F479" i="156"/>
  <c r="F480" i="156"/>
  <c r="F481" i="156"/>
  <c r="F482" i="156"/>
  <c r="F483" i="156"/>
  <c r="F484" i="156"/>
  <c r="F485" i="156"/>
  <c r="F486" i="156"/>
  <c r="F487" i="156"/>
  <c r="F488" i="156"/>
  <c r="F489" i="156"/>
  <c r="F490" i="156"/>
  <c r="F491" i="156"/>
  <c r="F492" i="156"/>
  <c r="F493" i="156"/>
  <c r="F494" i="156"/>
  <c r="F495" i="156"/>
  <c r="F2" i="156"/>
  <c r="J19" i="163"/>
  <c r="J29" i="163" s="1"/>
  <c r="K10" i="163"/>
  <c r="K9" i="163"/>
  <c r="K8" i="163"/>
  <c r="P7" i="163"/>
  <c r="K7" i="163"/>
  <c r="P6" i="163"/>
  <c r="P8" i="163" s="1"/>
  <c r="P10" i="163" s="1"/>
  <c r="K6" i="163"/>
  <c r="M5" i="163"/>
  <c r="Q5" i="163" s="1"/>
  <c r="K5" i="163"/>
  <c r="B4" i="163"/>
  <c r="C3" i="163"/>
  <c r="J19" i="162"/>
  <c r="J29" i="162" s="1"/>
  <c r="K10" i="162"/>
  <c r="K9" i="162"/>
  <c r="K8" i="162"/>
  <c r="P7" i="162"/>
  <c r="K7" i="162"/>
  <c r="P6" i="162"/>
  <c r="K6" i="162"/>
  <c r="M5" i="162"/>
  <c r="Q5" i="162" s="1"/>
  <c r="K5" i="162"/>
  <c r="B4" i="162"/>
  <c r="C3" i="162"/>
  <c r="J20" i="162" s="1"/>
  <c r="J30" i="162" s="1"/>
  <c r="J19" i="161"/>
  <c r="J29" i="161" s="1"/>
  <c r="K10" i="161"/>
  <c r="K9" i="161"/>
  <c r="K8" i="161"/>
  <c r="P7" i="161"/>
  <c r="K7" i="161"/>
  <c r="P6" i="161"/>
  <c r="K6" i="161"/>
  <c r="M5" i="161"/>
  <c r="Q5" i="161" s="1"/>
  <c r="K5" i="161"/>
  <c r="B4" i="161"/>
  <c r="C3" i="161"/>
  <c r="J20" i="161" s="1"/>
  <c r="J30" i="161" s="1"/>
  <c r="B25" i="158"/>
  <c r="C25" i="158"/>
  <c r="C24" i="158"/>
  <c r="C22" i="158"/>
  <c r="C23" i="158"/>
  <c r="B24" i="158"/>
  <c r="B23" i="158"/>
  <c r="B22" i="158"/>
  <c r="J20" i="163" l="1"/>
  <c r="J30" i="163" s="1"/>
  <c r="D3" i="163"/>
  <c r="D4" i="163" s="1"/>
  <c r="J24" i="168"/>
  <c r="J34" i="168" s="1"/>
  <c r="H3" i="168"/>
  <c r="G4" i="168"/>
  <c r="G3" i="167"/>
  <c r="J23" i="167"/>
  <c r="J33" i="167" s="1"/>
  <c r="F4" i="167"/>
  <c r="F4" i="166"/>
  <c r="J23" i="166"/>
  <c r="J33" i="166" s="1"/>
  <c r="G3" i="166"/>
  <c r="L9" i="165"/>
  <c r="L7" i="165"/>
  <c r="L5" i="165"/>
  <c r="L10" i="165"/>
  <c r="L8" i="165"/>
  <c r="J22" i="165"/>
  <c r="J32" i="165" s="1"/>
  <c r="F3" i="165"/>
  <c r="E4" i="165"/>
  <c r="K11" i="164"/>
  <c r="L8" i="164" s="1"/>
  <c r="P8" i="164"/>
  <c r="P10" i="164" s="1"/>
  <c r="C4" i="164"/>
  <c r="D3" i="164"/>
  <c r="K11" i="163"/>
  <c r="L5" i="163" s="1"/>
  <c r="C4" i="163"/>
  <c r="E3" i="163"/>
  <c r="J21" i="163"/>
  <c r="J31" i="163" s="1"/>
  <c r="K11" i="162"/>
  <c r="L7" i="162" s="1"/>
  <c r="D3" i="162"/>
  <c r="D4" i="162" s="1"/>
  <c r="C4" i="162"/>
  <c r="P8" i="162"/>
  <c r="P10" i="162" s="1"/>
  <c r="N17" i="162"/>
  <c r="P8" i="161"/>
  <c r="N16" i="161" s="1"/>
  <c r="D3" i="161"/>
  <c r="D4" i="161" s="1"/>
  <c r="C4" i="161"/>
  <c r="K11" i="161"/>
  <c r="L9" i="161" s="1"/>
  <c r="N17" i="161"/>
  <c r="J21" i="161" l="1"/>
  <c r="J31" i="161" s="1"/>
  <c r="E3" i="161"/>
  <c r="J25" i="168"/>
  <c r="J35" i="168" s="1"/>
  <c r="H4" i="168"/>
  <c r="J24" i="167"/>
  <c r="J34" i="167" s="1"/>
  <c r="H3" i="167"/>
  <c r="G4" i="167"/>
  <c r="J24" i="166"/>
  <c r="J34" i="166" s="1"/>
  <c r="G4" i="166"/>
  <c r="H3" i="166"/>
  <c r="J23" i="165"/>
  <c r="J33" i="165" s="1"/>
  <c r="F4" i="165"/>
  <c r="G3" i="165"/>
  <c r="L10" i="164"/>
  <c r="L5" i="164"/>
  <c r="L9" i="164"/>
  <c r="L7" i="164"/>
  <c r="L6" i="164"/>
  <c r="J21" i="164"/>
  <c r="J31" i="164" s="1"/>
  <c r="E3" i="164"/>
  <c r="D4" i="164"/>
  <c r="L8" i="163"/>
  <c r="L6" i="163"/>
  <c r="L9" i="163"/>
  <c r="L7" i="163"/>
  <c r="L10" i="163"/>
  <c r="J22" i="163"/>
  <c r="J32" i="163" s="1"/>
  <c r="F3" i="163"/>
  <c r="E4" i="163"/>
  <c r="L5" i="162"/>
  <c r="L6" i="162"/>
  <c r="L9" i="162"/>
  <c r="L8" i="162"/>
  <c r="L10" i="162"/>
  <c r="J21" i="162"/>
  <c r="J31" i="162" s="1"/>
  <c r="E3" i="162"/>
  <c r="F3" i="162" s="1"/>
  <c r="N16" i="162"/>
  <c r="O16" i="162" s="1"/>
  <c r="E4" i="162"/>
  <c r="J22" i="162"/>
  <c r="J32" i="162" s="1"/>
  <c r="L5" i="161"/>
  <c r="L8" i="161"/>
  <c r="L7" i="161"/>
  <c r="P10" i="161"/>
  <c r="O16" i="161"/>
  <c r="L10" i="161"/>
  <c r="L6" i="161"/>
  <c r="J22" i="161"/>
  <c r="J32" i="161" s="1"/>
  <c r="F3" i="161"/>
  <c r="E4" i="161"/>
  <c r="J19" i="160"/>
  <c r="J29" i="160" s="1"/>
  <c r="K10" i="160"/>
  <c r="K9" i="160"/>
  <c r="K8" i="160"/>
  <c r="P7" i="160"/>
  <c r="K7" i="160"/>
  <c r="P6" i="160"/>
  <c r="K6" i="160"/>
  <c r="M5" i="160"/>
  <c r="Q5" i="160" s="1"/>
  <c r="K5" i="160"/>
  <c r="N17" i="160" s="1"/>
  <c r="B4" i="160"/>
  <c r="C3" i="160"/>
  <c r="C4" i="160" l="1"/>
  <c r="J20" i="160"/>
  <c r="J30" i="160" s="1"/>
  <c r="D3" i="160"/>
  <c r="E3" i="160" s="1"/>
  <c r="H4" i="167"/>
  <c r="J25" i="167"/>
  <c r="J35" i="167" s="1"/>
  <c r="H4" i="166"/>
  <c r="J25" i="166"/>
  <c r="J35" i="166" s="1"/>
  <c r="J24" i="165"/>
  <c r="J34" i="165" s="1"/>
  <c r="G4" i="165"/>
  <c r="H3" i="165"/>
  <c r="J22" i="164"/>
  <c r="J32" i="164" s="1"/>
  <c r="F3" i="164"/>
  <c r="E4" i="164"/>
  <c r="J23" i="163"/>
  <c r="J33" i="163" s="1"/>
  <c r="F4" i="163"/>
  <c r="G3" i="163"/>
  <c r="J23" i="162"/>
  <c r="J33" i="162" s="1"/>
  <c r="G3" i="162"/>
  <c r="F4" i="162"/>
  <c r="J23" i="161"/>
  <c r="J33" i="161" s="1"/>
  <c r="F4" i="161"/>
  <c r="G3" i="161"/>
  <c r="P8" i="160"/>
  <c r="N16" i="160" s="1"/>
  <c r="O16" i="160" s="1"/>
  <c r="J22" i="160"/>
  <c r="J32" i="160" s="1"/>
  <c r="F3" i="160"/>
  <c r="E4" i="160"/>
  <c r="K11" i="160"/>
  <c r="L7" i="160" s="1"/>
  <c r="D4" i="160"/>
  <c r="J21" i="160"/>
  <c r="J31" i="160" s="1"/>
  <c r="H4" i="165" l="1"/>
  <c r="J25" i="165"/>
  <c r="J35" i="165" s="1"/>
  <c r="J23" i="164"/>
  <c r="J33" i="164" s="1"/>
  <c r="G3" i="164"/>
  <c r="F4" i="164"/>
  <c r="J24" i="163"/>
  <c r="J34" i="163" s="1"/>
  <c r="H3" i="163"/>
  <c r="G4" i="163"/>
  <c r="J24" i="162"/>
  <c r="J34" i="162" s="1"/>
  <c r="G4" i="162"/>
  <c r="H3" i="162"/>
  <c r="J24" i="161"/>
  <c r="J34" i="161" s="1"/>
  <c r="H3" i="161"/>
  <c r="G4" i="161"/>
  <c r="P10" i="160"/>
  <c r="L5" i="160"/>
  <c r="L8" i="160"/>
  <c r="L6" i="160"/>
  <c r="L9" i="160"/>
  <c r="J23" i="160"/>
  <c r="J33" i="160" s="1"/>
  <c r="F4" i="160"/>
  <c r="G3" i="160"/>
  <c r="L10" i="160"/>
  <c r="J24" i="164" l="1"/>
  <c r="J34" i="164" s="1"/>
  <c r="H3" i="164"/>
  <c r="G4" i="164"/>
  <c r="H4" i="163"/>
  <c r="J25" i="163"/>
  <c r="J35" i="163" s="1"/>
  <c r="J25" i="162"/>
  <c r="J35" i="162" s="1"/>
  <c r="H4" i="162"/>
  <c r="J25" i="161"/>
  <c r="J35" i="161" s="1"/>
  <c r="H4" i="161"/>
  <c r="J24" i="160"/>
  <c r="J34" i="160" s="1"/>
  <c r="G4" i="160"/>
  <c r="H3" i="160"/>
  <c r="H4" i="164" l="1"/>
  <c r="J25" i="164"/>
  <c r="J35" i="164" s="1"/>
  <c r="H4" i="160"/>
  <c r="J25" i="160"/>
  <c r="J35" i="160" s="1"/>
  <c r="C43" i="158" l="1"/>
  <c r="C44" i="158"/>
  <c r="C45" i="158"/>
  <c r="C46" i="158"/>
  <c r="C47" i="158"/>
  <c r="C48" i="158"/>
  <c r="C49" i="158"/>
  <c r="C50" i="158"/>
  <c r="C42" i="158"/>
  <c r="C17" i="158"/>
  <c r="B17" i="158"/>
  <c r="B18" i="158"/>
  <c r="B50" i="158"/>
  <c r="B43" i="158"/>
  <c r="B44" i="158"/>
  <c r="B45" i="158"/>
  <c r="B46" i="158"/>
  <c r="B47" i="158"/>
  <c r="B48" i="158"/>
  <c r="B49" i="158"/>
  <c r="B42" i="158"/>
  <c r="C18" i="158"/>
  <c r="C19" i="158"/>
  <c r="C20" i="158"/>
  <c r="C21" i="158"/>
  <c r="B19" i="158"/>
  <c r="B20" i="158"/>
  <c r="B21" i="158"/>
  <c r="P7" i="157"/>
  <c r="P6" i="157"/>
  <c r="P8" i="157" s="1"/>
  <c r="D14" i="152"/>
  <c r="D15" i="152"/>
  <c r="D16" i="152"/>
  <c r="D17" i="152"/>
  <c r="D18" i="152"/>
  <c r="D13" i="152"/>
  <c r="C14" i="152"/>
  <c r="C15" i="152"/>
  <c r="C16" i="152"/>
  <c r="C17" i="152"/>
  <c r="C18" i="152"/>
  <c r="C13" i="152"/>
  <c r="F15" i="153"/>
  <c r="F16" i="153"/>
  <c r="F17" i="153"/>
  <c r="F18" i="153"/>
  <c r="F19" i="153"/>
  <c r="F14" i="153"/>
  <c r="G15" i="153"/>
  <c r="G16" i="153"/>
  <c r="G17" i="153"/>
  <c r="G18" i="153"/>
  <c r="G19" i="153"/>
  <c r="G14" i="153"/>
  <c r="J19" i="157"/>
  <c r="J29" i="157" s="1"/>
  <c r="K10" i="157"/>
  <c r="K9" i="157"/>
  <c r="K8" i="157"/>
  <c r="K7" i="157"/>
  <c r="K6" i="157"/>
  <c r="M5" i="157"/>
  <c r="Q5" i="157" s="1"/>
  <c r="K5" i="157"/>
  <c r="N16" i="157" s="1"/>
  <c r="B4" i="157"/>
  <c r="C3" i="157"/>
  <c r="J20" i="157" s="1"/>
  <c r="J30" i="157" s="1"/>
  <c r="N15" i="157" l="1"/>
  <c r="O15" i="157" s="1"/>
  <c r="P10" i="157"/>
  <c r="C26" i="158"/>
  <c r="D17" i="158" s="1"/>
  <c r="C51" i="158"/>
  <c r="D43" i="158" s="1"/>
  <c r="G20" i="153"/>
  <c r="H16" i="153" s="1"/>
  <c r="D19" i="152"/>
  <c r="E13" i="152" s="1"/>
  <c r="D3" i="157"/>
  <c r="E3" i="157" s="1"/>
  <c r="E4" i="157" s="1"/>
  <c r="C4" i="157"/>
  <c r="K11" i="157"/>
  <c r="L10" i="157" s="1"/>
  <c r="J21" i="157" l="1"/>
  <c r="J31" i="157" s="1"/>
  <c r="D4" i="157"/>
  <c r="F3" i="157"/>
  <c r="J22" i="157"/>
  <c r="J32" i="157" s="1"/>
  <c r="D18" i="158"/>
  <c r="D22" i="158"/>
  <c r="D42" i="158"/>
  <c r="D44" i="158"/>
  <c r="D47" i="158"/>
  <c r="D45" i="158"/>
  <c r="D46" i="158"/>
  <c r="D19" i="158"/>
  <c r="D20" i="158"/>
  <c r="D21" i="158"/>
  <c r="H14" i="153"/>
  <c r="H17" i="153"/>
  <c r="H18" i="153"/>
  <c r="H19" i="153"/>
  <c r="H15" i="153"/>
  <c r="E16" i="152"/>
  <c r="E14" i="152"/>
  <c r="E17" i="152"/>
  <c r="E18" i="152"/>
  <c r="E15" i="152"/>
  <c r="L6" i="157"/>
  <c r="L5" i="157"/>
  <c r="L9" i="157"/>
  <c r="L8" i="157"/>
  <c r="L7" i="157"/>
  <c r="J23" i="157"/>
  <c r="J33" i="157" s="1"/>
  <c r="F4" i="157"/>
  <c r="G3" i="157"/>
  <c r="J24" i="157" l="1"/>
  <c r="J34" i="157" s="1"/>
  <c r="H3" i="157"/>
  <c r="G4" i="157"/>
  <c r="K10" i="64"/>
  <c r="M5" i="155"/>
  <c r="R5" i="155" s="1"/>
  <c r="P5" i="155"/>
  <c r="Q5" i="155"/>
  <c r="O6" i="155" l="1"/>
  <c r="J25" i="157"/>
  <c r="J35" i="157" s="1"/>
  <c r="H4" i="157"/>
  <c r="J19" i="155"/>
  <c r="J29" i="155" s="1"/>
  <c r="K10" i="155"/>
  <c r="K9" i="155"/>
  <c r="K8" i="155"/>
  <c r="K7" i="155"/>
  <c r="K6" i="155"/>
  <c r="K5" i="155"/>
  <c r="B4" i="155"/>
  <c r="C3" i="155"/>
  <c r="D3" i="155" s="1"/>
  <c r="J21" i="155" s="1"/>
  <c r="M5" i="80"/>
  <c r="O5" i="11"/>
  <c r="C4" i="2"/>
  <c r="M5" i="4"/>
  <c r="K10" i="80"/>
  <c r="K9" i="80"/>
  <c r="K8" i="80"/>
  <c r="K7" i="80"/>
  <c r="K6" i="80"/>
  <c r="K5" i="80"/>
  <c r="B4" i="80"/>
  <c r="C3" i="80"/>
  <c r="K10" i="79"/>
  <c r="K9" i="79"/>
  <c r="K8" i="79"/>
  <c r="K7" i="79"/>
  <c r="K6" i="79"/>
  <c r="K5" i="79"/>
  <c r="B4" i="79"/>
  <c r="C3" i="79"/>
  <c r="K10" i="78"/>
  <c r="K9" i="78"/>
  <c r="K8" i="78"/>
  <c r="K7" i="78"/>
  <c r="K6" i="78"/>
  <c r="K5" i="78"/>
  <c r="B4" i="78"/>
  <c r="C3" i="78"/>
  <c r="K10" i="77"/>
  <c r="K9" i="77"/>
  <c r="K8" i="77"/>
  <c r="K7" i="77"/>
  <c r="K6" i="77"/>
  <c r="K5" i="77"/>
  <c r="B4" i="77"/>
  <c r="C3" i="77"/>
  <c r="K10" i="76"/>
  <c r="K9" i="76"/>
  <c r="K8" i="76"/>
  <c r="K7" i="76"/>
  <c r="K6" i="76"/>
  <c r="K5" i="76"/>
  <c r="B4" i="76"/>
  <c r="C3" i="76"/>
  <c r="K10" i="75"/>
  <c r="K9" i="75"/>
  <c r="K8" i="75"/>
  <c r="K7" i="75"/>
  <c r="K6" i="75"/>
  <c r="K5" i="75"/>
  <c r="B4" i="75"/>
  <c r="C3" i="75"/>
  <c r="K10" i="74"/>
  <c r="K9" i="74"/>
  <c r="K8" i="74"/>
  <c r="K7" i="74"/>
  <c r="K6" i="74"/>
  <c r="K5" i="74"/>
  <c r="B4" i="74"/>
  <c r="C3" i="74"/>
  <c r="K10" i="73"/>
  <c r="K9" i="73"/>
  <c r="K8" i="73"/>
  <c r="K7" i="73"/>
  <c r="K6" i="73"/>
  <c r="K5" i="73"/>
  <c r="B4" i="73"/>
  <c r="C3" i="73"/>
  <c r="K10" i="72"/>
  <c r="K9" i="72"/>
  <c r="K8" i="72"/>
  <c r="K7" i="72"/>
  <c r="K6" i="72"/>
  <c r="K5" i="72"/>
  <c r="B4" i="72"/>
  <c r="C3" i="72"/>
  <c r="C4" i="72" s="1"/>
  <c r="K10" i="71"/>
  <c r="K9" i="71"/>
  <c r="K8" i="71"/>
  <c r="K7" i="71"/>
  <c r="K6" i="71"/>
  <c r="K5" i="71"/>
  <c r="B4" i="71"/>
  <c r="C3" i="71"/>
  <c r="D3" i="71" s="1"/>
  <c r="K11" i="76" l="1"/>
  <c r="J31" i="155"/>
  <c r="J20" i="155"/>
  <c r="J30" i="155" s="1"/>
  <c r="K11" i="155"/>
  <c r="L6" i="155" s="1"/>
  <c r="E3" i="155"/>
  <c r="J22" i="155" s="1"/>
  <c r="J32" i="155" s="1"/>
  <c r="D4" i="155"/>
  <c r="C4" i="155"/>
  <c r="C4" i="80"/>
  <c r="D3" i="80"/>
  <c r="K11" i="80"/>
  <c r="L10" i="80" s="1"/>
  <c r="C4" i="79"/>
  <c r="D3" i="79"/>
  <c r="K11" i="79"/>
  <c r="L8" i="79" s="1"/>
  <c r="L5" i="79"/>
  <c r="L7" i="79"/>
  <c r="C4" i="78"/>
  <c r="D3" i="78"/>
  <c r="K11" i="78"/>
  <c r="L8" i="78" s="1"/>
  <c r="L5" i="78"/>
  <c r="C4" i="77"/>
  <c r="D3" i="77"/>
  <c r="K11" i="77"/>
  <c r="L7" i="77" s="1"/>
  <c r="C4" i="76"/>
  <c r="D3" i="76"/>
  <c r="L5" i="76"/>
  <c r="L6" i="76"/>
  <c r="L7" i="76"/>
  <c r="L8" i="76"/>
  <c r="L9" i="76"/>
  <c r="L10" i="76"/>
  <c r="C4" i="75"/>
  <c r="D3" i="75"/>
  <c r="K11" i="75"/>
  <c r="L6" i="75" s="1"/>
  <c r="L7" i="75"/>
  <c r="L10" i="75"/>
  <c r="C4" i="74"/>
  <c r="D3" i="74"/>
  <c r="K11" i="74"/>
  <c r="L5" i="74"/>
  <c r="L6" i="74"/>
  <c r="L7" i="74"/>
  <c r="L8" i="74"/>
  <c r="L9" i="74"/>
  <c r="L10" i="74"/>
  <c r="C4" i="73"/>
  <c r="D3" i="73"/>
  <c r="K11" i="73"/>
  <c r="L7" i="73" s="1"/>
  <c r="L5" i="73"/>
  <c r="L8" i="73"/>
  <c r="L9" i="73"/>
  <c r="L10" i="73"/>
  <c r="D3" i="72"/>
  <c r="D4" i="72" s="1"/>
  <c r="K11" i="72"/>
  <c r="L7" i="72" s="1"/>
  <c r="D4" i="71"/>
  <c r="E3" i="71"/>
  <c r="E4" i="71" s="1"/>
  <c r="C4" i="71"/>
  <c r="K11" i="71"/>
  <c r="L6" i="71" s="1"/>
  <c r="F3" i="71"/>
  <c r="L6" i="79" l="1"/>
  <c r="L6" i="73"/>
  <c r="E3" i="72"/>
  <c r="L10" i="79"/>
  <c r="L9" i="79"/>
  <c r="L5" i="75"/>
  <c r="L6" i="77"/>
  <c r="L7" i="78"/>
  <c r="L5" i="77"/>
  <c r="L6" i="78"/>
  <c r="L9" i="75"/>
  <c r="L10" i="77"/>
  <c r="L8" i="75"/>
  <c r="L9" i="77"/>
  <c r="L10" i="78"/>
  <c r="L8" i="77"/>
  <c r="L9" i="78"/>
  <c r="L9" i="155"/>
  <c r="L10" i="155"/>
  <c r="L5" i="155"/>
  <c r="L7" i="155"/>
  <c r="L8" i="155"/>
  <c r="E4" i="155"/>
  <c r="F3" i="155"/>
  <c r="J23" i="155" s="1"/>
  <c r="J33" i="155" s="1"/>
  <c r="L8" i="80"/>
  <c r="L7" i="80"/>
  <c r="L6" i="80"/>
  <c r="L5" i="80"/>
  <c r="L9" i="80"/>
  <c r="D4" i="80"/>
  <c r="E3" i="80"/>
  <c r="D4" i="79"/>
  <c r="E3" i="79"/>
  <c r="D4" i="78"/>
  <c r="E3" i="78"/>
  <c r="D4" i="77"/>
  <c r="E3" i="77"/>
  <c r="D4" i="76"/>
  <c r="E3" i="76"/>
  <c r="D4" i="75"/>
  <c r="E3" i="75"/>
  <c r="D4" i="74"/>
  <c r="E3" i="74"/>
  <c r="D4" i="73"/>
  <c r="E3" i="73"/>
  <c r="L8" i="72"/>
  <c r="L10" i="72"/>
  <c r="L9" i="72"/>
  <c r="L5" i="72"/>
  <c r="L6" i="72"/>
  <c r="F3" i="72"/>
  <c r="E4" i="72"/>
  <c r="L7" i="71"/>
  <c r="L9" i="71"/>
  <c r="L8" i="71"/>
  <c r="L10" i="71"/>
  <c r="L5" i="71"/>
  <c r="F4" i="71"/>
  <c r="G3" i="71"/>
  <c r="F4" i="155" l="1"/>
  <c r="G3" i="155"/>
  <c r="J24" i="155" s="1"/>
  <c r="J34" i="155" s="1"/>
  <c r="E4" i="80"/>
  <c r="F3" i="80"/>
  <c r="E4" i="79"/>
  <c r="F3" i="79"/>
  <c r="E4" i="78"/>
  <c r="F3" i="78"/>
  <c r="E4" i="77"/>
  <c r="F3" i="77"/>
  <c r="E4" i="76"/>
  <c r="F3" i="76"/>
  <c r="E4" i="75"/>
  <c r="F3" i="75"/>
  <c r="E4" i="74"/>
  <c r="F3" i="74"/>
  <c r="E4" i="73"/>
  <c r="F3" i="73"/>
  <c r="G3" i="72"/>
  <c r="F4" i="72"/>
  <c r="H3" i="71"/>
  <c r="H4" i="71" s="1"/>
  <c r="G4" i="71"/>
  <c r="H3" i="155" l="1"/>
  <c r="G4" i="155"/>
  <c r="F4" i="80"/>
  <c r="G3" i="80"/>
  <c r="F4" i="79"/>
  <c r="G3" i="79"/>
  <c r="F4" i="78"/>
  <c r="G3" i="78"/>
  <c r="F4" i="77"/>
  <c r="G3" i="77"/>
  <c r="F4" i="76"/>
  <c r="G3" i="76"/>
  <c r="F4" i="75"/>
  <c r="G3" i="75"/>
  <c r="F4" i="74"/>
  <c r="G3" i="74"/>
  <c r="F4" i="73"/>
  <c r="G3" i="73"/>
  <c r="G4" i="72"/>
  <c r="H3" i="72"/>
  <c r="H4" i="72" s="1"/>
  <c r="K6" i="70"/>
  <c r="K10" i="70"/>
  <c r="K9" i="70"/>
  <c r="K8" i="70"/>
  <c r="K7" i="70"/>
  <c r="K5" i="70"/>
  <c r="B4" i="70"/>
  <c r="C3" i="70"/>
  <c r="D3" i="70" s="1"/>
  <c r="K10" i="68"/>
  <c r="K9" i="68"/>
  <c r="K8" i="68"/>
  <c r="K7" i="68"/>
  <c r="K6" i="68"/>
  <c r="K5" i="68"/>
  <c r="B4" i="68"/>
  <c r="C3" i="68"/>
  <c r="H4" i="155" l="1"/>
  <c r="J25" i="155"/>
  <c r="J35" i="155" s="1"/>
  <c r="G4" i="80"/>
  <c r="H3" i="80"/>
  <c r="H4" i="80" s="1"/>
  <c r="G4" i="79"/>
  <c r="H3" i="79"/>
  <c r="H4" i="79" s="1"/>
  <c r="G4" i="78"/>
  <c r="H3" i="78"/>
  <c r="H4" i="78" s="1"/>
  <c r="G4" i="77"/>
  <c r="H3" i="77"/>
  <c r="H4" i="77" s="1"/>
  <c r="G4" i="76"/>
  <c r="H3" i="76"/>
  <c r="H4" i="76" s="1"/>
  <c r="G4" i="75"/>
  <c r="H3" i="75"/>
  <c r="H4" i="75" s="1"/>
  <c r="G4" i="74"/>
  <c r="H3" i="74"/>
  <c r="H4" i="74" s="1"/>
  <c r="G4" i="73"/>
  <c r="H3" i="73"/>
  <c r="H4" i="73" s="1"/>
  <c r="D3" i="68"/>
  <c r="D4" i="68" s="1"/>
  <c r="C4" i="68"/>
  <c r="K11" i="70"/>
  <c r="L10" i="70" s="1"/>
  <c r="D4" i="70"/>
  <c r="E3" i="70"/>
  <c r="C4" i="70"/>
  <c r="K11" i="68"/>
  <c r="L6" i="68" s="1"/>
  <c r="E3" i="68"/>
  <c r="L9" i="70" l="1"/>
  <c r="L6" i="70"/>
  <c r="L5" i="70"/>
  <c r="L8" i="70"/>
  <c r="L7" i="70"/>
  <c r="E4" i="70"/>
  <c r="F3" i="70"/>
  <c r="L5" i="68"/>
  <c r="L7" i="68"/>
  <c r="L9" i="68"/>
  <c r="L8" i="68"/>
  <c r="L10" i="68"/>
  <c r="F3" i="68"/>
  <c r="E4" i="68"/>
  <c r="G3" i="70" l="1"/>
  <c r="F4" i="70"/>
  <c r="G3" i="68"/>
  <c r="F4" i="68"/>
  <c r="H3" i="70" l="1"/>
  <c r="H4" i="70" s="1"/>
  <c r="G4" i="70"/>
  <c r="G4" i="68"/>
  <c r="H3" i="68"/>
  <c r="H4" i="68" s="1"/>
  <c r="K10" i="67" l="1"/>
  <c r="K9" i="67"/>
  <c r="K8" i="67"/>
  <c r="K7" i="67"/>
  <c r="K6" i="67"/>
  <c r="K5" i="67"/>
  <c r="B4" i="67"/>
  <c r="C3" i="67"/>
  <c r="D3" i="67" s="1"/>
  <c r="D4" i="67" s="1"/>
  <c r="K10" i="66"/>
  <c r="K9" i="66"/>
  <c r="K8" i="66"/>
  <c r="K7" i="66"/>
  <c r="K6" i="66"/>
  <c r="K5" i="66"/>
  <c r="B4" i="66"/>
  <c r="C3" i="66"/>
  <c r="D3" i="66" s="1"/>
  <c r="K10" i="65"/>
  <c r="K9" i="65"/>
  <c r="K8" i="65"/>
  <c r="K7" i="65"/>
  <c r="K6" i="65"/>
  <c r="K5" i="65"/>
  <c r="B4" i="65"/>
  <c r="C3" i="65"/>
  <c r="D3" i="65" s="1"/>
  <c r="D4" i="65" s="1"/>
  <c r="K9" i="64"/>
  <c r="K8" i="64"/>
  <c r="K7" i="64"/>
  <c r="K6" i="64"/>
  <c r="K5" i="64"/>
  <c r="B4" i="64"/>
  <c r="C3" i="64"/>
  <c r="D3" i="64" s="1"/>
  <c r="D4" i="64" s="1"/>
  <c r="K10" i="63"/>
  <c r="K9" i="63"/>
  <c r="K8" i="63"/>
  <c r="K7" i="63"/>
  <c r="K6" i="63"/>
  <c r="K5" i="63"/>
  <c r="B4" i="63"/>
  <c r="C3" i="63"/>
  <c r="D3" i="63" s="1"/>
  <c r="D4" i="63" s="1"/>
  <c r="K6" i="62"/>
  <c r="K7" i="62"/>
  <c r="K8" i="62"/>
  <c r="K9" i="62"/>
  <c r="K10" i="62"/>
  <c r="K5" i="62"/>
  <c r="K11" i="62" s="1"/>
  <c r="L10" i="62" s="1"/>
  <c r="B4" i="62"/>
  <c r="C3" i="62"/>
  <c r="K11" i="63" l="1"/>
  <c r="L9" i="63" s="1"/>
  <c r="C4" i="62"/>
  <c r="D3" i="62"/>
  <c r="D4" i="62" s="1"/>
  <c r="C4" i="67"/>
  <c r="K11" i="67"/>
  <c r="L7" i="67" s="1"/>
  <c r="E3" i="67"/>
  <c r="K11" i="66"/>
  <c r="L8" i="66" s="1"/>
  <c r="D4" i="66"/>
  <c r="E3" i="66"/>
  <c r="E4" i="66" s="1"/>
  <c r="C4" i="66"/>
  <c r="F3" i="66"/>
  <c r="K11" i="65"/>
  <c r="L8" i="65" s="1"/>
  <c r="C4" i="65"/>
  <c r="E3" i="65"/>
  <c r="K11" i="64"/>
  <c r="L6" i="64" s="1"/>
  <c r="C4" i="64"/>
  <c r="E3" i="64"/>
  <c r="C4" i="63"/>
  <c r="L8" i="63"/>
  <c r="E3" i="63"/>
  <c r="E3" i="62"/>
  <c r="E4" i="62" s="1"/>
  <c r="L8" i="62"/>
  <c r="L10" i="63" l="1"/>
  <c r="F3" i="62"/>
  <c r="L9" i="67"/>
  <c r="L5" i="67"/>
  <c r="L10" i="67"/>
  <c r="L8" i="67"/>
  <c r="L6" i="67"/>
  <c r="E4" i="67"/>
  <c r="F3" i="67"/>
  <c r="L10" i="66"/>
  <c r="L9" i="66"/>
  <c r="L6" i="66"/>
  <c r="L5" i="66"/>
  <c r="L7" i="66"/>
  <c r="F4" i="66"/>
  <c r="G3" i="66"/>
  <c r="L7" i="65"/>
  <c r="L6" i="65"/>
  <c r="L5" i="65"/>
  <c r="L9" i="65"/>
  <c r="L10" i="65"/>
  <c r="F3" i="65"/>
  <c r="E4" i="65"/>
  <c r="L5" i="64"/>
  <c r="L9" i="64"/>
  <c r="L8" i="64"/>
  <c r="L10" i="64"/>
  <c r="L7" i="64"/>
  <c r="E4" i="64"/>
  <c r="F3" i="64"/>
  <c r="L5" i="63"/>
  <c r="L7" i="63"/>
  <c r="L6" i="63"/>
  <c r="E4" i="63"/>
  <c r="F3" i="63"/>
  <c r="L7" i="62"/>
  <c r="L6" i="62"/>
  <c r="L9" i="62"/>
  <c r="L5" i="62"/>
  <c r="F4" i="62"/>
  <c r="G3" i="62"/>
  <c r="G3" i="67" l="1"/>
  <c r="F4" i="67"/>
  <c r="H3" i="66"/>
  <c r="H4" i="66" s="1"/>
  <c r="G4" i="66"/>
  <c r="G3" i="65"/>
  <c r="F4" i="65"/>
  <c r="G3" i="64"/>
  <c r="F4" i="64"/>
  <c r="G3" i="63"/>
  <c r="F4" i="63"/>
  <c r="H3" i="62"/>
  <c r="H4" i="62" s="1"/>
  <c r="G4" i="62"/>
  <c r="G4" i="67" l="1"/>
  <c r="H3" i="67"/>
  <c r="H4" i="67" s="1"/>
  <c r="H3" i="65"/>
  <c r="H4" i="65" s="1"/>
  <c r="G4" i="65"/>
  <c r="G4" i="64"/>
  <c r="H3" i="64"/>
  <c r="H4" i="64" s="1"/>
  <c r="H3" i="63"/>
  <c r="H4" i="63" s="1"/>
  <c r="G4" i="63"/>
  <c r="K10" i="61"/>
  <c r="K9" i="61"/>
  <c r="K8" i="61"/>
  <c r="K7" i="61"/>
  <c r="K6" i="61"/>
  <c r="K5" i="61"/>
  <c r="B4" i="61"/>
  <c r="C3" i="61"/>
  <c r="C3" i="60"/>
  <c r="K11" i="61" l="1"/>
  <c r="L5" i="61" s="1"/>
  <c r="L10" i="61"/>
  <c r="C4" i="61"/>
  <c r="D3" i="61"/>
  <c r="D4" i="61" s="1"/>
  <c r="L6" i="61"/>
  <c r="E3" i="61"/>
  <c r="E4" i="61" s="1"/>
  <c r="B4" i="60"/>
  <c r="L8" i="60"/>
  <c r="L9" i="61" l="1"/>
  <c r="L8" i="61"/>
  <c r="L7" i="61"/>
  <c r="F3" i="61"/>
  <c r="G3" i="61" s="1"/>
  <c r="F4" i="61"/>
  <c r="L10" i="60"/>
  <c r="L9" i="60"/>
  <c r="L7" i="60"/>
  <c r="L6" i="60"/>
  <c r="L5" i="60"/>
  <c r="C4" i="60"/>
  <c r="H3" i="61" l="1"/>
  <c r="H4" i="61" s="1"/>
  <c r="G4" i="61"/>
  <c r="L11" i="60"/>
  <c r="D3" i="60"/>
  <c r="M8" i="60" l="1"/>
  <c r="M6" i="60"/>
  <c r="M7" i="60"/>
  <c r="M9" i="60"/>
  <c r="M10" i="60"/>
  <c r="M5" i="60"/>
  <c r="E3" i="60"/>
  <c r="D4" i="60"/>
  <c r="F3" i="60" l="1"/>
  <c r="E4" i="60"/>
  <c r="F4" i="60" l="1"/>
  <c r="G3" i="60"/>
  <c r="G4" i="60" l="1"/>
  <c r="H3" i="60"/>
  <c r="H4" i="60" s="1"/>
  <c r="L10" i="59" l="1"/>
  <c r="L9" i="59"/>
  <c r="L8" i="59"/>
  <c r="L7" i="59"/>
  <c r="L6" i="59"/>
  <c r="L5" i="59"/>
  <c r="B4" i="59"/>
  <c r="C3" i="59"/>
  <c r="C4" i="59" s="1"/>
  <c r="L10" i="58"/>
  <c r="L9" i="58"/>
  <c r="L8" i="58"/>
  <c r="L7" i="58"/>
  <c r="L6" i="58"/>
  <c r="L5" i="58"/>
  <c r="B4" i="58"/>
  <c r="C3" i="58"/>
  <c r="C4" i="58" s="1"/>
  <c r="L10" i="56"/>
  <c r="L9" i="56"/>
  <c r="L8" i="56"/>
  <c r="L7" i="56"/>
  <c r="L6" i="56"/>
  <c r="L5" i="56"/>
  <c r="B4" i="56"/>
  <c r="C3" i="56"/>
  <c r="C4" i="56" s="1"/>
  <c r="L5" i="52"/>
  <c r="L7" i="53"/>
  <c r="L8" i="53"/>
  <c r="L9" i="53"/>
  <c r="L10" i="53"/>
  <c r="L6" i="53"/>
  <c r="L5" i="53"/>
  <c r="B4" i="53"/>
  <c r="C3" i="53"/>
  <c r="C4" i="53" s="1"/>
  <c r="L10" i="52"/>
  <c r="L9" i="52"/>
  <c r="L8" i="52"/>
  <c r="L7" i="52"/>
  <c r="L6" i="52"/>
  <c r="B4" i="52"/>
  <c r="C3" i="52"/>
  <c r="C4" i="52" s="1"/>
  <c r="B4" i="50"/>
  <c r="B4" i="51"/>
  <c r="L10" i="51"/>
  <c r="L9" i="51"/>
  <c r="L8" i="51"/>
  <c r="L7" i="51"/>
  <c r="L6" i="51"/>
  <c r="L5" i="51"/>
  <c r="C3" i="51"/>
  <c r="D3" i="51" s="1"/>
  <c r="D4" i="51" s="1"/>
  <c r="L10" i="50"/>
  <c r="L9" i="50"/>
  <c r="L8" i="50"/>
  <c r="L7" i="50"/>
  <c r="L6" i="50"/>
  <c r="L5" i="50"/>
  <c r="C3" i="50"/>
  <c r="D3" i="50" s="1"/>
  <c r="L10" i="48"/>
  <c r="L9" i="48"/>
  <c r="L8" i="48"/>
  <c r="L7" i="48"/>
  <c r="L6" i="48"/>
  <c r="L5" i="48"/>
  <c r="B4" i="48"/>
  <c r="C3" i="48"/>
  <c r="C4" i="48" s="1"/>
  <c r="L11" i="58" l="1"/>
  <c r="M5" i="58" s="1"/>
  <c r="L11" i="59"/>
  <c r="M6" i="59" s="1"/>
  <c r="M5" i="59"/>
  <c r="D3" i="59"/>
  <c r="D3" i="58"/>
  <c r="L11" i="56"/>
  <c r="D3" i="56"/>
  <c r="L11" i="53"/>
  <c r="D3" i="53"/>
  <c r="L11" i="52"/>
  <c r="D3" i="52"/>
  <c r="C4" i="51"/>
  <c r="L11" i="51"/>
  <c r="E3" i="51"/>
  <c r="E4" i="51" s="1"/>
  <c r="L11" i="50"/>
  <c r="C4" i="50"/>
  <c r="E3" i="50"/>
  <c r="D4" i="50"/>
  <c r="L11" i="48"/>
  <c r="D3" i="48"/>
  <c r="M10" i="58" l="1"/>
  <c r="M10" i="59"/>
  <c r="M9" i="58"/>
  <c r="M9" i="59"/>
  <c r="M8" i="59"/>
  <c r="M7" i="58"/>
  <c r="M7" i="59"/>
  <c r="M6" i="58"/>
  <c r="M8" i="58"/>
  <c r="M5" i="48"/>
  <c r="M6" i="48"/>
  <c r="M7" i="48"/>
  <c r="M8" i="48"/>
  <c r="M9" i="48"/>
  <c r="M10" i="48"/>
  <c r="M5" i="50"/>
  <c r="M6" i="50"/>
  <c r="M7" i="50"/>
  <c r="M8" i="50"/>
  <c r="M9" i="50"/>
  <c r="M10" i="50"/>
  <c r="M5" i="51"/>
  <c r="M6" i="51"/>
  <c r="M7" i="51"/>
  <c r="M8" i="51"/>
  <c r="M9" i="51"/>
  <c r="M10" i="51"/>
  <c r="M6" i="52"/>
  <c r="M7" i="52"/>
  <c r="M8" i="52"/>
  <c r="M9" i="52"/>
  <c r="M10" i="52"/>
  <c r="M5" i="52"/>
  <c r="M5" i="53"/>
  <c r="M6" i="53"/>
  <c r="M10" i="53"/>
  <c r="M9" i="53"/>
  <c r="M8" i="53"/>
  <c r="M7" i="53"/>
  <c r="M5" i="56"/>
  <c r="M6" i="56"/>
  <c r="M7" i="56"/>
  <c r="M8" i="56"/>
  <c r="M9" i="56"/>
  <c r="M10" i="56"/>
  <c r="D4" i="59"/>
  <c r="E3" i="59"/>
  <c r="E3" i="58"/>
  <c r="D4" i="58"/>
  <c r="E3" i="56"/>
  <c r="D4" i="56"/>
  <c r="E3" i="53"/>
  <c r="D4" i="53"/>
  <c r="E3" i="52"/>
  <c r="D4" i="52"/>
  <c r="F3" i="51"/>
  <c r="F4" i="51" s="1"/>
  <c r="F3" i="50"/>
  <c r="E4" i="50"/>
  <c r="E3" i="48"/>
  <c r="D4" i="48"/>
  <c r="F3" i="59" l="1"/>
  <c r="E4" i="59"/>
  <c r="F3" i="58"/>
  <c r="E4" i="58"/>
  <c r="F3" i="56"/>
  <c r="E4" i="56"/>
  <c r="F3" i="53"/>
  <c r="E4" i="53"/>
  <c r="F3" i="52"/>
  <c r="E4" i="52"/>
  <c r="G3" i="51"/>
  <c r="G4" i="51" s="1"/>
  <c r="F4" i="50"/>
  <c r="G3" i="50"/>
  <c r="F3" i="48"/>
  <c r="E4" i="48"/>
  <c r="F4" i="59" l="1"/>
  <c r="G3" i="59"/>
  <c r="F4" i="58"/>
  <c r="G3" i="58"/>
  <c r="F4" i="56"/>
  <c r="G3" i="56"/>
  <c r="G3" i="53"/>
  <c r="F4" i="53"/>
  <c r="F4" i="52"/>
  <c r="G3" i="52"/>
  <c r="H3" i="51"/>
  <c r="H4" i="51" s="1"/>
  <c r="H3" i="50"/>
  <c r="H4" i="50" s="1"/>
  <c r="G4" i="50"/>
  <c r="F4" i="48"/>
  <c r="G3" i="48"/>
  <c r="G4" i="59" l="1"/>
  <c r="H3" i="59"/>
  <c r="H4" i="59" s="1"/>
  <c r="G4" i="58"/>
  <c r="H3" i="58"/>
  <c r="H4" i="58" s="1"/>
  <c r="G4" i="56"/>
  <c r="H3" i="56"/>
  <c r="H4" i="56" s="1"/>
  <c r="G4" i="53"/>
  <c r="H3" i="53"/>
  <c r="H4" i="53" s="1"/>
  <c r="G4" i="52"/>
  <c r="H3" i="52"/>
  <c r="H4" i="52" s="1"/>
  <c r="G4" i="48"/>
  <c r="H3" i="48"/>
  <c r="H4" i="48" s="1"/>
  <c r="C3" i="47" l="1"/>
  <c r="C4" i="47"/>
  <c r="B4" i="47"/>
  <c r="L10" i="47"/>
  <c r="L9" i="47"/>
  <c r="L8" i="47"/>
  <c r="L7" i="47"/>
  <c r="L6" i="47"/>
  <c r="L5" i="47"/>
  <c r="L5" i="46"/>
  <c r="L10" i="46"/>
  <c r="L9" i="46"/>
  <c r="L8" i="46"/>
  <c r="L7" i="46"/>
  <c r="L6" i="46"/>
  <c r="B4" i="46"/>
  <c r="C3" i="46"/>
  <c r="C4" i="46" s="1"/>
  <c r="L10" i="45"/>
  <c r="L9" i="45"/>
  <c r="L8" i="45"/>
  <c r="L7" i="45"/>
  <c r="L6" i="45"/>
  <c r="L5" i="45"/>
  <c r="B4" i="45"/>
  <c r="C3" i="45"/>
  <c r="C4" i="45" s="1"/>
  <c r="L5" i="44"/>
  <c r="L10" i="44"/>
  <c r="L9" i="44"/>
  <c r="L8" i="44"/>
  <c r="L7" i="44"/>
  <c r="L6" i="44"/>
  <c r="B4" i="44"/>
  <c r="C3" i="44"/>
  <c r="D3" i="44" s="1"/>
  <c r="L5" i="43"/>
  <c r="L6" i="43"/>
  <c r="L7" i="43"/>
  <c r="L8" i="43"/>
  <c r="L9" i="43"/>
  <c r="L10" i="43"/>
  <c r="B4" i="43"/>
  <c r="C3" i="43"/>
  <c r="C4" i="43" s="1"/>
  <c r="L11" i="47" l="1"/>
  <c r="D3" i="47"/>
  <c r="L11" i="46"/>
  <c r="D3" i="46"/>
  <c r="L11" i="45"/>
  <c r="D3" i="45"/>
  <c r="L11" i="44"/>
  <c r="C4" i="44"/>
  <c r="E3" i="44"/>
  <c r="D4" i="44"/>
  <c r="L11" i="43"/>
  <c r="D3" i="43"/>
  <c r="M10" i="43" l="1"/>
  <c r="M9" i="43"/>
  <c r="M8" i="43"/>
  <c r="M7" i="43"/>
  <c r="M6" i="43"/>
  <c r="M5" i="43"/>
  <c r="M6" i="44"/>
  <c r="M7" i="44"/>
  <c r="M8" i="44"/>
  <c r="M9" i="44"/>
  <c r="M10" i="44"/>
  <c r="M5" i="44"/>
  <c r="M5" i="45"/>
  <c r="M6" i="45"/>
  <c r="M7" i="45"/>
  <c r="M8" i="45"/>
  <c r="M9" i="45"/>
  <c r="M10" i="45"/>
  <c r="M6" i="46"/>
  <c r="M7" i="46"/>
  <c r="M8" i="46"/>
  <c r="M9" i="46"/>
  <c r="M10" i="46"/>
  <c r="M5" i="46"/>
  <c r="M5" i="47"/>
  <c r="M6" i="47"/>
  <c r="M7" i="47"/>
  <c r="M8" i="47"/>
  <c r="M9" i="47"/>
  <c r="M10" i="47"/>
  <c r="D4" i="47"/>
  <c r="E3" i="47"/>
  <c r="E3" i="46"/>
  <c r="D4" i="46"/>
  <c r="E3" i="45"/>
  <c r="D4" i="45"/>
  <c r="F3" i="44"/>
  <c r="E4" i="44"/>
  <c r="E3" i="43"/>
  <c r="D4" i="43"/>
  <c r="F3" i="47" l="1"/>
  <c r="E4" i="47"/>
  <c r="F3" i="46"/>
  <c r="E4" i="46"/>
  <c r="F3" i="45"/>
  <c r="E4" i="45"/>
  <c r="F4" i="44"/>
  <c r="G3" i="44"/>
  <c r="F3" i="43"/>
  <c r="E4" i="43"/>
  <c r="G3" i="47" l="1"/>
  <c r="F4" i="47"/>
  <c r="F4" i="46"/>
  <c r="G3" i="46"/>
  <c r="F4" i="45"/>
  <c r="G3" i="45"/>
  <c r="G4" i="44"/>
  <c r="H3" i="44"/>
  <c r="H4" i="44" s="1"/>
  <c r="F4" i="43"/>
  <c r="G3" i="43"/>
  <c r="G4" i="47" l="1"/>
  <c r="H3" i="47"/>
  <c r="H4" i="47" s="1"/>
  <c r="G4" i="46"/>
  <c r="H3" i="46"/>
  <c r="H4" i="46" s="1"/>
  <c r="G4" i="45"/>
  <c r="H3" i="45"/>
  <c r="H4" i="45" s="1"/>
  <c r="G4" i="43"/>
  <c r="H3" i="43"/>
  <c r="H4" i="43" s="1"/>
  <c r="L10" i="42" l="1"/>
  <c r="L9" i="42"/>
  <c r="L8" i="42"/>
  <c r="L7" i="42"/>
  <c r="L6" i="42"/>
  <c r="L5" i="42"/>
  <c r="B4" i="42"/>
  <c r="C3" i="42"/>
  <c r="C4" i="42" s="1"/>
  <c r="L11" i="42" l="1"/>
  <c r="D3" i="42"/>
  <c r="L10" i="41"/>
  <c r="L9" i="41"/>
  <c r="L8" i="41"/>
  <c r="L7" i="41"/>
  <c r="L6" i="41"/>
  <c r="L5" i="41"/>
  <c r="B4" i="41"/>
  <c r="C3" i="41"/>
  <c r="C4" i="41" s="1"/>
  <c r="L10" i="40"/>
  <c r="L9" i="40"/>
  <c r="L8" i="40"/>
  <c r="L7" i="40"/>
  <c r="L6" i="40"/>
  <c r="L5" i="40"/>
  <c r="B4" i="40"/>
  <c r="C3" i="40"/>
  <c r="C4" i="40" s="1"/>
  <c r="L10" i="39"/>
  <c r="L9" i="39"/>
  <c r="L8" i="39"/>
  <c r="L7" i="39"/>
  <c r="L6" i="39"/>
  <c r="L5" i="39"/>
  <c r="B4" i="39"/>
  <c r="C3" i="39"/>
  <c r="D3" i="39" s="1"/>
  <c r="B4" i="38"/>
  <c r="L10" i="38" s="1"/>
  <c r="C3" i="38"/>
  <c r="C4" i="38" s="1"/>
  <c r="L10" i="37"/>
  <c r="L9" i="37"/>
  <c r="L8" i="37"/>
  <c r="L7" i="37"/>
  <c r="L6" i="37"/>
  <c r="L5" i="37"/>
  <c r="B4" i="37"/>
  <c r="C3" i="37"/>
  <c r="D3" i="37" s="1"/>
  <c r="L10" i="36"/>
  <c r="L9" i="36"/>
  <c r="L8" i="36"/>
  <c r="L7" i="36"/>
  <c r="L6" i="36"/>
  <c r="L5" i="36"/>
  <c r="B4" i="36"/>
  <c r="C3" i="36"/>
  <c r="D3" i="36" s="1"/>
  <c r="L10" i="34"/>
  <c r="L9" i="34"/>
  <c r="L8" i="34"/>
  <c r="L7" i="34"/>
  <c r="L6" i="34"/>
  <c r="L5" i="34"/>
  <c r="B4" i="34"/>
  <c r="C3" i="34"/>
  <c r="D3" i="34" s="1"/>
  <c r="L10" i="33"/>
  <c r="L9" i="33"/>
  <c r="L8" i="33"/>
  <c r="L7" i="33"/>
  <c r="L6" i="33"/>
  <c r="L5" i="33"/>
  <c r="B4" i="33"/>
  <c r="C3" i="33"/>
  <c r="D3" i="33" s="1"/>
  <c r="L10" i="32"/>
  <c r="L9" i="32"/>
  <c r="L8" i="32"/>
  <c r="L7" i="32"/>
  <c r="L6" i="32"/>
  <c r="L5" i="32"/>
  <c r="B4" i="32"/>
  <c r="C3" i="32"/>
  <c r="D3" i="32" s="1"/>
  <c r="L10" i="31"/>
  <c r="L9" i="31"/>
  <c r="L8" i="31"/>
  <c r="L7" i="31"/>
  <c r="L6" i="31"/>
  <c r="L5" i="31"/>
  <c r="B4" i="31"/>
  <c r="C3" i="31"/>
  <c r="C4" i="31" s="1"/>
  <c r="L10" i="30"/>
  <c r="L9" i="30"/>
  <c r="L8" i="30"/>
  <c r="L7" i="30"/>
  <c r="L6" i="30"/>
  <c r="L5" i="30"/>
  <c r="B4" i="30"/>
  <c r="C3" i="30"/>
  <c r="D3" i="30" s="1"/>
  <c r="L10" i="29"/>
  <c r="L9" i="29"/>
  <c r="L8" i="29"/>
  <c r="L7" i="29"/>
  <c r="L6" i="29"/>
  <c r="L5" i="29"/>
  <c r="B4" i="29"/>
  <c r="C3" i="29"/>
  <c r="C4" i="29" s="1"/>
  <c r="L10" i="28"/>
  <c r="L9" i="28"/>
  <c r="L8" i="28"/>
  <c r="L7" i="28"/>
  <c r="L6" i="28"/>
  <c r="L5" i="28"/>
  <c r="B4" i="28"/>
  <c r="C3" i="28"/>
  <c r="D3" i="28" s="1"/>
  <c r="M5" i="42" l="1"/>
  <c r="M6" i="42"/>
  <c r="M7" i="42"/>
  <c r="M8" i="42"/>
  <c r="M9" i="42"/>
  <c r="M10" i="42"/>
  <c r="E3" i="42"/>
  <c r="D4" i="42"/>
  <c r="L11" i="41"/>
  <c r="D3" i="41"/>
  <c r="L11" i="40"/>
  <c r="D3" i="40"/>
  <c r="C4" i="39"/>
  <c r="L11" i="39"/>
  <c r="E3" i="39"/>
  <c r="D4" i="39"/>
  <c r="L7" i="38"/>
  <c r="L8" i="38"/>
  <c r="L5" i="38"/>
  <c r="L9" i="38"/>
  <c r="L6" i="38"/>
  <c r="D3" i="38"/>
  <c r="L11" i="37"/>
  <c r="D4" i="37"/>
  <c r="E3" i="37"/>
  <c r="C4" i="37"/>
  <c r="L11" i="36"/>
  <c r="D4" i="36"/>
  <c r="E3" i="36"/>
  <c r="C4" i="36"/>
  <c r="L11" i="34"/>
  <c r="D4" i="34"/>
  <c r="E3" i="34"/>
  <c r="C4" i="34"/>
  <c r="L11" i="33"/>
  <c r="D4" i="33"/>
  <c r="E3" i="33"/>
  <c r="C4" i="33"/>
  <c r="L11" i="32"/>
  <c r="D4" i="32"/>
  <c r="E3" i="32"/>
  <c r="C4" i="32"/>
  <c r="L11" i="31"/>
  <c r="D3" i="31"/>
  <c r="L11" i="30"/>
  <c r="D4" i="30"/>
  <c r="E3" i="30"/>
  <c r="C4" i="30"/>
  <c r="L11" i="29"/>
  <c r="D3" i="29"/>
  <c r="L11" i="28"/>
  <c r="D4" i="28"/>
  <c r="E3" i="28"/>
  <c r="C4" i="28"/>
  <c r="L10" i="27"/>
  <c r="L9" i="27"/>
  <c r="L8" i="27"/>
  <c r="L7" i="27"/>
  <c r="L6" i="27"/>
  <c r="L5" i="27"/>
  <c r="B4" i="27"/>
  <c r="C3" i="27"/>
  <c r="D3" i="27" s="1"/>
  <c r="M5" i="28" l="1"/>
  <c r="M6" i="28"/>
  <c r="M7" i="28"/>
  <c r="M8" i="28"/>
  <c r="M9" i="28"/>
  <c r="M10" i="28"/>
  <c r="M5" i="29"/>
  <c r="M6" i="29"/>
  <c r="M7" i="29"/>
  <c r="M8" i="29"/>
  <c r="M9" i="29"/>
  <c r="M10" i="29"/>
  <c r="M5" i="30"/>
  <c r="M6" i="30"/>
  <c r="M7" i="30"/>
  <c r="M8" i="30"/>
  <c r="M9" i="30"/>
  <c r="M10" i="30"/>
  <c r="M5" i="31"/>
  <c r="M6" i="31"/>
  <c r="M7" i="31"/>
  <c r="M8" i="31"/>
  <c r="M9" i="31"/>
  <c r="M10" i="31"/>
  <c r="M5" i="32"/>
  <c r="M6" i="32"/>
  <c r="M7" i="32"/>
  <c r="M8" i="32"/>
  <c r="M9" i="32"/>
  <c r="M10" i="32"/>
  <c r="M5" i="33"/>
  <c r="M6" i="33"/>
  <c r="M7" i="33"/>
  <c r="M8" i="33"/>
  <c r="M9" i="33"/>
  <c r="M10" i="33"/>
  <c r="M5" i="34"/>
  <c r="M6" i="34"/>
  <c r="M7" i="34"/>
  <c r="M8" i="34"/>
  <c r="M9" i="34"/>
  <c r="M10" i="34"/>
  <c r="M5" i="36"/>
  <c r="M6" i="36"/>
  <c r="M7" i="36"/>
  <c r="M8" i="36"/>
  <c r="M9" i="36"/>
  <c r="M10" i="36"/>
  <c r="M5" i="37"/>
  <c r="M6" i="37"/>
  <c r="M7" i="37"/>
  <c r="M8" i="37"/>
  <c r="M9" i="37"/>
  <c r="M10" i="37"/>
  <c r="M5" i="39"/>
  <c r="M6" i="39"/>
  <c r="M7" i="39"/>
  <c r="M8" i="39"/>
  <c r="M9" i="39"/>
  <c r="M10" i="39"/>
  <c r="M5" i="40"/>
  <c r="M6" i="40"/>
  <c r="M7" i="40"/>
  <c r="M8" i="40"/>
  <c r="M9" i="40"/>
  <c r="M10" i="40"/>
  <c r="M5" i="41"/>
  <c r="M6" i="41"/>
  <c r="M7" i="41"/>
  <c r="M8" i="41"/>
  <c r="M9" i="41"/>
  <c r="M10" i="41"/>
  <c r="F3" i="42"/>
  <c r="E4" i="42"/>
  <c r="E3" i="41"/>
  <c r="D4" i="41"/>
  <c r="D4" i="40"/>
  <c r="E3" i="40"/>
  <c r="F3" i="39"/>
  <c r="E4" i="39"/>
  <c r="L11" i="38"/>
  <c r="D4" i="38"/>
  <c r="E3" i="38"/>
  <c r="F3" i="37"/>
  <c r="E4" i="37"/>
  <c r="E4" i="36"/>
  <c r="F3" i="36"/>
  <c r="E4" i="34"/>
  <c r="F3" i="34"/>
  <c r="F3" i="33"/>
  <c r="E4" i="33"/>
  <c r="E4" i="32"/>
  <c r="F3" i="32"/>
  <c r="E3" i="31"/>
  <c r="D4" i="31"/>
  <c r="F3" i="30"/>
  <c r="E4" i="30"/>
  <c r="E3" i="29"/>
  <c r="D4" i="29"/>
  <c r="E4" i="28"/>
  <c r="F3" i="28"/>
  <c r="L11" i="27"/>
  <c r="D4" i="27"/>
  <c r="E3" i="27"/>
  <c r="C4" i="27"/>
  <c r="L10" i="26"/>
  <c r="L9" i="26"/>
  <c r="L8" i="26"/>
  <c r="L7" i="26"/>
  <c r="L6" i="26"/>
  <c r="L5" i="26"/>
  <c r="B4" i="26"/>
  <c r="C3" i="26"/>
  <c r="C4" i="26" s="1"/>
  <c r="L10" i="25"/>
  <c r="L9" i="25"/>
  <c r="L8" i="25"/>
  <c r="L7" i="25"/>
  <c r="L6" i="25"/>
  <c r="L5" i="25"/>
  <c r="B4" i="25"/>
  <c r="C3" i="25"/>
  <c r="D3" i="25" s="1"/>
  <c r="L10" i="24"/>
  <c r="L9" i="24"/>
  <c r="L8" i="24"/>
  <c r="L7" i="24"/>
  <c r="L6" i="24"/>
  <c r="L5" i="24"/>
  <c r="B4" i="24"/>
  <c r="C3" i="24"/>
  <c r="C4" i="24" s="1"/>
  <c r="L10" i="23"/>
  <c r="L9" i="23"/>
  <c r="L8" i="23"/>
  <c r="L7" i="23"/>
  <c r="L6" i="23"/>
  <c r="L5" i="23"/>
  <c r="B4" i="23"/>
  <c r="C3" i="23"/>
  <c r="D3" i="23" s="1"/>
  <c r="L10" i="22"/>
  <c r="L9" i="22"/>
  <c r="L8" i="22"/>
  <c r="L7" i="22"/>
  <c r="L6" i="22"/>
  <c r="L5" i="22"/>
  <c r="B4" i="22"/>
  <c r="C3" i="22"/>
  <c r="D3" i="22" s="1"/>
  <c r="L5" i="20"/>
  <c r="L10" i="21"/>
  <c r="L9" i="21"/>
  <c r="L8" i="21"/>
  <c r="L7" i="21"/>
  <c r="L6" i="21"/>
  <c r="L5" i="21"/>
  <c r="B4" i="21"/>
  <c r="C3" i="21"/>
  <c r="D3" i="21" s="1"/>
  <c r="L10" i="20"/>
  <c r="L9" i="20"/>
  <c r="L8" i="20"/>
  <c r="L7" i="20"/>
  <c r="L6" i="20"/>
  <c r="B4" i="20"/>
  <c r="C3" i="20"/>
  <c r="D3" i="20" s="1"/>
  <c r="L10" i="19"/>
  <c r="L9" i="19"/>
  <c r="L8" i="19"/>
  <c r="L7" i="19"/>
  <c r="L6" i="19"/>
  <c r="L5" i="19"/>
  <c r="B4" i="19"/>
  <c r="C3" i="19"/>
  <c r="D3" i="19" s="1"/>
  <c r="M10" i="18"/>
  <c r="M9" i="18"/>
  <c r="M8" i="18"/>
  <c r="M7" i="18"/>
  <c r="M6" i="18"/>
  <c r="M5" i="18"/>
  <c r="C4" i="18"/>
  <c r="D3" i="18"/>
  <c r="E3" i="18" s="1"/>
  <c r="M5" i="27" l="1"/>
  <c r="M6" i="27"/>
  <c r="M7" i="27"/>
  <c r="M8" i="27"/>
  <c r="M9" i="27"/>
  <c r="M10" i="27"/>
  <c r="M10" i="38"/>
  <c r="M6" i="38"/>
  <c r="M9" i="38"/>
  <c r="M5" i="38"/>
  <c r="M8" i="38"/>
  <c r="M7" i="38"/>
  <c r="F4" i="42"/>
  <c r="G3" i="42"/>
  <c r="F3" i="41"/>
  <c r="E4" i="41"/>
  <c r="F3" i="40"/>
  <c r="E4" i="40"/>
  <c r="D3" i="24"/>
  <c r="E3" i="24" s="1"/>
  <c r="F4" i="39"/>
  <c r="G3" i="39"/>
  <c r="E4" i="38"/>
  <c r="F3" i="38"/>
  <c r="G3" i="37"/>
  <c r="F4" i="37"/>
  <c r="G3" i="36"/>
  <c r="F4" i="36"/>
  <c r="G3" i="34"/>
  <c r="F4" i="34"/>
  <c r="G3" i="33"/>
  <c r="F4" i="33"/>
  <c r="G3" i="32"/>
  <c r="F4" i="32"/>
  <c r="E4" i="31"/>
  <c r="F3" i="31"/>
  <c r="G3" i="30"/>
  <c r="F4" i="30"/>
  <c r="F3" i="29"/>
  <c r="E4" i="29"/>
  <c r="G3" i="28"/>
  <c r="F4" i="28"/>
  <c r="E4" i="27"/>
  <c r="F3" i="27"/>
  <c r="L11" i="26"/>
  <c r="D3" i="26"/>
  <c r="L11" i="25"/>
  <c r="D4" i="25"/>
  <c r="E3" i="25"/>
  <c r="C4" i="25"/>
  <c r="L11" i="24"/>
  <c r="F3" i="24"/>
  <c r="E4" i="24"/>
  <c r="D4" i="24"/>
  <c r="L11" i="23"/>
  <c r="D4" i="23"/>
  <c r="E3" i="23"/>
  <c r="C4" i="23"/>
  <c r="L11" i="22"/>
  <c r="E3" i="22"/>
  <c r="D4" i="22"/>
  <c r="C4" i="22"/>
  <c r="L11" i="21"/>
  <c r="D4" i="21"/>
  <c r="E3" i="21"/>
  <c r="C4" i="21"/>
  <c r="L11" i="20"/>
  <c r="E3" i="20"/>
  <c r="D4" i="20"/>
  <c r="C4" i="20"/>
  <c r="L11" i="19"/>
  <c r="E3" i="19"/>
  <c r="D4" i="19"/>
  <c r="C4" i="19"/>
  <c r="M11" i="18"/>
  <c r="E4" i="18"/>
  <c r="F3" i="18"/>
  <c r="D4" i="18"/>
  <c r="N5" i="18" l="1"/>
  <c r="N6" i="18"/>
  <c r="N7" i="18"/>
  <c r="N8" i="18"/>
  <c r="N9" i="18"/>
  <c r="N10" i="18"/>
  <c r="M5" i="19"/>
  <c r="M6" i="19"/>
  <c r="M7" i="19"/>
  <c r="M8" i="19"/>
  <c r="M9" i="19"/>
  <c r="M10" i="19"/>
  <c r="M6" i="20"/>
  <c r="M7" i="20"/>
  <c r="M8" i="20"/>
  <c r="M9" i="20"/>
  <c r="M10" i="20"/>
  <c r="M5" i="20"/>
  <c r="M5" i="21"/>
  <c r="M6" i="21"/>
  <c r="M7" i="21"/>
  <c r="M8" i="21"/>
  <c r="M9" i="21"/>
  <c r="M10" i="21"/>
  <c r="M5" i="22"/>
  <c r="M6" i="22"/>
  <c r="M7" i="22"/>
  <c r="M8" i="22"/>
  <c r="M9" i="22"/>
  <c r="M10" i="22"/>
  <c r="M5" i="23"/>
  <c r="M6" i="23"/>
  <c r="M7" i="23"/>
  <c r="M8" i="23"/>
  <c r="M9" i="23"/>
  <c r="M10" i="23"/>
  <c r="M5" i="24"/>
  <c r="M6" i="24"/>
  <c r="M7" i="24"/>
  <c r="M8" i="24"/>
  <c r="M9" i="24"/>
  <c r="M10" i="24"/>
  <c r="M5" i="25"/>
  <c r="M6" i="25"/>
  <c r="M7" i="25"/>
  <c r="M8" i="25"/>
  <c r="M9" i="25"/>
  <c r="M10" i="25"/>
  <c r="M5" i="26"/>
  <c r="M6" i="26"/>
  <c r="M7" i="26"/>
  <c r="M8" i="26"/>
  <c r="M9" i="26"/>
  <c r="M10" i="26"/>
  <c r="G4" i="42"/>
  <c r="H3" i="42"/>
  <c r="H4" i="42" s="1"/>
  <c r="F4" i="41"/>
  <c r="G3" i="41"/>
  <c r="F4" i="40"/>
  <c r="G3" i="40"/>
  <c r="H3" i="39"/>
  <c r="H4" i="39" s="1"/>
  <c r="G4" i="39"/>
  <c r="F4" i="38"/>
  <c r="G3" i="38"/>
  <c r="H3" i="37"/>
  <c r="G4" i="37"/>
  <c r="H3" i="36"/>
  <c r="G4" i="36"/>
  <c r="H3" i="34"/>
  <c r="G4" i="34"/>
  <c r="H3" i="33"/>
  <c r="G4" i="33"/>
  <c r="H3" i="32"/>
  <c r="G4" i="32"/>
  <c r="G3" i="31"/>
  <c r="F4" i="31"/>
  <c r="H3" i="30"/>
  <c r="G4" i="30"/>
  <c r="G3" i="29"/>
  <c r="F4" i="29"/>
  <c r="H3" i="28"/>
  <c r="G4" i="28"/>
  <c r="G3" i="27"/>
  <c r="F4" i="27"/>
  <c r="D4" i="26"/>
  <c r="E3" i="26"/>
  <c r="F3" i="25"/>
  <c r="E4" i="25"/>
  <c r="G3" i="24"/>
  <c r="F4" i="24"/>
  <c r="E4" i="23"/>
  <c r="F3" i="23"/>
  <c r="E4" i="22"/>
  <c r="F3" i="22"/>
  <c r="E4" i="21"/>
  <c r="F3" i="21"/>
  <c r="F3" i="20"/>
  <c r="E4" i="20"/>
  <c r="E4" i="19"/>
  <c r="F3" i="19"/>
  <c r="G3" i="18"/>
  <c r="F4" i="18"/>
  <c r="G4" i="41" l="1"/>
  <c r="H3" i="41"/>
  <c r="H4" i="41" s="1"/>
  <c r="G4" i="40"/>
  <c r="H3" i="40"/>
  <c r="H4" i="40" s="1"/>
  <c r="G4" i="38"/>
  <c r="H3" i="38"/>
  <c r="H4" i="38" s="1"/>
  <c r="H4" i="37"/>
  <c r="H4" i="36"/>
  <c r="I3" i="36"/>
  <c r="I4" i="36" s="1"/>
  <c r="H4" i="34"/>
  <c r="I3" i="34"/>
  <c r="I4" i="34" s="1"/>
  <c r="H4" i="33"/>
  <c r="I3" i="33"/>
  <c r="I4" i="33" s="1"/>
  <c r="H4" i="32"/>
  <c r="I3" i="32"/>
  <c r="I4" i="32" s="1"/>
  <c r="G4" i="31"/>
  <c r="H3" i="31"/>
  <c r="H4" i="30"/>
  <c r="I3" i="30"/>
  <c r="I4" i="30" s="1"/>
  <c r="G4" i="29"/>
  <c r="H3" i="29"/>
  <c r="H4" i="28"/>
  <c r="I3" i="28"/>
  <c r="I4" i="28" s="1"/>
  <c r="H3" i="27"/>
  <c r="G4" i="27"/>
  <c r="F3" i="26"/>
  <c r="E4" i="26"/>
  <c r="F4" i="25"/>
  <c r="G3" i="25"/>
  <c r="G4" i="24"/>
  <c r="H3" i="24"/>
  <c r="G3" i="23"/>
  <c r="F4" i="23"/>
  <c r="F4" i="22"/>
  <c r="G3" i="22"/>
  <c r="G3" i="21"/>
  <c r="F4" i="21"/>
  <c r="F4" i="20"/>
  <c r="G3" i="20"/>
  <c r="F4" i="19"/>
  <c r="G3" i="19"/>
  <c r="H3" i="18"/>
  <c r="G4" i="18"/>
  <c r="I3" i="31" l="1"/>
  <c r="I4" i="31" s="1"/>
  <c r="H4" i="31"/>
  <c r="I3" i="29"/>
  <c r="I4" i="29" s="1"/>
  <c r="H4" i="29"/>
  <c r="H4" i="27"/>
  <c r="I3" i="27"/>
  <c r="I4" i="27" s="1"/>
  <c r="G3" i="26"/>
  <c r="F4" i="26"/>
  <c r="H3" i="25"/>
  <c r="G4" i="25"/>
  <c r="I3" i="24"/>
  <c r="I4" i="24" s="1"/>
  <c r="H4" i="24"/>
  <c r="H3" i="23"/>
  <c r="G4" i="23"/>
  <c r="H3" i="22"/>
  <c r="G4" i="22"/>
  <c r="H3" i="21"/>
  <c r="G4" i="21"/>
  <c r="H3" i="20"/>
  <c r="G4" i="20"/>
  <c r="H3" i="19"/>
  <c r="G4" i="19"/>
  <c r="I3" i="18"/>
  <c r="H4" i="18"/>
  <c r="H3" i="26" l="1"/>
  <c r="G4" i="26"/>
  <c r="H4" i="25"/>
  <c r="I3" i="25"/>
  <c r="I4" i="25" s="1"/>
  <c r="H4" i="23"/>
  <c r="I3" i="23"/>
  <c r="I4" i="23" s="1"/>
  <c r="I3" i="22"/>
  <c r="I4" i="22" s="1"/>
  <c r="H4" i="22"/>
  <c r="H4" i="21"/>
  <c r="I3" i="21"/>
  <c r="I4" i="21" s="1"/>
  <c r="I3" i="20"/>
  <c r="I4" i="20" s="1"/>
  <c r="H4" i="20"/>
  <c r="I3" i="19"/>
  <c r="I4" i="19" s="1"/>
  <c r="H4" i="19"/>
  <c r="I4" i="18"/>
  <c r="J3" i="18"/>
  <c r="J4" i="18" s="1"/>
  <c r="H4" i="26" l="1"/>
  <c r="I3" i="26"/>
  <c r="I4" i="26" s="1"/>
  <c r="M10" i="17"/>
  <c r="M9" i="17"/>
  <c r="M8" i="17"/>
  <c r="M7" i="17"/>
  <c r="M6" i="17"/>
  <c r="M5" i="17"/>
  <c r="C4" i="17"/>
  <c r="D3" i="17"/>
  <c r="E3" i="17" s="1"/>
  <c r="M73" i="15"/>
  <c r="M72" i="15"/>
  <c r="M71" i="15"/>
  <c r="M70" i="15"/>
  <c r="M69" i="15"/>
  <c r="M68" i="15"/>
  <c r="M10" i="15"/>
  <c r="M9" i="15"/>
  <c r="M8" i="15"/>
  <c r="M7" i="15"/>
  <c r="M6" i="15"/>
  <c r="M5" i="15"/>
  <c r="C4" i="15"/>
  <c r="D3" i="15"/>
  <c r="D4" i="15" s="1"/>
  <c r="M73" i="14"/>
  <c r="M72" i="14"/>
  <c r="M71" i="14"/>
  <c r="M70" i="14"/>
  <c r="M69" i="14"/>
  <c r="M68" i="14"/>
  <c r="M10" i="14"/>
  <c r="M9" i="14"/>
  <c r="M8" i="14"/>
  <c r="M7" i="14"/>
  <c r="M6" i="14"/>
  <c r="M5" i="14"/>
  <c r="C4" i="14"/>
  <c r="D3" i="14"/>
  <c r="E3" i="14" s="1"/>
  <c r="M73" i="13"/>
  <c r="M72" i="13"/>
  <c r="M71" i="13"/>
  <c r="M70" i="13"/>
  <c r="M69" i="13"/>
  <c r="M68" i="13"/>
  <c r="M10" i="13"/>
  <c r="M9" i="13"/>
  <c r="M8" i="13"/>
  <c r="M7" i="13"/>
  <c r="M6" i="13"/>
  <c r="M5" i="13"/>
  <c r="C4" i="13"/>
  <c r="D3" i="13"/>
  <c r="E3" i="13" s="1"/>
  <c r="M73" i="12"/>
  <c r="M72" i="12"/>
  <c r="M71" i="12"/>
  <c r="M70" i="12"/>
  <c r="M69" i="12"/>
  <c r="M68" i="12"/>
  <c r="M10" i="12"/>
  <c r="M9" i="12"/>
  <c r="M8" i="12"/>
  <c r="M7" i="12"/>
  <c r="M6" i="12"/>
  <c r="M5" i="12"/>
  <c r="C4" i="12"/>
  <c r="D3" i="12"/>
  <c r="E3" i="12" s="1"/>
  <c r="M73" i="11"/>
  <c r="M72" i="11"/>
  <c r="M71" i="11"/>
  <c r="M70" i="11"/>
  <c r="M69" i="11"/>
  <c r="M68" i="11"/>
  <c r="C67" i="11"/>
  <c r="D66" i="11"/>
  <c r="D67" i="11" s="1"/>
  <c r="M10" i="11"/>
  <c r="M9" i="11"/>
  <c r="M8" i="11"/>
  <c r="M7" i="11"/>
  <c r="M6" i="11"/>
  <c r="M5" i="11"/>
  <c r="C4" i="11"/>
  <c r="D3" i="11"/>
  <c r="D4" i="11" s="1"/>
  <c r="M69" i="10"/>
  <c r="M70" i="10"/>
  <c r="M71" i="10"/>
  <c r="M72" i="10"/>
  <c r="M73" i="10"/>
  <c r="M68" i="10"/>
  <c r="C67" i="10"/>
  <c r="D66" i="10"/>
  <c r="M10" i="10"/>
  <c r="M9" i="10"/>
  <c r="M8" i="10"/>
  <c r="M7" i="10"/>
  <c r="M6" i="10"/>
  <c r="M5" i="10"/>
  <c r="C4" i="10"/>
  <c r="D3" i="10"/>
  <c r="E3" i="10" s="1"/>
  <c r="M10" i="9"/>
  <c r="M9" i="9"/>
  <c r="M8" i="9"/>
  <c r="M7" i="9"/>
  <c r="M6" i="9"/>
  <c r="M5" i="9"/>
  <c r="C4" i="9"/>
  <c r="D3" i="9"/>
  <c r="D4" i="9" s="1"/>
  <c r="M10" i="8"/>
  <c r="M9" i="8"/>
  <c r="M8" i="8"/>
  <c r="M7" i="8"/>
  <c r="M6" i="8"/>
  <c r="M5" i="8"/>
  <c r="C4" i="8"/>
  <c r="D3" i="8"/>
  <c r="D4" i="8" s="1"/>
  <c r="M10" i="7"/>
  <c r="M9" i="7"/>
  <c r="M8" i="7"/>
  <c r="M7" i="7"/>
  <c r="M6" i="7"/>
  <c r="M5" i="7"/>
  <c r="C4" i="7"/>
  <c r="D3" i="7"/>
  <c r="D4" i="7" s="1"/>
  <c r="M10" i="6"/>
  <c r="M9" i="6"/>
  <c r="M8" i="6"/>
  <c r="M7" i="6"/>
  <c r="M6" i="6"/>
  <c r="M5" i="6"/>
  <c r="C4" i="6"/>
  <c r="D3" i="6"/>
  <c r="E3" i="6" s="1"/>
  <c r="M10" i="5"/>
  <c r="M9" i="5"/>
  <c r="M8" i="5"/>
  <c r="M7" i="5"/>
  <c r="M6" i="5"/>
  <c r="M5" i="5"/>
  <c r="C4" i="5"/>
  <c r="D3" i="5"/>
  <c r="E3" i="5" s="1"/>
  <c r="D67" i="10" l="1"/>
  <c r="E66" i="10"/>
  <c r="E67" i="10" s="1"/>
  <c r="F66" i="10"/>
  <c r="G66" i="10" s="1"/>
  <c r="E66" i="11"/>
  <c r="F66" i="11" s="1"/>
  <c r="E3" i="7"/>
  <c r="F3" i="7" s="1"/>
  <c r="M11" i="17"/>
  <c r="E4" i="17"/>
  <c r="F3" i="17"/>
  <c r="D4" i="17"/>
  <c r="M11" i="15"/>
  <c r="M74" i="15"/>
  <c r="E3" i="15"/>
  <c r="M74" i="14"/>
  <c r="M11" i="14"/>
  <c r="F3" i="14"/>
  <c r="E4" i="14"/>
  <c r="D4" i="14"/>
  <c r="M11" i="13"/>
  <c r="M74" i="13"/>
  <c r="F3" i="13"/>
  <c r="E4" i="13"/>
  <c r="D4" i="13"/>
  <c r="M74" i="12"/>
  <c r="M11" i="12"/>
  <c r="F3" i="12"/>
  <c r="E4" i="12"/>
  <c r="D4" i="12"/>
  <c r="M74" i="11"/>
  <c r="E3" i="11"/>
  <c r="F3" i="11" s="1"/>
  <c r="F4" i="11" s="1"/>
  <c r="M11" i="11"/>
  <c r="G66" i="11"/>
  <c r="F67" i="11"/>
  <c r="E67" i="11"/>
  <c r="M74" i="10"/>
  <c r="H66" i="10"/>
  <c r="G67" i="10"/>
  <c r="F67" i="10"/>
  <c r="M11" i="10"/>
  <c r="E4" i="10"/>
  <c r="F3" i="10"/>
  <c r="D4" i="10"/>
  <c r="M11" i="9"/>
  <c r="E3" i="9"/>
  <c r="E4" i="9" s="1"/>
  <c r="M11" i="8"/>
  <c r="E3" i="8"/>
  <c r="M11" i="7"/>
  <c r="G3" i="7"/>
  <c r="F4" i="7"/>
  <c r="E4" i="7"/>
  <c r="M11" i="6"/>
  <c r="E4" i="6"/>
  <c r="F3" i="6"/>
  <c r="D4" i="6"/>
  <c r="M11" i="5"/>
  <c r="E4" i="5"/>
  <c r="F3" i="5"/>
  <c r="D4" i="5"/>
  <c r="M10" i="4"/>
  <c r="M9" i="4"/>
  <c r="M8" i="4"/>
  <c r="M7" i="4"/>
  <c r="M6" i="4"/>
  <c r="C4" i="4"/>
  <c r="D3" i="4"/>
  <c r="D4" i="4" s="1"/>
  <c r="G3" i="11" l="1"/>
  <c r="N5" i="5"/>
  <c r="N6" i="5"/>
  <c r="N7" i="5"/>
  <c r="N8" i="5"/>
  <c r="N9" i="5"/>
  <c r="N10" i="5"/>
  <c r="N5" i="6"/>
  <c r="N6" i="6"/>
  <c r="N7" i="6"/>
  <c r="N8" i="6"/>
  <c r="N9" i="6"/>
  <c r="N10" i="6"/>
  <c r="N5" i="7"/>
  <c r="N6" i="7"/>
  <c r="N7" i="7"/>
  <c r="N8" i="7"/>
  <c r="N9" i="7"/>
  <c r="N10" i="7"/>
  <c r="N5" i="8"/>
  <c r="N6" i="8"/>
  <c r="N7" i="8"/>
  <c r="N8" i="8"/>
  <c r="N9" i="8"/>
  <c r="N10" i="8"/>
  <c r="N5" i="9"/>
  <c r="N6" i="9"/>
  <c r="N7" i="9"/>
  <c r="N8" i="9"/>
  <c r="N9" i="9"/>
  <c r="N10" i="9"/>
  <c r="N5" i="10"/>
  <c r="N6" i="10"/>
  <c r="N7" i="10"/>
  <c r="N8" i="10"/>
  <c r="N9" i="10"/>
  <c r="N10" i="10"/>
  <c r="N5" i="11"/>
  <c r="N6" i="11"/>
  <c r="N7" i="11"/>
  <c r="N8" i="11"/>
  <c r="N9" i="11"/>
  <c r="N10" i="11"/>
  <c r="N5" i="12"/>
  <c r="N6" i="12"/>
  <c r="N7" i="12"/>
  <c r="N8" i="12"/>
  <c r="N9" i="12"/>
  <c r="N10" i="12"/>
  <c r="N5" i="13"/>
  <c r="N6" i="13"/>
  <c r="N7" i="13"/>
  <c r="N8" i="13"/>
  <c r="N9" i="13"/>
  <c r="N10" i="13"/>
  <c r="N5" i="14"/>
  <c r="N6" i="14"/>
  <c r="N7" i="14"/>
  <c r="N8" i="14"/>
  <c r="N9" i="14"/>
  <c r="N10" i="14"/>
  <c r="N5" i="15"/>
  <c r="N6" i="15"/>
  <c r="N7" i="15"/>
  <c r="N8" i="15"/>
  <c r="N9" i="15"/>
  <c r="N10" i="15"/>
  <c r="N5" i="17"/>
  <c r="N6" i="17"/>
  <c r="N7" i="17"/>
  <c r="N8" i="17"/>
  <c r="N9" i="17"/>
  <c r="N10" i="17"/>
  <c r="E4" i="11"/>
  <c r="F3" i="9"/>
  <c r="F4" i="17"/>
  <c r="G3" i="17"/>
  <c r="F3" i="15"/>
  <c r="E4" i="15"/>
  <c r="G3" i="14"/>
  <c r="F4" i="14"/>
  <c r="F4" i="13"/>
  <c r="G3" i="13"/>
  <c r="G3" i="12"/>
  <c r="F4" i="12"/>
  <c r="G4" i="11"/>
  <c r="H3" i="11"/>
  <c r="H66" i="11"/>
  <c r="G67" i="11"/>
  <c r="I66" i="10"/>
  <c r="H67" i="10"/>
  <c r="G3" i="10"/>
  <c r="F4" i="10"/>
  <c r="F4" i="9"/>
  <c r="G3" i="9"/>
  <c r="E4" i="8"/>
  <c r="F3" i="8"/>
  <c r="H3" i="7"/>
  <c r="G4" i="7"/>
  <c r="G3" i="6"/>
  <c r="F4" i="6"/>
  <c r="F4" i="5"/>
  <c r="G3" i="5"/>
  <c r="M11" i="4"/>
  <c r="E3" i="4"/>
  <c r="M6" i="2"/>
  <c r="M7" i="2"/>
  <c r="M8" i="2"/>
  <c r="M9" i="2"/>
  <c r="M10" i="2"/>
  <c r="M5" i="2"/>
  <c r="N5" i="4" l="1"/>
  <c r="N6" i="4"/>
  <c r="N7" i="4"/>
  <c r="N8" i="4"/>
  <c r="N9" i="4"/>
  <c r="N10" i="4"/>
  <c r="H3" i="17"/>
  <c r="G4" i="17"/>
  <c r="F4" i="15"/>
  <c r="G3" i="15"/>
  <c r="G4" i="14"/>
  <c r="H3" i="14"/>
  <c r="G4" i="13"/>
  <c r="H3" i="13"/>
  <c r="G4" i="12"/>
  <c r="H3" i="12"/>
  <c r="H67" i="11"/>
  <c r="I66" i="11"/>
  <c r="I3" i="11"/>
  <c r="H4" i="11"/>
  <c r="I67" i="10"/>
  <c r="J66" i="10"/>
  <c r="J67" i="10" s="1"/>
  <c r="H3" i="10"/>
  <c r="G4" i="10"/>
  <c r="G4" i="9"/>
  <c r="H3" i="9"/>
  <c r="F4" i="8"/>
  <c r="G3" i="8"/>
  <c r="H4" i="7"/>
  <c r="I3" i="7"/>
  <c r="H3" i="6"/>
  <c r="G4" i="6"/>
  <c r="H3" i="5"/>
  <c r="G4" i="5"/>
  <c r="F3" i="4"/>
  <c r="E4" i="4"/>
  <c r="M11" i="2"/>
  <c r="D3" i="2"/>
  <c r="D4" i="2" s="1"/>
  <c r="N5" i="2" l="1"/>
  <c r="N10" i="2"/>
  <c r="N9" i="2"/>
  <c r="N8" i="2"/>
  <c r="N7" i="2"/>
  <c r="N6" i="2"/>
  <c r="I3" i="17"/>
  <c r="H4" i="17"/>
  <c r="H3" i="15"/>
  <c r="G4" i="15"/>
  <c r="I3" i="14"/>
  <c r="H4" i="14"/>
  <c r="I3" i="13"/>
  <c r="H4" i="13"/>
  <c r="I3" i="12"/>
  <c r="H4" i="12"/>
  <c r="J66" i="11"/>
  <c r="J67" i="11" s="1"/>
  <c r="I67" i="11"/>
  <c r="J3" i="11"/>
  <c r="J4" i="11" s="1"/>
  <c r="I4" i="11"/>
  <c r="I3" i="10"/>
  <c r="H4" i="10"/>
  <c r="I3" i="9"/>
  <c r="H4" i="9"/>
  <c r="H3" i="8"/>
  <c r="G4" i="8"/>
  <c r="J3" i="7"/>
  <c r="J4" i="7" s="1"/>
  <c r="I4" i="7"/>
  <c r="I3" i="6"/>
  <c r="H4" i="6"/>
  <c r="I3" i="5"/>
  <c r="H4" i="5"/>
  <c r="F4" i="4"/>
  <c r="G3" i="4"/>
  <c r="E3" i="2"/>
  <c r="F3" i="2" s="1"/>
  <c r="G3" i="2" s="1"/>
  <c r="F4" i="2"/>
  <c r="E4" i="2" l="1"/>
  <c r="I4" i="17"/>
  <c r="J3" i="17"/>
  <c r="J4" i="17" s="1"/>
  <c r="H4" i="15"/>
  <c r="I3" i="15"/>
  <c r="J3" i="14"/>
  <c r="J4" i="14" s="1"/>
  <c r="I4" i="14"/>
  <c r="J3" i="13"/>
  <c r="J4" i="13" s="1"/>
  <c r="I4" i="13"/>
  <c r="J3" i="12"/>
  <c r="J4" i="12" s="1"/>
  <c r="I4" i="12"/>
  <c r="I4" i="10"/>
  <c r="J3" i="10"/>
  <c r="J4" i="10" s="1"/>
  <c r="I4" i="9"/>
  <c r="J3" i="9"/>
  <c r="J4" i="9" s="1"/>
  <c r="I3" i="8"/>
  <c r="H4" i="8"/>
  <c r="I4" i="6"/>
  <c r="J3" i="6"/>
  <c r="J4" i="6" s="1"/>
  <c r="I4" i="5"/>
  <c r="J3" i="5"/>
  <c r="J4" i="5" s="1"/>
  <c r="H3" i="4"/>
  <c r="G4" i="4"/>
  <c r="H3" i="2"/>
  <c r="G4" i="2"/>
  <c r="J3" i="15" l="1"/>
  <c r="J4" i="15" s="1"/>
  <c r="I4" i="15"/>
  <c r="I4" i="8"/>
  <c r="J3" i="8"/>
  <c r="J4" i="8" s="1"/>
  <c r="H4" i="4"/>
  <c r="I3" i="4"/>
  <c r="H4" i="2"/>
  <c r="I3" i="2"/>
  <c r="J3" i="4" l="1"/>
  <c r="J4" i="4" s="1"/>
  <c r="I4" i="4"/>
  <c r="I4" i="2"/>
  <c r="J3" i="2"/>
  <c r="J4" i="2" s="1"/>
  <c r="K11" i="197"/>
  <c r="L10" i="197" s="1"/>
  <c r="L8" i="197" l="1"/>
  <c r="L6" i="197"/>
  <c r="L5" i="197"/>
  <c r="L7" i="197"/>
  <c r="L9" i="1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K29" authorId="0" shapeId="0" xr:uid="{CC48DA03-A5C4-4C71-9AD9-07083895F8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36 e 19</t>
        </r>
      </text>
    </comment>
    <comment ref="K30" authorId="0" shapeId="0" xr:uid="{BDF0DF7A-99D0-4E65-AFC3-0112214D5F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113 muita demanda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K19" authorId="0" shapeId="0" xr:uid="{C6FC0C07-3114-420A-B5F6-97E9D1CD4D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119, 45 e 52 e 46</t>
        </r>
      </text>
    </comment>
    <comment ref="K20" authorId="0" shapeId="0" xr:uid="{A8B37F26-B45E-4D5D-A8CA-4CB64ADD78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117</t>
        </r>
      </text>
    </comment>
    <comment ref="K21" authorId="0" shapeId="0" xr:uid="{1374E30D-1883-4DF9-91C7-317F92EB8512}">
      <text>
        <r>
          <rPr>
            <b/>
            <sz val="9"/>
            <color indexed="81"/>
            <rFont val="Segoe UI"/>
            <family val="2"/>
          </rPr>
          <t>Kalito Silva:
pivo 45 e 5 e 52</t>
        </r>
      </text>
    </comment>
    <comment ref="K22" authorId="0" shapeId="0" xr:uid="{B88B41ED-CB67-424F-99CB-ED68CD8728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124 E O PIV 5 E 10 E 20</t>
        </r>
      </text>
    </comment>
    <comment ref="K23" authorId="0" shapeId="0" xr:uid="{0B586302-79E1-4844-8FB4-1DFA44B295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31 E 52 </t>
        </r>
      </text>
    </comment>
    <comment ref="K25" authorId="0" shapeId="0" xr:uid="{DD85382D-AE6B-43C7-AB85-BD24151338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11 E 31 </t>
        </r>
      </text>
    </comment>
    <comment ref="K30" authorId="0" shapeId="0" xr:uid="{912ABC9C-2C33-4184-B997-7E48C782C88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37 cancelado do planejamento</t>
        </r>
      </text>
    </comment>
    <comment ref="K32" authorId="0" shapeId="0" xr:uid="{981B18BC-71FD-4606-B3BD-136DD8256D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48</t>
        </r>
      </text>
    </comment>
    <comment ref="H50" authorId="0" shapeId="0" xr:uid="{56A65BD6-252C-486D-A014-F652EB3E6B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E51" authorId="0" shapeId="0" xr:uid="{36CD5F83-FF31-4DAC-858F-3BF987594C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51" authorId="0" shapeId="0" xr:uid="{960DE2A7-4DEC-4090-A48A-D1D6885DEB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G51" authorId="0" shapeId="0" xr:uid="{4E49A5F3-73E5-43CC-945D-A09C6A60C3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G52" authorId="0" shapeId="0" xr:uid="{2293002B-97CC-45E6-8C0F-DCBC185F06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E53" authorId="0" shapeId="0" xr:uid="{5B5CBA60-2B2B-45CB-A68D-2F8584BB38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G53" authorId="0" shapeId="0" xr:uid="{17288FA3-1BEC-4E0A-887E-261E6ED7227B}">
      <text>
        <r>
          <rPr>
            <b/>
            <sz val="9"/>
            <color indexed="81"/>
            <rFont val="Segoe UI"/>
            <family val="2"/>
          </rPr>
          <t>Kalito Silva
Verificar</t>
        </r>
      </text>
    </comment>
    <comment ref="D56" authorId="0" shapeId="0" xr:uid="{E9D81A66-796A-4536-B6D4-0023B8AABF2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Acrescentado tarde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K21" authorId="0" shapeId="0" xr:uid="{05D5C4C2-1FAA-4BFF-86D4-441E393CD6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52 e 37</t>
        </r>
      </text>
    </comment>
    <comment ref="K22" authorId="0" shapeId="0" xr:uid="{13F09D81-7525-4972-AE26-7FC1B5EAC8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23 37 52</t>
        </r>
      </text>
    </comment>
    <comment ref="K23" authorId="0" shapeId="0" xr:uid="{B5079628-27D6-428B-9171-B3395BD8710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23 37 52 133</t>
        </r>
      </text>
    </comment>
    <comment ref="K24" authorId="0" shapeId="0" xr:uid="{FF0AF55E-B11D-4A8A-8EFA-5E53CC51FB2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37 108 50 24</t>
        </r>
      </text>
    </comment>
    <comment ref="K25" authorId="0" shapeId="0" xr:uid="{833B76BA-F248-4E2C-B083-2CB0619AEF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52 50 108 125 127</t>
        </r>
      </text>
    </comment>
    <comment ref="J30" authorId="0" shapeId="0" xr:uid="{F715F32F-D42A-404B-86CE-78E240B7D2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06</t>
        </r>
      </text>
    </comment>
    <comment ref="K31" authorId="0" shapeId="0" xr:uid="{285CA879-857A-45D7-840F-3B638C2C58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47 E 49 e </t>
        </r>
      </text>
    </comment>
    <comment ref="K32" authorId="0" shapeId="0" xr:uid="{7006F717-927D-4CD3-88EA-1BA3B73A700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35</t>
        </r>
      </text>
    </comment>
    <comment ref="G33" authorId="0" shapeId="0" xr:uid="{B9E25E58-488B-4B95-A92D-E08F87637B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  <comment ref="K33" authorId="0" shapeId="0" xr:uid="{EBE18183-CEB0-4A25-AC6D-B2C3B7C138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36</t>
        </r>
      </text>
    </comment>
    <comment ref="K34" authorId="0" shapeId="0" xr:uid="{7DB84D1A-DE16-4574-BF07-E9367B9F1F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7</t>
        </r>
      </text>
    </comment>
    <comment ref="F35" authorId="0" shapeId="0" xr:uid="{750CFE08-E119-472D-A532-46504BBAEC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G35" authorId="0" shapeId="0" xr:uid="{D4C6B440-AC83-4F0C-93DC-DB90CD33B6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F40" authorId="0" shapeId="0" xr:uid="{5384010F-C8E0-46DF-88D2-5D47667006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51" authorId="0" shapeId="0" xr:uid="{EA6B09AC-3D6B-4C4B-BA98-A567D35579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51" authorId="0" shapeId="0" xr:uid="{05C03BEA-DD9D-4D65-BFF7-02772348FE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52" authorId="0" shapeId="0" xr:uid="{C4F14320-A8A1-42C2-94F3-E7D57F49B64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e sucção</t>
        </r>
      </text>
    </comment>
    <comment ref="E53" authorId="0" shapeId="0" xr:uid="{028C1004-CD10-4DEC-A4D7-9CB9F30BE9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F53" authorId="0" shapeId="0" xr:uid="{7061BCFC-B034-4490-B3F9-DBF61662C5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61" authorId="0" shapeId="0" xr:uid="{24C81138-CD24-4CCC-9A4E-9D1DF179D5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E63" authorId="0" shapeId="0" xr:uid="{077A7D56-B5AF-44BD-A264-A05543E5143B}">
      <text>
        <r>
          <rPr>
            <b/>
            <sz val="9"/>
            <color indexed="81"/>
            <rFont val="Segoe UI"/>
            <family val="2"/>
          </rPr>
          <t>Kalito Silva:adubação</t>
        </r>
      </text>
    </comment>
    <comment ref="F74" authorId="0" shapeId="0" xr:uid="{3CF2B344-6146-49B5-975E-F7AB086713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76" authorId="0" shapeId="0" xr:uid="{EBBC80DC-4639-4271-9949-C209FE66F5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82" authorId="0" shapeId="0" xr:uid="{BB0807E9-C612-4594-8B0F-DA31E87DC8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86" authorId="0" shapeId="0" xr:uid="{F20981CC-08BD-41EF-8139-BC23C5CBFA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11" authorId="0" shapeId="0" xr:uid="{13D9C6D2-6D12-4FD3-AB9D-B0BC340B89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18" authorId="0" shapeId="0" xr:uid="{173B6AB4-BEE2-4309-B0C4-AADA1E8C95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E18" authorId="0" shapeId="0" xr:uid="{7B753661-8C0F-4A73-9745-8C996B15A8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F18" authorId="0" shapeId="0" xr:uid="{224014E0-5643-436E-A219-FA6C9F4003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K20" authorId="0" shapeId="0" xr:uid="{DEC7818A-A815-48B2-8A8F-CCB549BF32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120</t>
        </r>
      </text>
    </comment>
    <comment ref="K21" authorId="0" shapeId="0" xr:uid="{70D0A617-6412-4A48-941E-9FD512BEFB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26 e 45</t>
        </r>
      </text>
    </comment>
    <comment ref="K22" authorId="0" shapeId="0" xr:uid="{526FAB46-7600-420D-B29A-ABC2EE340B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46 E 26 45</t>
        </r>
      </text>
    </comment>
    <comment ref="K23" authorId="0" shapeId="0" xr:uid="{8CDEAEB3-A429-448C-A946-130CB459D8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24 54 51 35 45</t>
        </r>
      </text>
    </comment>
    <comment ref="K24" authorId="0" shapeId="0" xr:uid="{8C8B0DEF-67C1-4597-898B-77DFBEB177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35 26 54 43 45</t>
        </r>
      </text>
    </comment>
    <comment ref="K25" authorId="0" shapeId="0" xr:uid="{4959C2C7-C1CE-496D-A782-4C5F0631F2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43 54 50 45 35 45 26</t>
        </r>
      </text>
    </comment>
    <comment ref="C27" authorId="0" shapeId="0" xr:uid="{AD385811-247C-4ADE-B70A-5FFA2ACB76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H27" authorId="0" shapeId="0" xr:uid="{2ADA389F-98DB-4454-8D89-DE3358147F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K31" authorId="0" shapeId="0" xr:uid="{DAE7EC23-A9A0-4434-83F3-2E02C3B404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8</t>
        </r>
      </text>
    </comment>
    <comment ref="K32" authorId="0" shapeId="0" xr:uid="{C8E7EE34-3772-4EB6-B6F1-4595B45267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36 CANCELADO DO PLANEJAMENTO</t>
        </r>
      </text>
    </comment>
    <comment ref="B50" authorId="0" shapeId="0" xr:uid="{2F828265-C60E-48BD-8BBA-E986218366E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C50" authorId="0" shapeId="0" xr:uid="{7B1C2278-7F0B-4E0E-8A24-8D17324B78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E50" authorId="0" shapeId="0" xr:uid="{5B9B5B83-02F8-4003-B303-188B140A3D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fertileiro</t>
        </r>
      </text>
    </comment>
    <comment ref="B51" authorId="0" shapeId="0" xr:uid="{2102482C-CD92-49DC-960A-902D28C004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segurança</t>
        </r>
      </text>
    </comment>
    <comment ref="F51" authorId="0" shapeId="0" xr:uid="{577C52A4-749C-4014-983A-B7B70053E50C}">
      <text>
        <r>
          <rPr>
            <b/>
            <sz val="9"/>
            <color indexed="81"/>
            <rFont val="Segoe UI"/>
            <family val="2"/>
          </rPr>
          <t>Kalito Silva:
Sem Apontamento</t>
        </r>
      </text>
    </comment>
    <comment ref="B61" authorId="0" shapeId="0" xr:uid="{4C8CACFB-45B1-4F6E-9D55-75F2284173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segurança</t>
        </r>
      </text>
    </comment>
    <comment ref="E61" authorId="0" shapeId="0" xr:uid="{FEEB0D82-060D-484D-AC35-CEED0E868253}">
      <text>
        <r>
          <rPr>
            <b/>
            <sz val="9"/>
            <color indexed="81"/>
            <rFont val="Segoe UI"/>
            <family val="2"/>
          </rPr>
          <t>Kalito Silvverificar</t>
        </r>
      </text>
    </comment>
    <comment ref="F61" authorId="0" shapeId="0" xr:uid="{DBD5A0AD-5549-4531-BDE8-58514768EE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G61" authorId="0" shapeId="0" xr:uid="{327CC56D-B36E-4E09-B63F-B253A4B553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62" authorId="0" shapeId="0" xr:uid="{FC2CE669-B932-43BC-9C1E-AA4747C934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F62" authorId="0" shapeId="0" xr:uid="{9E426DAC-F5A8-409C-8266-6AB777CC596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G62" authorId="0" shapeId="0" xr:uid="{9FE09C5A-1EF4-4374-AD3A-BC72E34C64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74" authorId="0" shapeId="0" xr:uid="{F38AFF35-8B90-4F0E-B46E-E497639EC5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infefert</t>
        </r>
      </text>
    </comment>
    <comment ref="D86" authorId="0" shapeId="0" xr:uid="{4F2E94DE-8D75-41EC-891B-B4CA77859B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14" authorId="0" shapeId="0" xr:uid="{37544C35-7A49-4E31-9A46-4C77D55EB0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16" authorId="0" shapeId="0" xr:uid="{46EFDACE-B928-40E9-A6DC-FD3637B048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</t>
        </r>
      </text>
    </comment>
    <comment ref="F17" authorId="0" shapeId="0" xr:uid="{F9F03463-9323-4D04-A233-595F826A832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E18" authorId="0" shapeId="0" xr:uid="{82C21A91-1C12-4588-A44B-879BC8B904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G18" authorId="0" shapeId="0" xr:uid="{7EF31C70-A6AE-4B08-8B81-B1F8EEBEED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K20" authorId="0" shapeId="0" xr:uid="{E96BFB36-6B91-4096-B65A-CB13CC0E80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50 51 54</t>
        </r>
      </text>
    </comment>
    <comment ref="K21" authorId="0" shapeId="0" xr:uid="{5BCC6522-EE91-4058-B1FB-7C7E9BB7B5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33 43 51 53</t>
        </r>
      </text>
    </comment>
    <comment ref="K23" authorId="0" shapeId="0" xr:uid="{A2A5105A-8FB6-4F85-8647-AFF3FEACD3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12 50 54 101</t>
        </r>
      </text>
    </comment>
    <comment ref="K24" authorId="0" shapeId="0" xr:uid="{77623EF4-A333-4A15-996A-F75955D7C2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56</t>
        </r>
      </text>
    </comment>
    <comment ref="F27" authorId="0" shapeId="0" xr:uid="{66FD34CC-5BB3-42A4-8795-AA4313642E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30" authorId="0" shapeId="0" xr:uid="{02FD8C40-E32A-4B21-9994-87DC1D86DFE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K30" authorId="0" shapeId="0" xr:uid="{69FE8503-81C0-4D98-A8EC-0ED33CD96E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5 cancelado do planejamento</t>
        </r>
      </text>
    </comment>
    <comment ref="D35" authorId="0" shapeId="0" xr:uid="{AF380CFE-CEA3-4BCA-A5A3-0E2CEC50F8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50" authorId="0" shapeId="0" xr:uid="{7B58E7FC-4703-4C24-9189-AA827E2862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PULVERIZÇÃO</t>
        </r>
      </text>
    </comment>
    <comment ref="G51" authorId="0" shapeId="0" xr:uid="{B32E0505-EB6E-40A9-A095-7FD9F6EFB8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56" authorId="0" shapeId="0" xr:uid="{D9E2AD9D-E113-4469-95CD-FFE5AE2B03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 redutor
</t>
        </r>
      </text>
    </comment>
    <comment ref="E62" authorId="0" shapeId="0" xr:uid="{49F1DB0E-6779-4302-BF26-F118AA62A8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MAIS O GIRO NÃO FECHAVA</t>
        </r>
      </text>
    </comment>
    <comment ref="D95" authorId="0" shapeId="0" xr:uid="{44B6E951-D08C-476C-B554-76848B5193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11" authorId="0" shapeId="0" xr:uid="{3F609399-5F81-4875-93E9-426937E83D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  <comment ref="C18" authorId="0" shapeId="0" xr:uid="{5D8B36BC-E22B-4671-990F-5B72BC3E9D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18" authorId="0" shapeId="0" xr:uid="{8F1611DE-A616-48E2-9A72-5569F56A65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18" authorId="0" shapeId="0" xr:uid="{0ABA2BE5-2518-4B2A-860A-F0559AED50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F18" authorId="0" shapeId="0" xr:uid="{86FBA6FA-524B-4C27-AAA6-5C06EF9AA4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H18" authorId="0" shapeId="0" xr:uid="{A3E53AD3-847F-405A-9EC9-B8FA56D084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K19" authorId="0" shapeId="0" xr:uid="{0094C82B-2B41-440D-84D8-0C4A93A2E9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56</t>
        </r>
      </text>
    </comment>
    <comment ref="K20" authorId="0" shapeId="0" xr:uid="{2033EDD5-4A65-4858-BE04-F1F50A3847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33</t>
        </r>
      </text>
    </comment>
    <comment ref="K21" authorId="0" shapeId="0" xr:uid="{B423EEFE-57D0-4DFC-8B08-38F5C0893B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32 33 51 56</t>
        </r>
      </text>
    </comment>
    <comment ref="K22" authorId="0" shapeId="0" xr:uid="{4B55CC30-0F29-4B97-9F7E-DF01935804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01 33</t>
        </r>
      </text>
    </comment>
    <comment ref="B23" authorId="0" shapeId="0" xr:uid="{84984EFF-11BD-409C-A72E-D4D841A9DC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27" authorId="0" shapeId="0" xr:uid="{6976D4CC-99EC-4D6A-BAFD-B36D49157B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K31" authorId="0" shapeId="0" xr:uid="{45AB4DE0-A8B9-4C84-AD8A-84149D350A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6 E 10</t>
        </r>
      </text>
    </comment>
    <comment ref="D36" authorId="0" shapeId="0" xr:uid="{12FD5821-7EA7-4F51-9D69-5C548B1AB0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E36" authorId="0" shapeId="0" xr:uid="{C650EFCD-35A9-4475-A5A6-49F6AB9066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D47" authorId="0" shapeId="0" xr:uid="{C75DCA03-7E24-4B35-9818-251C493E87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F47" authorId="0" shapeId="0" xr:uid="{8E436896-9E40-46EB-B15C-9BA3C3828F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E50" authorId="0" shapeId="0" xr:uid="{9C6DCA77-B3F4-4C3B-B0B1-A8B67197B2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51" authorId="0" shapeId="0" xr:uid="{CE058642-87A6-4D31-B07E-4349105618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do auto rompido</t>
        </r>
      </text>
    </comment>
    <comment ref="F53" authorId="0" shapeId="0" xr:uid="{3D171806-7155-4E49-9358-D62AC8B799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82" authorId="0" shapeId="0" xr:uid="{32F6AE32-C355-45B3-B61F-C3D6A32C11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2" authorId="0" shapeId="0" xr:uid="{A8590EFC-271D-41F7-9D96-2B1A15D757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84" authorId="0" shapeId="0" xr:uid="{67BA587D-6A21-47E5-8E36-018E1C7D2C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4" authorId="0" shapeId="0" xr:uid="{C6864F4F-7176-42A7-835D-F1B71F0988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86" authorId="0" shapeId="0" xr:uid="{359CA4E2-AE0A-4498-84A8-3B7F8888B3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6" authorId="0" shapeId="0" xr:uid="{678F44C7-D268-4083-8A36-12170B2D09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95" authorId="0" shapeId="0" xr:uid="{8F6557D7-ABC7-48A9-82DD-14FFB7C10D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95" authorId="0" shapeId="0" xr:uid="{2572E1D8-F1C0-4A8A-9FA2-1203A56B24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11" authorId="0" shapeId="0" xr:uid="{63097EFF-489A-44BD-AB41-7062B58B9F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  <comment ref="B15" authorId="0" shapeId="0" xr:uid="{1A942656-5E28-432D-B4A5-B27FC709E5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C15" authorId="0" shapeId="0" xr:uid="{1321A158-0D30-4084-BB55-1AA0E91A25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16" authorId="0" shapeId="0" xr:uid="{7F9AEC56-9A3E-4507-B9E5-D6B32ED3CE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K19" authorId="0" shapeId="0" xr:uid="{FE253E74-2E1E-4AAD-A799-CC76A4BBEE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55</t>
        </r>
      </text>
    </comment>
    <comment ref="K20" authorId="0" shapeId="0" xr:uid="{1F27984D-C601-4370-B273-37FAC90CEBE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55 01 </t>
        </r>
      </text>
    </comment>
    <comment ref="K21" authorId="0" shapeId="0" xr:uid="{B9420556-4D9F-431B-ACED-9359E8C8ED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55 01</t>
        </r>
      </text>
    </comment>
    <comment ref="B23" authorId="0" shapeId="0" xr:uid="{39CB9767-BA73-431C-BA29-9097B17A6D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K23" authorId="0" shapeId="0" xr:uid="{721CCAB1-F52F-4FF5-A1AB-7E7216D4DC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54 53 
</t>
        </r>
      </text>
    </comment>
    <comment ref="K25" authorId="0" shapeId="0" xr:uid="{EAEF0569-6527-4713-BE9A-B6D7535810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102</t>
        </r>
      </text>
    </comment>
    <comment ref="K30" authorId="0" shapeId="0" xr:uid="{21A48962-C184-4CCB-B4A3-66B47725173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07</t>
        </r>
      </text>
    </comment>
    <comment ref="K31" authorId="0" shapeId="0" xr:uid="{5EB6AAB4-8C91-4B85-9B94-D08E66446B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104 103 </t>
        </r>
      </text>
    </comment>
    <comment ref="B34" authorId="0" shapeId="0" xr:uid="{560ED78A-F7A0-454A-96CC-02130FCF7F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injeferd</t>
        </r>
      </text>
    </comment>
    <comment ref="B35" authorId="0" shapeId="0" xr:uid="{7C214F69-D96B-481B-B8DF-6D1B60E217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syngenta</t>
        </r>
      </text>
    </comment>
    <comment ref="F35" authorId="0" shapeId="0" xr:uid="{FF2EC83B-5588-4C21-B860-6A65CE13D2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37" authorId="0" shapeId="0" xr:uid="{DEA0A851-4C22-4DB8-BE3D-E5307CC50E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C37" authorId="0" shapeId="0" xr:uid="{50E519D5-6A1A-4B18-B28D-B1145A8AFB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G47" authorId="0" shapeId="0" xr:uid="{79BA4E15-A653-4A22-8E2C-2FC9DEDB7A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49" authorId="0" shapeId="0" xr:uid="{DFF426F1-755D-4136-8BEC-4F27F5720D9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50" authorId="0" shapeId="0" xr:uid="{EB1D3142-045D-4FD3-B1C5-4FFE091113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50" authorId="0" shapeId="0" xr:uid="{8E163D54-7E28-4347-B3EE-4056D8C12A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52" authorId="0" shapeId="0" xr:uid="{536FAEB7-BCB7-4B69-BEF0-BC992EB939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Reservatorio</t>
        </r>
      </text>
    </comment>
    <comment ref="C52" authorId="0" shapeId="0" xr:uid="{898DEEF5-2D67-4AEE-A648-C335C8D146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Reservatorio</t>
        </r>
      </text>
    </comment>
    <comment ref="F52" authorId="0" shapeId="0" xr:uid="{2B889818-2A22-493C-B6DD-0C2A5A5B27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53" authorId="0" shapeId="0" xr:uid="{31701FDD-E974-440D-B766-9904F6F8FF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53" authorId="0" shapeId="0" xr:uid="{9A8CAC9A-B81B-4689-B4B2-B56FE86E0A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56" authorId="0" shapeId="0" xr:uid="{2BDF06D7-8C20-45FF-81D7-156D480E64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62" authorId="0" shapeId="0" xr:uid="{A17DE172-3615-4798-B61B-1988A1EEBC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5" authorId="0" shapeId="0" xr:uid="{4B75DA1F-9EE7-4345-B07D-E63D7D11BD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syngenta</t>
        </r>
      </text>
    </comment>
    <comment ref="D65" authorId="0" shapeId="0" xr:uid="{F56E4AB6-2974-4F98-9E40-9D023AB52A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65" authorId="0" shapeId="0" xr:uid="{F2EC189D-99AA-4F07-9BFC-C8B623DB83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B66" authorId="0" shapeId="0" xr:uid="{24DDFADE-6277-4CC8-A64F-BA5AE1F6DC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syngenta</t>
        </r>
      </text>
    </comment>
    <comment ref="C82" authorId="0" shapeId="0" xr:uid="{DEEF319E-D02A-461D-A311-3D1AB0A0CC9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86" authorId="0" shapeId="0" xr:uid="{56E53F2D-CBC5-4A0D-B416-6E09DA55FE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86" authorId="0" shapeId="0" xr:uid="{598B0FB6-2243-42EC-AAE0-91541678F6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H95" authorId="0" shapeId="0" xr:uid="{83B3EDC3-C1EE-4DB7-B3B2-00E0B0D630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5" authorId="0" shapeId="0" xr:uid="{8842D555-1C1A-49F1-98E1-372D314B12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5" authorId="0" shapeId="0" xr:uid="{1A4E9D3C-ABDF-4F22-9635-1558597BA1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16" authorId="0" shapeId="0" xr:uid="{B6F8AB07-AD50-4687-8F87-3A42439323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D18" authorId="0" shapeId="0" xr:uid="{895CA321-4CC6-4CFF-9ECA-FEF07B942F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K19" authorId="0" shapeId="0" xr:uid="{4AE4131C-B321-4DD3-BE33-2909AEB4A2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20 102</t>
        </r>
      </text>
    </comment>
    <comment ref="K20" authorId="0" shapeId="0" xr:uid="{5DCE9531-8888-471C-8C3F-838225FF99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53</t>
        </r>
      </text>
    </comment>
    <comment ref="K21" authorId="0" shapeId="0" xr:uid="{E5A44FC2-BB34-4347-B3A3-4617761E81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13 47</t>
        </r>
      </text>
    </comment>
    <comment ref="B27" authorId="0" shapeId="0" xr:uid="{4C40B0E1-019A-4683-86E5-15D98D9B48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27" authorId="0" shapeId="0" xr:uid="{1E4A2900-070D-4527-9307-063E2B67C8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F27" authorId="0" shapeId="0" xr:uid="{97C2CF08-B446-4075-A7F0-1EFB962D58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0" authorId="0" shapeId="0" xr:uid="{90ED8476-3369-4FFB-8087-FF41808E91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8</t>
        </r>
      </text>
    </comment>
    <comment ref="K32" authorId="0" shapeId="0" xr:uid="{8454CBB1-6247-40EF-8B2F-BBAA631713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48 104 114 124</t>
        </r>
      </text>
    </comment>
    <comment ref="B35" authorId="0" shapeId="0" xr:uid="{0391AAB8-1CFC-4CFC-B6F7-2A8E05D47C1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35" authorId="0" shapeId="0" xr:uid="{75326F98-9C2F-4ACE-B90A-B7BA083190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36" authorId="0" shapeId="0" xr:uid="{B637C1F4-B163-47A4-8FFD-2F5ECB4A5C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C37" authorId="0" shapeId="0" xr:uid="{FE48E19C-4521-4A5D-9D8C-A61769C0B0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37" authorId="0" shapeId="0" xr:uid="{F5ABD9AE-AE00-4DD2-8442-AF01EB11E5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48" authorId="0" shapeId="0" xr:uid="{85C42DEB-BF2F-4002-8472-B1BA9C058C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G48" authorId="0" shapeId="0" xr:uid="{7A84BC5B-DA87-40E3-8420-6E16871CF6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H51" authorId="0" shapeId="0" xr:uid="{B0E108F4-36E6-44F7-A57D-CDDEE552D3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H56" authorId="0" shapeId="0" xr:uid="{86FD3FBC-AE75-4C46-A6FC-D9D6B25024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B61" authorId="0" shapeId="0" xr:uid="{2DCA023A-62BD-434F-B040-E12F2162C3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1" authorId="0" shapeId="0" xr:uid="{C43E7497-125E-4969-902F-551356C42A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61" authorId="0" shapeId="0" xr:uid="{D3816A0F-6BC6-4DEB-B7F3-1575D09240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1" authorId="0" shapeId="0" xr:uid="{8036A9D8-0A05-46F9-B89B-EF2DD89BDE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H61" authorId="0" shapeId="0" xr:uid="{C11B16C1-5462-488B-A769-2C29E77AA9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F62" authorId="0" shapeId="0" xr:uid="{949A6D59-D66E-4A8A-A379-E690473A23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2" authorId="0" shapeId="0" xr:uid="{769E83BC-8F5C-4342-9BC0-AD5DE71C07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H62" authorId="0" shapeId="0" xr:uid="{0E067F05-E557-4E80-8C5F-7974489CC5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65" authorId="0" shapeId="0" xr:uid="{62D6AA76-F936-4CED-AFD6-35F25766C7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66" authorId="0" shapeId="0" xr:uid="{E98A6C06-5F6D-4558-9FFC-83B1657D603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82" authorId="0" shapeId="0" xr:uid="{2A11AD76-E024-49A9-80D0-EC7ED99477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H83" authorId="0" shapeId="0" xr:uid="{17FC459E-6CBB-4976-8428-FBECD5CDC9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G86" authorId="0" shapeId="0" xr:uid="{310FC00D-0660-499A-8E7A-7FC4B5A449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95" authorId="0" shapeId="0" xr:uid="{AC2BAD6A-BF0A-483E-8600-E73DB37396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  <comment ref="C95" authorId="0" shapeId="0" xr:uid="{D2CAFC97-3E05-44A0-B3B0-AAE453B8B0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H95" authorId="0" shapeId="0" xr:uid="{B4C009B2-A1AB-47EC-BBC0-429423F042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14" authorId="0" shapeId="0" xr:uid="{F1BA365B-85B6-4A34-9B67-A77DD6F1A6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G21" authorId="0" shapeId="0" xr:uid="{A940C7B5-EE63-4E43-BCE0-F511D4FC83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F23" authorId="0" shapeId="0" xr:uid="{A5DEE053-038A-43FA-9FE5-16032EC20D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</t>
        </r>
      </text>
    </comment>
    <comment ref="C27" authorId="0" shapeId="0" xr:uid="{48091DD2-EA4F-491D-B6F8-FF99C31D05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30" authorId="0" shapeId="0" xr:uid="{77D6FA62-AE45-41BA-B983-4AC57FA20AF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F32" authorId="0" shapeId="0" xr:uid="{F0B9706B-E262-4213-97B2-E9B25BA972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</t>
        </r>
      </text>
    </comment>
    <comment ref="H34" authorId="0" shapeId="0" xr:uid="{F4083B4D-B528-4CBB-857D-EA0BBADD554D}">
      <text>
        <r>
          <rPr>
            <b/>
            <sz val="9"/>
            <color indexed="81"/>
            <rFont val="Segoe UI"/>
            <family val="2"/>
          </rPr>
          <t>Kalito Silva:
Adutora</t>
        </r>
      </text>
    </comment>
    <comment ref="C51" authorId="0" shapeId="0" xr:uid="{DFD076EF-3363-4569-85E1-3896FD21E3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52" authorId="0" shapeId="0" xr:uid="{09483E4B-5F10-42A4-88A1-130D43CDA69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B56" authorId="0" shapeId="0" xr:uid="{6DDD3BB1-5B18-4D67-AB4E-C25B3857E6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57" authorId="0" shapeId="0" xr:uid="{99D781C2-47C3-43D5-A6DA-737D0B5F854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afeirições</t>
        </r>
      </text>
    </comment>
    <comment ref="B61" authorId="0" shapeId="0" xr:uid="{A665F5D6-1B17-4A4C-A024-534CCE8602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B62" authorId="0" shapeId="0" xr:uid="{5C08D206-1365-44F7-AFEE-8F506B2A31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E62" authorId="0" shapeId="0" xr:uid="{87891914-9D5A-4D79-9B97-4B13DECECD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86" authorId="0" shapeId="0" xr:uid="{B5B21B63-D92B-4D3E-AAA1-192DF957BB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5" authorId="0" shapeId="0" xr:uid="{171213F5-4F4C-44FD-ACFF-33B72AEE39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INJEFERD</t>
        </r>
      </text>
    </comment>
    <comment ref="G16" authorId="0" shapeId="0" xr:uid="{12B11623-9F1D-4E78-A7DF-6EC4114245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23" authorId="0" shapeId="0" xr:uid="{50829F6D-81E3-445A-BA06-7E8E245EE37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E29" authorId="0" shapeId="0" xr:uid="{518AF6FE-9E2E-46B3-88A9-978838EA9F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34" authorId="0" shapeId="0" xr:uid="{D18B3892-DBEE-4485-8124-C70F0C34E9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Adurora</t>
        </r>
      </text>
    </comment>
    <comment ref="F34" authorId="0" shapeId="0" xr:uid="{E0DFA145-86A0-425E-B893-B689B5D07F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AFEIRIÇÕES</t>
        </r>
      </text>
    </comment>
    <comment ref="E36" authorId="0" shapeId="0" xr:uid="{3A9E57AD-F64D-43BE-8853-A9191B1D10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36" authorId="0" shapeId="0" xr:uid="{D4720B79-6A49-454B-9FFC-33A2754A51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B37" authorId="0" shapeId="0" xr:uid="{8AD748E7-EFF2-461C-AD3D-544B622CBE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Entrga do Produto</t>
        </r>
      </text>
    </comment>
    <comment ref="D37" authorId="0" shapeId="0" xr:uid="{4DBECBB8-5609-44D2-845C-47B82A03C5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54" authorId="0" shapeId="0" xr:uid="{4D3FAB80-6B25-44A4-9E78-D7C52CD551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56" authorId="0" shapeId="0" xr:uid="{7FAA3D26-4309-460C-B487-B1579E7784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58" authorId="0" shapeId="0" xr:uid="{4EF24851-180F-4AB6-98EF-501AEFB2FB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59" authorId="0" shapeId="0" xr:uid="{1923D628-5820-444C-8A83-BC74B76D0B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59" authorId="0" shapeId="0" xr:uid="{95233F9C-6DB5-41A5-BCFF-6A3A92D3CB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61" authorId="0" shapeId="0" xr:uid="{2698CB6C-F132-4091-8B36-C707E228BB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62" authorId="0" shapeId="0" xr:uid="{851E73BF-F9A1-482A-9CC3-78F4E0683C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C62" authorId="0" shapeId="0" xr:uid="{7021F913-FA5D-408E-BB60-5F2C195D81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C63" authorId="0" shapeId="0" xr:uid="{DD37A205-1041-440F-A004-E250700354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63" authorId="0" shapeId="0" xr:uid="{F3770C6E-DE41-4300-8AC6-860E149230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CONTCTORA</t>
        </r>
      </text>
    </comment>
    <comment ref="G63" authorId="0" shapeId="0" xr:uid="{5843C787-7901-4BEE-96D6-E6A63798B6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G65" authorId="0" shapeId="0" xr:uid="{DFB1F310-1CBA-45F6-B59A-73F06BB22F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C74" authorId="0" shapeId="0" xr:uid="{4B7DE354-5C54-40F1-8772-FB6FF816B3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D74" authorId="0" shapeId="0" xr:uid="{E3ECBFFC-9014-450B-BC78-3DAD29A1AC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F74" authorId="0" shapeId="0" xr:uid="{37A8C457-7D1C-430B-9092-5DA7FF3EF2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G74" authorId="0" shapeId="0" xr:uid="{3DD78CFB-B748-4724-A184-7B4AB7BBB538}">
      <text>
        <r>
          <rPr>
            <b/>
            <sz val="9"/>
            <color indexed="81"/>
            <rFont val="Segoe UI"/>
            <family val="2"/>
          </rPr>
          <t>Kalito Silva
PAINEL DO PIVO</t>
        </r>
      </text>
    </comment>
    <comment ref="H74" authorId="0" shapeId="0" xr:uid="{343D79F5-60B9-4C59-9AA1-7C6AF7508CF4}">
      <text>
        <r>
          <rPr>
            <b/>
            <sz val="9"/>
            <color indexed="81"/>
            <rFont val="Segoe UI"/>
            <family val="2"/>
          </rPr>
          <t>Kalito Silva
PAINEL DO PIVO</t>
        </r>
      </text>
    </comment>
    <comment ref="C76" authorId="0" shapeId="0" xr:uid="{CDD8C7DD-699A-4E3A-9A97-CB3E93E2C3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D76" authorId="0" shapeId="0" xr:uid="{F7A72579-0C9A-4756-B372-0344024933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  <comment ref="G76" authorId="0" shapeId="0" xr:uid="{7D58BEF0-DDC0-4C4A-804B-2C5FE949A6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da syngenta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27" authorId="0" shapeId="0" xr:uid="{325B7D9C-173F-42E1-A52D-451D0D0ADD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vedação</t>
        </r>
      </text>
    </comment>
    <comment ref="F27" authorId="0" shapeId="0" xr:uid="{67976AE2-0804-4EE9-AA8C-00489880EE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K33" authorId="0" shapeId="0" xr:uid="{C37FBAF3-8D7A-48A2-AF8C-52607A6574D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29</t>
        </r>
      </text>
    </comment>
    <comment ref="F34" authorId="0" shapeId="0" xr:uid="{3EE557D4-58CF-488B-81FF-0C3A5DC0C4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36" authorId="0" shapeId="0" xr:uid="{1A2E1F1E-B8A8-4460-9036-FFAB1C866A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36" authorId="0" shapeId="0" xr:uid="{8809479E-42EE-454F-8B18-9D0FF8650C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37" authorId="0" shapeId="0" xr:uid="{028169C4-23E3-4C61-8CB2-932140BDC5F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51" authorId="0" shapeId="0" xr:uid="{4CFD87E0-1E69-4619-B01E-C296DCE5B5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52" authorId="0" shapeId="0" xr:uid="{3DD8EEFD-B48F-4029-B04C-FC7F7B04F6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  <comment ref="B63" authorId="0" shapeId="0" xr:uid="{FD262DDE-8503-43E9-8B0D-7056BF33A2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63" authorId="0" shapeId="0" xr:uid="{026D1D73-7C66-4E5A-82BB-8471C99992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63" authorId="0" shapeId="0" xr:uid="{199102A7-C98C-405B-B420-3ADCD01736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63" authorId="0" shapeId="0" xr:uid="{D18239A9-D703-4AF3-ABB3-930DA01BA7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65" authorId="0" shapeId="0" xr:uid="{4B84CB26-CBDA-4586-9880-AD5B71A932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65" authorId="0" shapeId="0" xr:uid="{28144416-5B03-43F5-B21D-916F5F75471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65" authorId="0" shapeId="0" xr:uid="{AB4E3D17-ED66-4CF0-8F1C-3B1E4FE8ED0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65" authorId="0" shapeId="0" xr:uid="{13A97537-BD57-4DB8-AC53-1232F14B58D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65" authorId="0" shapeId="0" xr:uid="{048B95CA-6B41-4E8E-8953-4170BB2A5E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66" authorId="0" shapeId="0" xr:uid="{943D162B-0BF6-4AAB-B618-5531897591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66" authorId="0" shapeId="0" xr:uid="{1167F388-E3B3-4F73-B903-ED51059E7FF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66" authorId="0" shapeId="0" xr:uid="{76729E87-A5D2-47D9-90AB-59EE355735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74" authorId="0" shapeId="0" xr:uid="{87F6E29D-774A-4267-ABC1-EFEA9DEE115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B76" authorId="0" shapeId="0" xr:uid="{BA7BEAB7-5069-419D-A1D4-3F9483A5D1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E76" authorId="0" shapeId="0" xr:uid="{126A9563-F953-40C0-B4EB-588270E6480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82" authorId="0" shapeId="0" xr:uid="{FAD9C0AA-2442-4268-8586-49218F2C7C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B84" authorId="0" shapeId="0" xr:uid="{D43F66FC-09C7-4DEC-843B-BB91FEC4A1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E94" authorId="0" shapeId="0" xr:uid="{CD6BAFD3-1981-46E8-9D9C-242B01A9E14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E95" authorId="0" shapeId="0" xr:uid="{23C306C4-F36D-438F-93E9-FCB24CD8AB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5" authorId="0" shapeId="0" xr:uid="{F741D88A-3330-4EF9-9D25-5467B2DDFF5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5" authorId="0" shapeId="0" xr:uid="{D72279A7-27FF-4ED6-A81F-66616779E7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23" authorId="0" shapeId="0" xr:uid="{B8E5A33C-66FC-4120-BFC5-FFDE41127B2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27" authorId="0" shapeId="0" xr:uid="{00D4DF7E-CBB8-4DCE-A5D9-C8D5C47813F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27" authorId="0" shapeId="0" xr:uid="{99C99845-E00E-4CE2-80BC-69A0BADEEAB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entrga do produto</t>
        </r>
      </text>
    </comment>
    <comment ref="D28" authorId="0" shapeId="0" xr:uid="{E7C6B661-A7AF-4B41-AB4D-CAC9D07F1C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30" authorId="0" shapeId="0" xr:uid="{C1884020-2146-47A4-8429-A10D7491DC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D30" authorId="0" shapeId="0" xr:uid="{F1F95FE8-9D7A-4573-BDDE-EB19FBA4F4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H34" authorId="0" shapeId="0" xr:uid="{35FBF893-999D-4412-90F4-109DEC868E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35" authorId="0" shapeId="0" xr:uid="{3624D22B-9895-466A-8D58-6F9A709EE5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6" authorId="0" shapeId="0" xr:uid="{9CD63351-4260-4A7E-B9D5-92647CFBDA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entrga do produto</t>
        </r>
      </text>
    </comment>
    <comment ref="C37" authorId="0" shapeId="0" xr:uid="{A11C7DE1-B32A-43E3-8326-8C7F0FEE59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G51" authorId="0" shapeId="0" xr:uid="{957A6784-9A7A-48D0-99A6-BCBBAE7655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Entupimento</t>
        </r>
      </text>
    </comment>
    <comment ref="B59" authorId="0" shapeId="0" xr:uid="{B2AFD2A9-0748-4CD9-8F11-43C8DC90F5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F59" authorId="0" shapeId="0" xr:uid="{614B0561-30E2-4122-BB00-951CEAF6A21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60" authorId="0" shapeId="0" xr:uid="{52C99C40-0B38-433B-B058-E8871840F2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74" authorId="0" shapeId="0" xr:uid="{C6014926-0580-4543-AFC9-171BBAD539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76" authorId="0" shapeId="0" xr:uid="{0AE7DDBB-20FC-45AC-9DAF-D560C094E5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5" authorId="0" shapeId="0" xr:uid="{739E7CB7-2486-4D14-95CF-4F8A8575C4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K22" authorId="0" shapeId="0" xr:uid="{90E13023-72B7-49C7-A825-33D6CC690D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13</t>
        </r>
      </text>
    </comment>
    <comment ref="B27" authorId="0" shapeId="0" xr:uid="{081CC4B9-90C7-480E-8AF3-05BF305AF8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27" authorId="0" shapeId="0" xr:uid="{D25E3BB4-5530-4C55-B0FD-ED1ACFAFFE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27" authorId="0" shapeId="0" xr:uid="{4B8AA35A-D544-447F-BFCE-7B1E868A26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27" authorId="0" shapeId="0" xr:uid="{B4E8617D-F6D4-4EB5-9AE7-BC73A084D2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28" authorId="0" shapeId="0" xr:uid="{48BD2E7E-6401-45D0-85FE-EA519ABB36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28" authorId="0" shapeId="0" xr:uid="{C1EF4C15-73F3-4A43-8668-16CC155C72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0" authorId="0" shapeId="0" xr:uid="{396138CB-413A-4FAE-9352-A71EDCDAE4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0" authorId="0" shapeId="0" xr:uid="{E1FA8DF1-F5EA-4535-B656-625D6529A8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0" authorId="0" shapeId="0" xr:uid="{063AD173-99B3-44E9-AFA6-B9679AD934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22</t>
        </r>
      </text>
    </comment>
    <comment ref="K31" authorId="0" shapeId="0" xr:uid="{0930D03C-04CC-4302-A614-03588236D4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28 e 49</t>
        </r>
      </text>
    </comment>
    <comment ref="F32" authorId="0" shapeId="0" xr:uid="{9FFFF613-AC99-43F8-88F0-97121E320F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4" authorId="0" shapeId="0" xr:uid="{9656E1A3-5440-4D2A-B377-FF2B22B53A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34" authorId="0" shapeId="0" xr:uid="{37C89298-1B5C-4ED1-8D4C-957EAFCFD96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34" authorId="0" shapeId="0" xr:uid="{225DC668-8ADB-4C5D-8A8F-FD9785F1CB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4" authorId="0" shapeId="0" xr:uid="{FD32E52E-EC43-490C-886E-D19C9715BD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4" authorId="0" shapeId="0" xr:uid="{6C4EFFB5-16AE-4DFE-8A86-E56DBEE7EB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5" authorId="0" shapeId="0" xr:uid="{0984B3C9-5D02-4B5C-8108-C1CB755959B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D35" authorId="0" shapeId="0" xr:uid="{83F1985B-07D1-4CF3-823C-68A23420E0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5" authorId="0" shapeId="0" xr:uid="{F9285996-E8C4-4944-A257-C80DE6E92F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5" authorId="0" shapeId="0" xr:uid="{BF7A43F6-4862-4B99-9875-91C6C8DEDA3C}">
      <text>
        <r>
          <rPr>
            <b/>
            <sz val="9"/>
            <color indexed="81"/>
            <rFont val="Segoe UI"/>
            <family val="2"/>
          </rPr>
          <t>Kalito Silva
Syngenta</t>
        </r>
      </text>
    </comment>
    <comment ref="G35" authorId="0" shapeId="0" xr:uid="{07F2A23D-0752-4430-A94C-A5A242909E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6" authorId="0" shapeId="0" xr:uid="{BE1CFB27-AA7A-4DDB-9F53-CC47E5C46C3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6" authorId="0" shapeId="0" xr:uid="{6B519791-BEE4-4EDB-8155-99F43D80C6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37" authorId="0" shapeId="0" xr:uid="{E2657D07-C9C6-4C20-B8E7-1990281C92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7" authorId="0" shapeId="0" xr:uid="{FC735E2E-76D7-45B7-AFC3-DEAAE93CDD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40" authorId="0" shapeId="0" xr:uid="{3494FF79-C103-4683-8B98-8B7FC20BE7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51" authorId="0" shapeId="0" xr:uid="{D5EF82F9-B02C-410F-918A-1818CB9692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Entupimento</t>
        </r>
      </text>
    </comment>
    <comment ref="D53" authorId="0" shapeId="0" xr:uid="{298E86EA-D557-481E-8657-F036F34F5CE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C54" authorId="0" shapeId="0" xr:uid="{D9DC102D-ECD1-4EF7-8960-03D3595F95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  <comment ref="H56" authorId="0" shapeId="0" xr:uid="{A3C48B1E-5C1F-493D-B56A-982FE19A1A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57" authorId="0" shapeId="0" xr:uid="{A0C57BD8-AFA4-4D6A-9943-C7057BDB8C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59" authorId="0" shapeId="0" xr:uid="{E168C3AC-AAF9-4249-9262-D5608E29C5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63" authorId="0" shapeId="0" xr:uid="{9F1D32C7-91DD-450B-AE58-0EC68E1682F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F63" authorId="0" shapeId="0" xr:uid="{902395DC-3F80-4772-A5C2-9D0734038E2B}">
      <text>
        <r>
          <rPr>
            <b/>
            <sz val="9"/>
            <color indexed="81"/>
            <rFont val="Segoe UI"/>
            <family val="2"/>
          </rPr>
          <t>Kalito Silva:
pulverização</t>
        </r>
      </text>
    </comment>
    <comment ref="D76" authorId="0" shapeId="0" xr:uid="{EC35CCDF-5481-44E5-A5E9-6FDACE8C2A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76" authorId="0" shapeId="0" xr:uid="{3FAA6824-CF2E-4225-A7D5-AC866FB0D4DB}">
      <text>
        <r>
          <rPr>
            <b/>
            <sz val="9"/>
            <color indexed="81"/>
            <rFont val="Segoe UI"/>
            <family val="2"/>
          </rPr>
          <t>Kalito Silva:
pulverização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7" authorId="0" shapeId="0" xr:uid="{A6178EF8-DD47-438D-B466-94320C2CFA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H9" authorId="0" shapeId="0" xr:uid="{527CAC9E-BEF7-4F4E-B842-6F5928E906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10" authorId="0" shapeId="0" xr:uid="{8199E32E-09E8-4E55-A7B1-75A3E36F2C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11" authorId="0" shapeId="0" xr:uid="{E642AD20-86ED-46DF-9B00-98ED5BC085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18" authorId="0" shapeId="0" xr:uid="{A7529DFB-05F9-48BA-8AC7-A32BB1E80C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24" authorId="0" shapeId="0" xr:uid="{85577908-7048-4AFB-A116-D0CB077577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12 13 06 05</t>
        </r>
      </text>
    </comment>
    <comment ref="K25" authorId="0" shapeId="0" xr:uid="{AEE11856-4F60-438D-A40D-06E18E259F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14 07 27 06 05</t>
        </r>
      </text>
    </comment>
    <comment ref="B26" authorId="0" shapeId="0" xr:uid="{D91A73BA-BC44-4E03-91F2-3C36ABE9A4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Auto trafo</t>
        </r>
      </text>
    </comment>
    <comment ref="B27" authorId="0" shapeId="0" xr:uid="{A3CC491C-B9F6-4FFF-949C-76F6DF3DE33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C27" authorId="0" shapeId="0" xr:uid="{074D1BFE-9AB4-436C-9325-1459B5C971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27" authorId="0" shapeId="0" xr:uid="{A88DECB6-4FED-4D75-A13B-5EED7C1B6F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28" authorId="0" shapeId="0" xr:uid="{C2CFBF2C-12B5-454F-9E03-B727A8C078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F28" authorId="0" shapeId="0" xr:uid="{469ECF57-28E1-4B95-BF38-19E786979F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29" authorId="0" shapeId="0" xr:uid="{F9667316-A187-43A4-B246-984737B067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29" authorId="0" shapeId="0" xr:uid="{2075C369-53F4-4987-ADC5-6E5A2B9A2D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K29" authorId="0" shapeId="0" xr:uid="{B9711538-3CAB-4506-8175-62EB0246C0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101 103</t>
        </r>
      </text>
    </comment>
    <comment ref="C30" authorId="0" shapeId="0" xr:uid="{C41E2387-5A7C-4FC0-9774-2DD4786219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30" authorId="0" shapeId="0" xr:uid="{4AF40A89-5142-4F1C-8AA3-2C8CF17E24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30" authorId="0" shapeId="0" xr:uid="{BDBF302D-ECD6-44CB-AD98-DA684F6454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30" authorId="0" shapeId="0" xr:uid="{A70EF9B0-3BF6-412C-9399-D591DCB6F6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0" authorId="0" shapeId="0" xr:uid="{24549F4F-CA64-4AA8-95D0-36EC3987F6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48</t>
        </r>
      </text>
    </comment>
    <comment ref="H31" authorId="0" shapeId="0" xr:uid="{538A7078-AF41-494C-8C43-D8119FA012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1" authorId="0" shapeId="0" xr:uid="{FDCEF99C-F239-4DF5-9AD4-5E72EA55EC8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 55</t>
        </r>
      </text>
    </comment>
    <comment ref="F32" authorId="0" shapeId="0" xr:uid="{26C1A6AB-5814-4447-B516-88C4B1E037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H32" authorId="0" shapeId="0" xr:uid="{5C4D5AA3-B4F6-48FF-BE6C-C18B858733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4" authorId="0" shapeId="0" xr:uid="{8B52F6C6-DBA7-4677-B80E-7C5211CCF3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34" authorId="0" shapeId="0" xr:uid="{D76C2BDB-090E-47E0-BBC4-34F79AF613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35" authorId="0" shapeId="0" xr:uid="{23D5E04F-A2FA-4324-AF88-37D74BF0F6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35" authorId="0" shapeId="0" xr:uid="{697F9C91-2981-4333-9C2F-3BECFC858F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K35" authorId="0" shapeId="0" xr:uid="{035E393F-A1A3-4C0E-B388-310585A4DD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104</t>
        </r>
      </text>
    </comment>
    <comment ref="F36" authorId="0" shapeId="0" xr:uid="{66AE0F30-FA68-4D29-8BCC-3A4A9EBAB8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pivo atolado</t>
        </r>
      </text>
    </comment>
    <comment ref="B47" authorId="0" shapeId="0" xr:uid="{39775DA1-E733-47DD-B40B-86F359BE41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47" authorId="0" shapeId="0" xr:uid="{64FBE907-ADA3-42C6-9490-08AC711D4A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D47" authorId="0" shapeId="0" xr:uid="{1AE2971D-BFA5-460A-A889-C49920FCDF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H47" authorId="0" shapeId="0" xr:uid="{49A8C526-C48A-4D1F-9EA0-854C070523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48" authorId="0" shapeId="0" xr:uid="{FADD3220-6257-4AAA-878B-64EAFFB8DF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48" authorId="0" shapeId="0" xr:uid="{D90FBEE3-E814-4DCA-B232-B98B9CFEC7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B49" authorId="0" shapeId="0" xr:uid="{95B42608-4573-4D33-B5A1-190D83A748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49" authorId="0" shapeId="0" xr:uid="{41196E54-D1F7-47E1-BAEC-BD64E67A0D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B51" authorId="0" shapeId="0" xr:uid="{9E49BA14-F6E8-492B-8AB3-C9C68041E7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D52" authorId="0" shapeId="0" xr:uid="{E0745E6D-97D0-44C6-986D-3329240A08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de tabaco</t>
        </r>
      </text>
    </comment>
    <comment ref="D53" authorId="0" shapeId="0" xr:uid="{EE4C09D8-7835-425B-B290-1AC28C5BA9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de tabaco</t>
        </r>
      </text>
    </comment>
    <comment ref="C55" authorId="0" shapeId="0" xr:uid="{F2612CFE-3703-49C9-BAEE-053537E315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C56" authorId="0" shapeId="0" xr:uid="{4BEBE54E-E819-491B-BF40-1D1BF7B285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D56" authorId="0" shapeId="0" xr:uid="{A0D83A00-1DCC-4DBE-AE41-0D4C699C7E0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E56" authorId="0" shapeId="0" xr:uid="{0A6DACA0-BFAA-4F3D-8241-309CC9239E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58" authorId="0" shapeId="0" xr:uid="{41F25C63-023D-4038-BC19-5D352F389C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D58" authorId="0" shapeId="0" xr:uid="{40E83588-3787-4EFC-9A93-2F9F9C2A795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59" authorId="0" shapeId="0" xr:uid="{1E0C1F9C-F1A4-48E8-9D46-EB195A8E1A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63" authorId="0" shapeId="0" xr:uid="{AF8812B1-C2EA-4485-946E-A7F52D44B0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3" authorId="0" shapeId="0" xr:uid="{F297FDD2-E7AB-40B4-BA8E-8EA27D347F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3" authorId="0" shapeId="0" xr:uid="{AB81466F-F1DA-48A5-A4C9-E0FB6743A6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5" authorId="0" shapeId="0" xr:uid="{02784334-2762-4237-A84B-A4DC34B872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5" authorId="0" shapeId="0" xr:uid="{1EF13E18-4258-4B80-B21C-67E3793232B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5" authorId="0" shapeId="0" xr:uid="{A34E10C5-BE4D-4F86-9082-FE7D6CAD8F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6" authorId="0" shapeId="0" xr:uid="{6D025F0A-A9F0-480D-966F-3E3D2AF644D1}">
      <text>
        <r>
          <rPr>
            <b/>
            <sz val="9"/>
            <color indexed="81"/>
            <rFont val="Segoe UI"/>
            <family val="2"/>
          </rPr>
          <t xml:space="preserve">Kalito Silva:
contactora
</t>
        </r>
      </text>
    </comment>
    <comment ref="E66" authorId="0" shapeId="0" xr:uid="{546609AC-6D15-4A91-A124-34FA7A23AF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18" authorId="0" shapeId="0" xr:uid="{F0D91F9B-F759-43E6-844F-60E86FD40A1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C23" authorId="0" shapeId="0" xr:uid="{017127F8-6E97-41F3-8F08-008036A0D5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23" authorId="0" shapeId="0" xr:uid="{3FCB237A-3F46-4B74-B178-6FF708A85C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E23" authorId="0" shapeId="0" xr:uid="{F9B3E18E-AA67-4CA4-B535-E0FA7D3260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F26" authorId="0" shapeId="0" xr:uid="{2EE3FA4D-64D1-48F3-96FE-9CA38C5405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E27" authorId="0" shapeId="0" xr:uid="{010E9D53-6066-473E-9943-3522D8C301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C28" authorId="0" shapeId="0" xr:uid="{9CDFF5B2-7CF6-49EB-8371-A2D3CE96C3C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28" authorId="0" shapeId="0" xr:uid="{92D94316-8F53-45F8-B91A-6A14F1BA58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30" authorId="0" shapeId="0" xr:uid="{BD50A85B-B95C-4C5F-93FC-796BC2267CA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32" authorId="0" shapeId="0" xr:uid="{DA8CE679-A6FC-4687-BC2F-5C0303E807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34" authorId="0" shapeId="0" xr:uid="{8158FF37-0DC1-49BE-A9FF-66093D43D2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34" authorId="0" shapeId="0" xr:uid="{CBD4D536-3CB2-4895-B61C-4DAE04D7BDC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4" authorId="0" shapeId="0" xr:uid="{029A7CFE-075C-47B7-AF70-98E643A58B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B37" authorId="0" shapeId="0" xr:uid="{DCE3B5D2-E530-4591-A8F2-A3FF6F1B88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7" authorId="0" shapeId="0" xr:uid="{0307E0FF-848A-4038-97AF-097418C339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FALTADE AGUA</t>
        </r>
      </text>
    </comment>
    <comment ref="B47" authorId="0" shapeId="0" xr:uid="{75ECF915-B92A-4814-9B8D-7A5ACB0131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47" authorId="0" shapeId="0" xr:uid="{E8AEFC05-06C6-469F-8CBC-9905AC7556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47" authorId="0" shapeId="0" xr:uid="{6B066216-BDD9-498D-8277-163950B855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D49" authorId="0" shapeId="0" xr:uid="{9291147B-33B6-4977-9CC7-3DF330A19A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G50" authorId="0" shapeId="0" xr:uid="{6315E2E8-DDA6-466E-BA99-5C45515470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C52" authorId="0" shapeId="0" xr:uid="{B38403D5-E7EE-47ED-9DB8-D8233A462D0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D52" authorId="0" shapeId="0" xr:uid="{F608E694-76FE-4271-A777-708A167D9B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B54" authorId="0" shapeId="0" xr:uid="{C9B84417-F4AB-4B0F-8623-D64DEF8E1D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B58" authorId="0" shapeId="0" xr:uid="{912C2ACA-26CB-4EB2-8EB5-90A464BC64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59" authorId="0" shapeId="0" xr:uid="{37E8069C-B7F0-4B03-9CD0-D0B2AECD2D3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63" authorId="0" shapeId="0" xr:uid="{1761D05C-9FC6-4808-92B6-A16066FA33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3" authorId="0" shapeId="0" xr:uid="{F447F2EE-6725-4C7E-8317-02614282AE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5" authorId="0" shapeId="0" xr:uid="{59E6BF21-B972-4CD3-A0C3-12908EA4F7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5" authorId="0" shapeId="0" xr:uid="{188C1A89-88B2-4980-AA51-B5E108AF3A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5" authorId="0" shapeId="0" xr:uid="{CCAD2D92-CE2B-42FC-8C5B-C2A2E47E6C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6" authorId="0" shapeId="0" xr:uid="{97731068-5137-43F5-9CD5-381591CD5F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6" authorId="0" shapeId="0" xr:uid="{2F83A1A1-9D9B-4881-A6AB-48E17EDFD2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6" authorId="0" shapeId="0" xr:uid="{693AD854-E12A-483B-B96E-AEA274BBEF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9" authorId="0" shapeId="0" xr:uid="{727F289B-9483-447F-87D7-C6F2A719A5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B71" authorId="0" shapeId="0" xr:uid="{3707CCAF-4B34-43BB-ADCD-03CB0739F5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C74" authorId="0" shapeId="0" xr:uid="{397A37D9-9BE8-4289-A4B0-F63F20C222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76" authorId="0" shapeId="0" xr:uid="{83A5B3D0-4621-435C-95D7-EB1A63C7150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83" authorId="0" shapeId="0" xr:uid="{565E9F37-850B-40F8-844A-CF8A3FCC91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F85" authorId="0" shapeId="0" xr:uid="{1763B705-020D-4807-BF96-247CAA8F1C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95" authorId="0" shapeId="0" xr:uid="{25B304EB-1159-4EC2-BEF2-E60C7F96C2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95" authorId="0" shapeId="0" xr:uid="{99E39509-778D-4591-9F23-5B7D67F0A3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6" authorId="0" shapeId="0" xr:uid="{75959E48-4C2C-4056-9A38-AD796A06B3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7" authorId="0" shapeId="0" xr:uid="{99F08D42-07FE-4451-9F4D-3DFE08E955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C12" authorId="0" shapeId="0" xr:uid="{8F70BB56-0340-4199-8B90-D4295D38A58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Mecãnico</t>
        </r>
      </text>
    </comment>
    <comment ref="D12" authorId="0" shapeId="0" xr:uid="{926E7099-0B32-43CB-9641-3C4E4AC8AC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Mecãnico</t>
        </r>
      </text>
    </comment>
    <comment ref="E16" authorId="0" shapeId="0" xr:uid="{EF65BBDB-5B63-47BD-92DC-01F6F5CA4E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D19" authorId="0" shapeId="0" xr:uid="{B995ECF8-CED8-435E-9A5B-F1600C357E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27" authorId="0" shapeId="0" xr:uid="{4FCBE435-7C28-49A5-9E0B-4D859C20D1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30" authorId="0" shapeId="0" xr:uid="{EA88A74C-0F05-4AF3-B3CC-431665D500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2" authorId="0" shapeId="0" xr:uid="{27623360-DEE6-40B3-85BD-D78FB017214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E32" authorId="0" shapeId="0" xr:uid="{6477AB51-CD12-4D95-BA0E-DF90EA370C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F32" authorId="0" shapeId="0" xr:uid="{56880792-D2B7-47F6-98C1-8B6DB86FD9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 redutor</t>
        </r>
      </text>
    </comment>
    <comment ref="C34" authorId="0" shapeId="0" xr:uid="{49378B36-1819-41F7-A408-79E28B95B20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pos outra ferti</t>
        </r>
      </text>
    </comment>
    <comment ref="E34" authorId="0" shapeId="0" xr:uid="{4A19EE70-4552-4AAF-A992-77EF5E15BE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35" authorId="0" shapeId="0" xr:uid="{A8D5D80D-F9F5-4B60-BD8C-41A6A73917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36" authorId="0" shapeId="0" xr:uid="{3DAEA25B-C774-4C18-9121-101578F994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E36" authorId="0" shapeId="0" xr:uid="{287B7067-29B3-4477-ABFA-353DF588AC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36" authorId="0" shapeId="0" xr:uid="{B7EA628E-12F8-406A-83EF-A95D4FE1AD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37" authorId="0" shapeId="0" xr:uid="{A475FAD8-1805-46C7-A988-B6A0A4DCAF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37" authorId="0" shapeId="0" xr:uid="{CEDCC17A-2231-42CF-8E89-AE639910E4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42" authorId="0" shapeId="0" xr:uid="{79E40424-9D83-4A1A-BE9F-A5F456F857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47" authorId="0" shapeId="0" xr:uid="{684BD1C6-F791-4A5B-9614-ADC94E4BF5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F47" authorId="0" shapeId="0" xr:uid="{6CC760FA-F8D0-4806-88BA-BF1F442D0C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49" authorId="0" shapeId="0" xr:uid="{DF084655-B1F8-423A-B870-908A09BA7A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51" authorId="0" shapeId="0" xr:uid="{D9F8A49C-990E-4DC8-A821-0F5E7E8820C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coheita tabaco</t>
        </r>
      </text>
    </comment>
    <comment ref="B54" authorId="0" shapeId="0" xr:uid="{0BCB25C8-A44A-41ED-AD24-9C8E778805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55" authorId="0" shapeId="0" xr:uid="{412B9FBD-DA31-48D6-AF08-5C021637C8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pos outra ferti</t>
        </r>
      </text>
    </comment>
    <comment ref="D60" authorId="0" shapeId="0" xr:uid="{2249F833-4E24-4540-A5D9-7BF15EE1D7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63" authorId="0" shapeId="0" xr:uid="{35C65D81-C245-487E-A4FB-3AC054B4087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6" authorId="0" shapeId="0" xr:uid="{6F94B50C-0E30-4819-B42B-640ECEB9A41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66" authorId="0" shapeId="0" xr:uid="{AF28C41A-4A77-489B-8F19-6179B1A406F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8" authorId="0" shapeId="0" xr:uid="{79E177CE-6747-4569-BB1C-8BD10CBBF7E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69" authorId="0" shapeId="0" xr:uid="{8C07A872-D1F0-46D4-A81F-0D85F5BE7C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85" authorId="0" shapeId="0" xr:uid="{79C50F0F-2A00-454B-9692-0605B324BA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F85" authorId="0" shapeId="0" xr:uid="{AAF673F0-C1E4-4CBA-B8C4-7EF90D7EA1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5" authorId="0" shapeId="0" xr:uid="{A60256C6-44CE-4650-9138-E99F66D416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H12" authorId="0" shapeId="0" xr:uid="{785D8C17-4A0C-4728-941D-D49C76C866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H13" authorId="0" shapeId="0" xr:uid="{400DD731-9CA3-4F8F-89C9-56FE7CA70F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B36" authorId="0" shapeId="0" xr:uid="{F49E5FBC-61DD-42F2-89A8-4075BECE87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B49" authorId="0" shapeId="0" xr:uid="{7127D4CB-8BDA-41BC-88A2-03E6C948786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58" authorId="0" shapeId="0" xr:uid="{42445DDE-32A2-4D23-AD8C-233D81CCCF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H60" authorId="0" shapeId="0" xr:uid="{DF0D7636-47BC-4C41-817B-22CD4DCEDF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H70" authorId="0" shapeId="0" xr:uid="{0FAECBE0-D9C2-469D-AAA6-E1E32109FD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H88" authorId="0" shapeId="0" xr:uid="{E0CFE6B7-440F-4B37-BD3B-C08E453147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G10" authorId="0" shapeId="0" xr:uid="{C934B551-132F-47C1-BEDE-32CB1DFB1F6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Vedação</t>
        </r>
      </text>
    </comment>
    <comment ref="G26" authorId="0" shapeId="0" xr:uid="{1F331991-4DB0-4685-B0AD-2ACD2249E1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 redutor</t>
        </r>
      </text>
    </comment>
    <comment ref="H26" authorId="0" shapeId="0" xr:uid="{5B51C680-5135-4738-8AF9-2A29897AEB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 redutor</t>
        </r>
      </text>
    </comment>
    <comment ref="B27" authorId="0" shapeId="0" xr:uid="{B919F17A-4C86-48E1-9E50-1E7DAA010B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28" authorId="0" shapeId="0" xr:uid="{8A89C704-2E66-49FB-B46A-7580FBF629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B32" authorId="0" shapeId="0" xr:uid="{C7ECDE27-8425-41D2-B93A-406DFE7308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E34" authorId="0" shapeId="0" xr:uid="{3C8B6EA7-114F-4F80-9951-E60C177474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34" authorId="0" shapeId="0" xr:uid="{8FEF0996-AB6E-4B55-AE2D-CE62EDC526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G34" authorId="0" shapeId="0" xr:uid="{1EFA810E-48E1-4D6A-B4D2-660D8E43F12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B35" authorId="0" shapeId="0" xr:uid="{42A334CF-27EA-4EBE-B59C-0B405AE3902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6" authorId="0" shapeId="0" xr:uid="{FEC88598-7C27-4F6E-9580-F7626ED0F2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C36" authorId="0" shapeId="0" xr:uid="{8234A692-970D-40EA-AF9D-B93661A19A4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D36" authorId="0" shapeId="0" xr:uid="{7F46B5F3-7A53-4876-BF03-2DBE2D2A6E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E36" authorId="0" shapeId="0" xr:uid="{5ED3F9AF-6387-43BE-8FC0-88BED7593F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F36" authorId="0" shapeId="0" xr:uid="{66D97C0C-55CB-41FD-9418-F1FF75AB8C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G36" authorId="0" shapeId="0" xr:uid="{A0214C0B-3C62-4CD5-8087-1C0A5E026D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H36" authorId="0" shapeId="0" xr:uid="{D6BC8C53-E63D-4F60-97EE-8E467C1751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H37" authorId="0" shapeId="0" xr:uid="{10298A54-1D67-4CB7-B838-8066E4FBBE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B41" authorId="0" shapeId="0" xr:uid="{D3691DED-CEB2-437E-91A4-DCDA0A719A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47" authorId="0" shapeId="0" xr:uid="{F54D8114-E67A-4F31-A0D6-5F6A8E4690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C47" authorId="0" shapeId="0" xr:uid="{7D1E6E6D-9810-41DB-B7CA-40D7D11C2FC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Syngenta</t>
        </r>
      </text>
    </comment>
    <comment ref="E47" authorId="0" shapeId="0" xr:uid="{FA6DAD87-6578-447F-AD46-EB81375C066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Eletrico cabo do auto</t>
        </r>
      </text>
    </comment>
    <comment ref="E54" authorId="0" shapeId="0" xr:uid="{BD23F847-B149-402F-9898-3F5A1ED0308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C58" authorId="0" shapeId="0" xr:uid="{FC05A30D-C6B1-4A75-A0DB-C64F438A35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B60" authorId="0" shapeId="0" xr:uid="{4F709BC1-902E-4355-856E-84F04DD641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G64" authorId="0" shapeId="0" xr:uid="{E1169157-3141-400D-AA2F-9E2F581E99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65" authorId="0" shapeId="0" xr:uid="{18F2BAFD-199F-4D0B-BA72-8A11DB1E093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D66" authorId="0" shapeId="0" xr:uid="{DDF8C6FE-E3C2-455A-87B9-C7A0D85862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D68" authorId="0" shapeId="0" xr:uid="{D0BBB036-FA89-4BC7-A957-232B346B49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D69" authorId="0" shapeId="0" xr:uid="{F5D028C2-80BC-44AF-B026-6292ED852D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C72" authorId="0" shapeId="0" xr:uid="{23E45C47-92DE-4292-8AF8-FCE0B74575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D83" authorId="0" shapeId="0" xr:uid="{7B0040EF-8942-40D1-9C6D-6F05F7A6A9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F83" authorId="0" shapeId="0" xr:uid="{C69C20F7-C158-4CE7-9B8E-BA391B0E30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D85" authorId="0" shapeId="0" xr:uid="{B49B6E9E-098D-448C-A37D-672D197B9D6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5" authorId="0" shapeId="0" xr:uid="{9BB1968C-280F-4806-B75E-960CD2FFFF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B6" authorId="0" shapeId="0" xr:uid="{44D6097B-1B49-42B0-B5FD-26B1F0BABAA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6" authorId="0" shapeId="0" xr:uid="{A62962DD-653F-4071-8E85-681078BD4F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6" authorId="0" shapeId="0" xr:uid="{C32A07B2-56D8-4F6C-87DD-CAF905D75E4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B34" authorId="0" shapeId="0" xr:uid="{2E28D4D6-87BF-4A68-8F27-2ED357D86D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C85" authorId="0" shapeId="0" xr:uid="{EECCC0E6-17E4-433E-BEFA-C4869ED164E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5" authorId="0" shapeId="0" xr:uid="{0AE64FFA-D9E9-4E4C-A475-F319FD3BE0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F29" authorId="0" shapeId="0" xr:uid="{7D5F97B5-AECE-4B77-A1B9-E0026230586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F33" authorId="0" shapeId="0" xr:uid="{42B17CB0-B782-44B5-A3FC-847E680FC0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Entraga do produto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10" authorId="0" shapeId="0" xr:uid="{4A6071D6-820E-402A-B8A9-94960EF7A8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D10" authorId="0" shapeId="0" xr:uid="{F4E9C34B-CF81-423A-84D9-EB28B79AE4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F37" authorId="0" shapeId="0" xr:uid="{C9917DB2-9140-47A3-B523-C0C4B4D3C1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B77" authorId="0" shapeId="0" xr:uid="{4EFBDF12-DE7A-46F0-8ECE-9367A6C163E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81" authorId="0" shapeId="0" xr:uid="{74C4F351-2B85-4DAF-A705-6128D35D6D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  <comment ref="H83" authorId="0" shapeId="0" xr:uid="{D8977CA3-7A53-4015-AFB2-67990960EC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 de frequencia</t>
        </r>
      </text>
    </comment>
    <comment ref="E85" authorId="0" shapeId="0" xr:uid="{1E45E33D-5ADA-430E-9AA4-A4025A44E1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H85" authorId="0" shapeId="0" xr:uid="{87FD87A2-2AB8-4491-8B2F-53125D3268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88" authorId="0" shapeId="0" xr:uid="{42CB5760-94A8-4DAF-B925-E4C4A72A67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  <comment ref="C88" authorId="0" shapeId="0" xr:uid="{3F1365C4-B8EC-4D15-A961-A9039DA019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88" authorId="0" shapeId="0" xr:uid="{C2FC1913-7CBD-4A92-9993-685AA23037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88" authorId="0" shapeId="0" xr:uid="{9764ABFE-4916-42EA-A58E-E2F3EF510C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5" authorId="0" shapeId="0" xr:uid="{E422D8F9-B054-4FA8-95BE-3E881CFAFF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Feito</t>
        </r>
      </text>
    </comment>
    <comment ref="F10" authorId="0" shapeId="0" xr:uid="{65DA613F-B0BD-4397-9B92-49AD3808DA8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F11" authorId="0" shapeId="0" xr:uid="{11C340D3-F150-46F8-813D-1630156E53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adubação de kcl</t>
        </r>
      </text>
    </comment>
    <comment ref="E13" authorId="0" shapeId="0" xr:uid="{B7C4461E-CA77-4630-969F-F146168721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Feito</t>
        </r>
      </text>
    </comment>
    <comment ref="B14" authorId="0" shapeId="0" xr:uid="{64822390-AA61-4378-8D64-8A8CE786C9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_ Problema eletrico</t>
        </r>
      </text>
    </comment>
    <comment ref="F14" authorId="0" shapeId="0" xr:uid="{BE7553B7-6779-4BB5-B372-3861B7BC51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adubação de kcl</t>
        </r>
      </text>
    </comment>
    <comment ref="F29" authorId="0" shapeId="0" xr:uid="{5A78E610-8AD5-41F4-8592-01D0DDC805C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F44" authorId="0" shapeId="0" xr:uid="{68A096C3-95A2-4E75-B708-D7FAB3A3D0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plantio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63" authorId="0" shapeId="0" xr:uid="{FA56896D-1EEA-4AA7-93AB-BC07DC01E33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E76" authorId="0" shapeId="0" xr:uid="{05E12382-3CE4-4335-927B-4097E4B95CE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não liga nem manual e nem automatico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6" authorId="0" shapeId="0" xr:uid="{2A41D059-87D5-4451-BC5C-1D35558824F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8" authorId="0" shapeId="0" xr:uid="{C6D11005-7455-4426-8916-0805CBE91C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10" authorId="0" shapeId="0" xr:uid="{50800882-CE0F-44CE-9AB0-171946C77B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 (Obs: fips que alimeta o pivô estavam desconectados)</t>
        </r>
      </text>
    </comment>
    <comment ref="D10" authorId="0" shapeId="0" xr:uid="{C165219A-1D4B-429F-9F8E-D3124C1D27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 (Obs: fips que alimeta o pivô estavam desconectados)</t>
        </r>
      </text>
    </comment>
    <comment ref="C16" authorId="0" shapeId="0" xr:uid="{11A1C650-0C27-43B7-80ED-3759536143C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 mnaual painel do pivô</t>
        </r>
      </text>
    </comment>
    <comment ref="C32" authorId="0" shapeId="0" xr:uid="{BAE8AF25-C937-4CF0-ACD1-8CECDB3253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D32" authorId="0" shapeId="0" xr:uid="{20B51CAB-8A9F-4D68-8BC5-E322A6A0FF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E32" authorId="0" shapeId="0" xr:uid="{6EB2B3E4-491C-4D44-9862-4BCF981C1A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F32" authorId="0" shapeId="0" xr:uid="{5D02F519-155D-4EE3-BC5F-1202C54286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C33" authorId="0" shapeId="0" xr:uid="{B7E8B98C-FAE8-4473-AF3D-7D5E810B25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D33" authorId="0" shapeId="0" xr:uid="{983D80DD-01AC-48E0-9900-3F6B639E498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C34" authorId="0" shapeId="0" xr:uid="{CAC1E4F4-049A-44D6-8B10-2499B75B45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do injeferd</t>
        </r>
      </text>
    </comment>
    <comment ref="D34" authorId="0" shapeId="0" xr:uid="{FB89D6F6-2723-4B06-9E22-FFD87C063B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do injeferd</t>
        </r>
      </text>
    </comment>
    <comment ref="E34" authorId="0" shapeId="0" xr:uid="{060AC0CA-B8D2-4EDE-BB7E-4B68880B5C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Enterga do produto</t>
        </r>
      </text>
    </comment>
    <comment ref="C35" authorId="0" shapeId="0" xr:uid="{C52C3BCE-562E-48C0-BB88-58CAE9DB1D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C39" authorId="0" shapeId="0" xr:uid="{BD79F400-D8FB-49EB-B287-A657E8D5E7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 mnaual painel do pivô</t>
        </r>
      </text>
    </comment>
    <comment ref="E39" authorId="0" shapeId="0" xr:uid="{0AEDC334-FA11-4887-9E22-9735FBA4F0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41" authorId="0" shapeId="0" xr:uid="{8248973B-4B08-4881-BB0A-3C12364E29E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57" authorId="0" shapeId="0" xr:uid="{C9361161-F5A6-4FC0-8679-63CFE7E108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62" authorId="0" shapeId="0" xr:uid="{A7899B80-679D-4607-98DE-715B8BA758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62" authorId="0" shapeId="0" xr:uid="{6A88BA1D-A9FF-461D-9679-2809E8D829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69" authorId="0" shapeId="0" xr:uid="{F128A50A-FD6C-4C1C-907F-3FC57D31998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não está entrando no 2º estagio</t>
        </r>
      </text>
    </comment>
    <comment ref="B85" authorId="0" shapeId="0" xr:uid="{9D267C33-71E7-4CD1-B63C-68976C0387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27" authorId="0" shapeId="0" xr:uid="{5CD04049-CA95-4D30-872F-D1F670094B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H54" authorId="0" shapeId="0" xr:uid="{8A418694-D23D-4FE5-AD29-4FA7DE250A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H55" authorId="0" shapeId="0" xr:uid="{E24B1A29-5CA5-4DBC-AFC5-47DD2C94266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F75" authorId="0" shapeId="0" xr:uid="{AE65781D-8693-4508-9799-0AAECB8FFF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F77" authorId="0" shapeId="0" xr:uid="{0CACB3D1-7B50-4291-933D-62D4EDEF2AF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10" authorId="0" shapeId="0" xr:uid="{3D1B95ED-BB72-4C65-9677-24D82ADD084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12" authorId="0" shapeId="0" xr:uid="{B60CEB97-AE51-4442-9D11-1EFFF59244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13" authorId="0" shapeId="0" xr:uid="{8D813866-B3A2-4770-B750-99089D2FC3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17" authorId="0" shapeId="0" xr:uid="{FF86A137-E283-45E1-A3E1-B9452D91BF2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18" authorId="0" shapeId="0" xr:uid="{1A691F77-2EA2-4DEF-81F6-4F2E239760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D18" authorId="0" shapeId="0" xr:uid="{B22271C2-601E-48EC-A3C1-A429A8797D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E18" authorId="0" shapeId="0" xr:uid="{C1E8751B-AA72-47FC-ACBB-7218F085CC2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18" authorId="0" shapeId="0" xr:uid="{BBA3FEEA-BEC8-46E7-BA19-CC852ACD2B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19" authorId="0" shapeId="0" xr:uid="{8C476FF2-9EEA-44CF-86F2-55E7A56C14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E19" authorId="0" shapeId="0" xr:uid="{4E9F438A-162F-4F9E-9A96-D0EF61F75F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21" authorId="0" shapeId="0" xr:uid="{389BBA53-943B-4D6C-9EEB-0635568089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E21" authorId="0" shapeId="0" xr:uid="{E6E7DA39-BC35-46CD-B572-D05E98FFF9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22" authorId="0" shapeId="0" xr:uid="{E483B3BD-A7D6-48B2-AD92-EC32A7A0D1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F22" authorId="0" shapeId="0" xr:uid="{675ECE52-48D9-4036-B64F-9AFFA85EAE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D23" authorId="0" shapeId="0" xr:uid="{04877D55-4C77-45CF-9529-8C44AA1EDA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E23" authorId="0" shapeId="0" xr:uid="{96B3C8C5-75F6-42CC-A6B4-004DFB6D1A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F23" authorId="0" shapeId="0" xr:uid="{B091A163-7166-400B-A828-2934E2235F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D25" authorId="0" shapeId="0" xr:uid="{5605CB1F-1391-4BCE-B550-CD1F0DC979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Curva de nivel</t>
        </r>
      </text>
    </comment>
    <comment ref="E25" authorId="0" shapeId="0" xr:uid="{6AC28A7E-3793-4A50-A209-3ABA2F05A5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Curva de nivel</t>
        </r>
      </text>
    </comment>
    <comment ref="F27" authorId="0" shapeId="0" xr:uid="{134D63CD-4F97-4B63-A317-8BD0510C39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28" authorId="0" shapeId="0" xr:uid="{B97FF5F4-FB16-4D7F-A63F-75BFC14BB5E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34" authorId="0" shapeId="0" xr:uid="{CEA99493-F916-4E3C-8F4A-1FC7843B4E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39" authorId="0" shapeId="0" xr:uid="{A8F759CD-77E0-4781-9D65-6B1465F845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61" authorId="0" shapeId="0" xr:uid="{EA8B69F8-DB17-4F91-97D0-6CD6FD985A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C81" authorId="0" shapeId="0" xr:uid="{D3DF5E8E-F908-4785-BEC8-03766FF1C4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C84" authorId="0" shapeId="0" xr:uid="{E7D18490-A717-4F4C-84BC-06601F6D83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86" authorId="0" shapeId="0" xr:uid="{B9328759-2818-4973-B65A-50207FD8EF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C92" authorId="0" shapeId="0" xr:uid="{467A1279-43A7-453F-8E64-611A9E42D2C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C95" authorId="0" shapeId="0" xr:uid="{D30C57BA-90B5-49E6-8A3F-E1A2B68EB6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90" authorId="0" shapeId="0" xr:uid="{56B548F5-73EC-447C-9747-50E66DF5D2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
</t>
        </r>
      </text>
    </comment>
    <comment ref="B92" authorId="0" shapeId="0" xr:uid="{418562A8-C552-4BAE-8353-5D1F410A74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5" authorId="0" shapeId="0" xr:uid="{C352D0E0-A933-47DB-B7AC-3FEB1E903B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9" authorId="0" shapeId="0" xr:uid="{5265A017-533A-49EC-AD4D-1C672EF8714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D9" authorId="0" shapeId="0" xr:uid="{D5100ACA-CD32-44D5-AC33-FEC1A25D92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E9" authorId="0" shapeId="0" xr:uid="{5E0BD62A-459B-4922-A7C5-C7F5DA584B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F9" authorId="0" shapeId="0" xr:uid="{BFD708B3-B9EE-4620-94B9-5CF3A0CBA1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G9" authorId="0" shapeId="0" xr:uid="{3932FE5F-CD61-4535-A86D-2C6A45E727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H9" authorId="0" shapeId="0" xr:uid="{658D6A12-29EC-4B96-856F-F921C71DB6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C10" authorId="0" shapeId="0" xr:uid="{EECF2721-C9AE-4489-BDCC-9F0F7631B6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D10" authorId="0" shapeId="0" xr:uid="{ACBC0B49-7BFA-4B51-8FB5-E036663B63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E10" authorId="0" shapeId="0" xr:uid="{2777E99E-B080-49D7-AE55-9B827AF74F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F10" authorId="0" shapeId="0" xr:uid="{CFF7F0A3-B7ED-4C9E-891C-5584E07DF2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G10" authorId="0" shapeId="0" xr:uid="{CC7D7832-CA33-478B-A280-401DB29695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H10" authorId="0" shapeId="0" xr:uid="{82A89A54-3E22-4A4D-9191-A3CEB7E68B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D11" authorId="0" shapeId="0" xr:uid="{B66ECAA4-3BF1-4901-91F7-017351B311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12" authorId="0" shapeId="0" xr:uid="{D1FA298C-C440-49EA-90A5-30D353EF8F8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14" authorId="0" shapeId="0" xr:uid="{BE4BE2C0-50E5-4BDB-8BAA-10BC1348B9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E14" authorId="0" shapeId="0" xr:uid="{69164D99-4B4F-43B3-9DA8-62E9719336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15" authorId="0" shapeId="0" xr:uid="{B4D9A094-ED9C-4FB5-9885-2CAE4DEC9D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19" authorId="0" shapeId="0" xr:uid="{6316C097-9796-4F4F-9D8A-067C5BEE1E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C20" authorId="0" shapeId="0" xr:uid="{E6FECF1E-F938-4C60-9B4D-9EC1596147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Transformador</t>
        </r>
      </text>
    </comment>
    <comment ref="E21" authorId="0" shapeId="0" xr:uid="{B5F62C59-3498-46F7-BB59-AE92F5CD8F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H21" authorId="0" shapeId="0" xr:uid="{7003DF3B-0F7F-4291-92EB-522128C5B7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Gerador</t>
        </r>
      </text>
    </comment>
    <comment ref="D22" authorId="0" shapeId="0" xr:uid="{B00D58FE-528C-468F-9CFE-E851197800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F22" authorId="0" shapeId="0" xr:uid="{4B867BB9-1386-4FF8-8182-0505E71EC8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22" authorId="0" shapeId="0" xr:uid="{2F938332-924A-47CF-BE70-AC5AFCEAA3C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23" authorId="0" shapeId="0" xr:uid="{20723449-EB34-4E0D-B25C-F9E44935D2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Não está movimentando a torre do balaço</t>
        </r>
      </text>
    </comment>
    <comment ref="D24" authorId="0" shapeId="0" xr:uid="{C8F71E02-3996-4B5C-9E44-A7BCF7FD5D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Auto Trafo</t>
        </r>
      </text>
    </comment>
    <comment ref="G24" authorId="0" shapeId="0" xr:uid="{38337121-5098-4D21-9916-37E7B1B7CB0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C25" authorId="0" shapeId="0" xr:uid="{AA5051ED-94F9-40E4-9756-1DE89F09E7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26" authorId="0" shapeId="0" xr:uid="{93AEA68C-B797-4BA3-B156-5B4BFA461F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27" authorId="0" shapeId="0" xr:uid="{7341C083-235A-48CB-9BE5-8E99D50ADC8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E27" authorId="0" shapeId="0" xr:uid="{79ABBE29-5128-49F6-A5DB-6633F7F053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F27" authorId="0" shapeId="0" xr:uid="{843DEEFA-15C6-4B6A-930F-AE08AE66E5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E28" authorId="0" shapeId="0" xr:uid="{DA1DC89A-2752-47A7-B6B6-CA1607440F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F28" authorId="0" shapeId="0" xr:uid="{0F85FF9C-1ADB-4365-A6C2-CEB4C4EBBE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Relé - Painel da Bomba</t>
        </r>
      </text>
    </comment>
    <comment ref="H28" authorId="0" shapeId="0" xr:uid="{B1D75A85-7DE1-4CFF-8F43-50C03B61D8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C29" authorId="0" shapeId="0" xr:uid="{C93E4BFE-253B-4B2F-A98B-27132AA18C2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30" authorId="0" shapeId="0" xr:uid="{0E6D0AAD-1FCF-45D8-BED0-65F3497717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34" authorId="0" shapeId="0" xr:uid="{E9C6C6B4-1065-4CF9-A216-18E5A455D71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36" authorId="0" shapeId="0" xr:uid="{3A2A6E2D-4A98-4481-9ED5-7DE2909C24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Com Erosão</t>
        </r>
      </text>
    </comment>
    <comment ref="D37" authorId="0" shapeId="0" xr:uid="{075B27EC-B498-427C-BFDD-9C22002B944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E38" authorId="0" shapeId="0" xr:uid="{F6DE09F2-A474-41F1-9D79-D374A325F0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D39" authorId="0" shapeId="0" xr:uid="{84CC877E-5598-46FE-9BAB-765DA36481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40" authorId="0" shapeId="0" xr:uid="{BA6AD67E-2F8E-4D01-A6A4-ECAD12831C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44" authorId="0" shapeId="0" xr:uid="{52921000-A5AE-4E98-BFCB-16C76DA434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45" authorId="0" shapeId="0" xr:uid="{7B8982A4-8D34-4E27-9733-BBBA8BCB2D4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F45" authorId="0" shapeId="0" xr:uid="{F1F25383-7F31-42FD-A485-7EFEAF01B8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H45" authorId="0" shapeId="0" xr:uid="{5CFC406C-7F82-40B2-B915-52A71755679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M2 e 3 sem energia</t>
        </r>
      </text>
    </comment>
    <comment ref="E47" authorId="0" shapeId="0" xr:uid="{9566C6B1-2257-49BC-B2AA-CE117EC243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F47" authorId="0" shapeId="0" xr:uid="{1151FBD4-08DC-4B02-A3B3-55503C8D52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H47" authorId="0" shapeId="0" xr:uid="{E95F513A-66D4-4EEB-B276-27EEA756E7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D50" authorId="0" shapeId="0" xr:uid="{60D2C07A-E8C1-4D25-A1AA-207AD6C4F2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54" authorId="0" shapeId="0" xr:uid="{B0D131D5-6C1E-4B82-B6EC-9196D508703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H54" authorId="0" shapeId="0" xr:uid="{22854063-B174-49AD-B33E-0A4C43510D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G55" authorId="0" shapeId="0" xr:uid="{57F7BDD7-65EB-4571-9023-130A6C061C5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58" authorId="0" shapeId="0" xr:uid="{33AD3184-D066-4447-8D0C-4749482414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61" authorId="0" shapeId="0" xr:uid="{B587A366-F8B3-4C1B-B2C0-D8C5F87F03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62" authorId="0" shapeId="0" xr:uid="{5A875EE8-5C15-428D-B706-2491EC1551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F62" authorId="0" shapeId="0" xr:uid="{E8187C65-C668-4FB5-93F3-2949E36BB9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H62" authorId="0" shapeId="0" xr:uid="{CA50F283-5BBF-4185-9F88-CE5204B9BF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M2 e 3 sem energia</t>
        </r>
      </text>
    </comment>
    <comment ref="C65" authorId="0" shapeId="0" xr:uid="{E3AA8F04-FC8B-41FF-8A44-C99C06BAB85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 - Acoplamento</t>
        </r>
      </text>
    </comment>
    <comment ref="D70" authorId="0" shapeId="0" xr:uid="{90488B8D-0396-4935-A740-8BACAA22F4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Auto Trafo</t>
        </r>
      </text>
    </comment>
    <comment ref="E70" authorId="0" shapeId="0" xr:uid="{42F22D54-FAE3-4B65-B52E-47835237A8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Auto Trafo</t>
        </r>
      </text>
    </comment>
    <comment ref="C72" authorId="0" shapeId="0" xr:uid="{F07C4A77-E3D9-4C80-8D85-1E8722096E7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74" authorId="0" shapeId="0" xr:uid="{E8512DC4-6124-4921-8927-E76551442D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75" authorId="0" shapeId="0" xr:uid="{06CB62BA-FDF9-49D8-B80B-EF58726F84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G75" authorId="0" shapeId="0" xr:uid="{359E6692-A6CD-4924-BB12-44F195C1C8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77" authorId="0" shapeId="0" xr:uid="{41BDD4F6-0C91-44F4-9B2B-ED7300EEA0C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77" authorId="0" shapeId="0" xr:uid="{37B45FA3-3510-4A2D-AEE4-4C31EF5E73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78" authorId="0" shapeId="0" xr:uid="{EDD066C4-247C-42F9-81C8-4BEAA7B11A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80" authorId="0" shapeId="0" xr:uid="{904833E8-2794-4010-B3B0-6AA5A1E2B1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81" authorId="0" shapeId="0" xr:uid="{9214738C-38F2-41AB-ACE0-82EAF7485D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81" authorId="0" shapeId="0" xr:uid="{D9EFDFAD-F3F5-41E6-9D76-83E7745DBA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84" authorId="0" shapeId="0" xr:uid="{61DD7E7F-F3A9-4BF7-9EEB-EEC0452F9C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G84" authorId="0" shapeId="0" xr:uid="{427F2D01-0D11-449A-A245-BE458C31AB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86" authorId="0" shapeId="0" xr:uid="{CD20FA5A-206D-45F6-BDDA-50640E6C84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86" authorId="0" shapeId="0" xr:uid="{ED10B572-638D-468F-9378-A288977FFBB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89" authorId="0" shapeId="0" xr:uid="{4A03947E-D227-43E3-A501-3C4F802F27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2" authorId="0" shapeId="0" xr:uid="{688326CE-21A0-41EA-9287-5AFBB83BDA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5" authorId="0" shapeId="0" xr:uid="{4308F269-488F-4E16-BB84-FE8E0900FB2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5" authorId="0" shapeId="0" xr:uid="{6B0B5F0B-9302-40D6-AA15-3A9C02B5A4E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14" authorId="0" shapeId="0" xr:uid="{D3E43D2C-3475-44C7-9898-9E1C364F38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16" authorId="0" shapeId="0" xr:uid="{0C87AB8B-D5B8-4AF3-B3FE-F5311D3CE8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16" authorId="0" shapeId="0" xr:uid="{5EA5D0D9-9D7D-4A24-9104-9C8941D11B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18" authorId="0" shapeId="0" xr:uid="{874D7B24-D1F2-4FB6-813F-A519B098991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20" authorId="0" shapeId="0" xr:uid="{2AAC002D-B7DC-42BC-92DE-B68CC428E8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sem funcionario</t>
        </r>
      </text>
    </comment>
    <comment ref="G21" authorId="0" shapeId="0" xr:uid="{DADF8280-DD7E-41DA-A973-5285DAD9C2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F22" authorId="0" shapeId="0" xr:uid="{E9678683-5A7E-4698-8A18-7B43B63092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24" authorId="0" shapeId="0" xr:uid="{65873E0C-BB26-4041-BE0A-09A56C6CB6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C24" authorId="0" shapeId="0" xr:uid="{11230879-6DDD-492C-B769-ED6F31DF77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D24" authorId="0" shapeId="0" xr:uid="{0F0E0037-6A1B-492E-9395-2863FF5983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E24" authorId="0" shapeId="0" xr:uid="{40F38247-BB54-45B7-AD73-0C4B980776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F24" authorId="0" shapeId="0" xr:uid="{7F847A58-5B1C-4D9A-B235-1044E580870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G24" authorId="0" shapeId="0" xr:uid="{A74FC3FF-9A57-4364-9004-66464E0651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H24" authorId="0" shapeId="0" xr:uid="{201BCB1F-45D8-4038-8633-ACB6DC42AC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B26" authorId="0" shapeId="0" xr:uid="{51B9E089-9851-4EBA-88FC-905F3453D2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C26" authorId="0" shapeId="0" xr:uid="{69359516-165C-40EF-9472-24E9AE1119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26" authorId="0" shapeId="0" xr:uid="{A1134060-5E8E-4A90-A069-CF876767FC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E26" authorId="0" shapeId="0" xr:uid="{44120457-2858-40A2-B004-F18EAE0364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F26" authorId="0" shapeId="0" xr:uid="{ABC38B9B-D78B-4677-A79A-A079E043F8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26" authorId="0" shapeId="0" xr:uid="{D1AF3036-C598-4083-9955-7F5ED49E6E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H26" authorId="0" shapeId="0" xr:uid="{3A5815FF-8B91-44B1-94D4-3185EB5F54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E27" authorId="0" shapeId="0" xr:uid="{D585D022-9523-4B46-BDAD-5139889727A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29" authorId="0" shapeId="0" xr:uid="{E1DCDE92-D646-45B0-8BEE-136CA796D9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F32" authorId="0" shapeId="0" xr:uid="{217C7F5D-5DD8-435E-9AD3-36C9CD585AE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E34" authorId="0" shapeId="0" xr:uid="{B372737B-FA52-4F86-9053-37F1384FD2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partido</t>
        </r>
      </text>
    </comment>
    <comment ref="F34" authorId="0" shapeId="0" xr:uid="{CF1BE666-9B08-4438-8FE2-55AE5F99763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partido</t>
        </r>
      </text>
    </comment>
    <comment ref="G34" authorId="0" shapeId="0" xr:uid="{B07FD5E7-4A73-42B1-97CC-B4AA766B9A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partido</t>
        </r>
      </text>
    </comment>
    <comment ref="H34" authorId="0" shapeId="0" xr:uid="{7C7B7C77-953F-4174-A280-710B07D409B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partido</t>
        </r>
      </text>
    </comment>
    <comment ref="E35" authorId="0" shapeId="0" xr:uid="{DFDBB18C-4489-477E-9DC1-658EBD22D8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6" authorId="0" shapeId="0" xr:uid="{9A067BC4-D753-4129-B384-C3E8163290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Atotado</t>
        </r>
      </text>
    </comment>
    <comment ref="C36" authorId="0" shapeId="0" xr:uid="{EF8CB256-7740-432D-8AC8-7722E9982F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Atotado</t>
        </r>
      </text>
    </comment>
    <comment ref="E38" authorId="0" shapeId="0" xr:uid="{AE1CF913-20B0-4CE3-90B4-E2E3A6AA86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47" authorId="0" shapeId="0" xr:uid="{C38A9DA5-AE0F-4AD8-8E25-B4109F5AD2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Atotado</t>
        </r>
      </text>
    </comment>
    <comment ref="C47" authorId="0" shapeId="0" xr:uid="{8B24FC27-07D3-40AB-887C-A11F3063BA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Atotado</t>
        </r>
      </text>
    </comment>
    <comment ref="E48" authorId="0" shapeId="0" xr:uid="{74036F2B-C90D-43E3-ADE0-D9DA858DB8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F48" authorId="0" shapeId="0" xr:uid="{D7CDA812-3C6F-4504-B3FE-494A1C77A8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H48" authorId="0" shapeId="0" xr:uid="{B5305542-6CF7-4A39-9427-4AA0013448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B51" authorId="0" shapeId="0" xr:uid="{A5135D8D-4467-4405-897D-C406DAC0BF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C51" authorId="0" shapeId="0" xr:uid="{C3F13D61-8FB0-4563-AF74-D6BDD50C9C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52" authorId="0" shapeId="0" xr:uid="{2482188D-C5ED-41A0-BDAB-00C645586CD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54" authorId="0" shapeId="0" xr:uid="{17A7573A-C350-4E59-B137-18B979A53E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C54" authorId="0" shapeId="0" xr:uid="{E2393A16-55C8-49DB-83D1-92BBC915AC8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D54" authorId="0" shapeId="0" xr:uid="{14B5C97E-E671-4E88-82F9-F398E5EE70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G54" authorId="0" shapeId="0" xr:uid="{97DAB881-E955-471A-A2B7-31365E3EDC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partido</t>
        </r>
      </text>
    </comment>
    <comment ref="H54" authorId="0" shapeId="0" xr:uid="{E7C50E06-0471-41FF-931B-B89175E2A1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partido</t>
        </r>
      </text>
    </comment>
    <comment ref="E55" authorId="0" shapeId="0" xr:uid="{55DA6AD3-8F43-4BAB-8946-F67C8BC52F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56" authorId="0" shapeId="0" xr:uid="{1ABDB9A2-D141-4523-8E2B-97DBF5BF34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56" authorId="0" shapeId="0" xr:uid="{825C2F6F-BD4E-4328-A7F5-99DE0E49A1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Entupimento</t>
        </r>
      </text>
    </comment>
    <comment ref="E58" authorId="0" shapeId="0" xr:uid="{5FC1B482-09DA-49A9-ACAB-BD702614035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0" authorId="0" shapeId="0" xr:uid="{DDC93217-0DEE-4F08-9B46-AC5C1D6EF6A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sem funcionario</t>
        </r>
      </text>
    </comment>
    <comment ref="E65" authorId="0" shapeId="0" xr:uid="{C7651C89-3479-4377-BE30-EB2C202AF0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70" authorId="0" shapeId="0" xr:uid="{F9679E80-E01F-450D-97A8-96E1D68A135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Transformador</t>
        </r>
      </text>
    </comment>
    <comment ref="F70" authorId="0" shapeId="0" xr:uid="{54992D1D-8A24-4FD6-B9EE-08F83BF21B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70" authorId="0" shapeId="0" xr:uid="{5EBEEEC9-4A96-415A-85E9-95103085D2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71" authorId="0" shapeId="0" xr:uid="{D318B7A6-D0CD-4D4F-AAB3-D9EE0D4B0C6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72" authorId="0" shapeId="0" xr:uid="{16E54203-887F-4CCB-8534-D957A6B679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H72" authorId="0" shapeId="0" xr:uid="{7D58D8C2-069F-4056-A8D9-3CCCE990A9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F73" authorId="0" shapeId="0" xr:uid="{5AF1E6CB-B0FA-4E9A-A62A-1E94FB2EE7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73" authorId="0" shapeId="0" xr:uid="{9F503AB3-F0C0-4BFF-8D76-CEC696C4FCB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73" authorId="0" shapeId="0" xr:uid="{4AD60216-881D-4609-BB55-8287C2B1E42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76" authorId="0" shapeId="0" xr:uid="{687E0245-E3C1-4D92-8DC4-7217AD6CD3C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78" authorId="0" shapeId="0" xr:uid="{61187D0D-DCAD-436C-8F05-C12C0ACCE1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0" authorId="0" shapeId="0" xr:uid="{26F4F5ED-2C74-4108-B7BB-38961D9233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1" authorId="0" shapeId="0" xr:uid="{4A42904F-3637-4E83-BA9E-846E1D6022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1" authorId="0" shapeId="0" xr:uid="{FE677A17-7021-4BBA-9B4C-061CAAE6124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92" authorId="0" shapeId="0" xr:uid="{482A72AE-648B-4052-A286-B34699CCCC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2" authorId="0" shapeId="0" xr:uid="{F722E281-AB18-430A-A304-A291FE7B53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2" authorId="0" shapeId="0" xr:uid="{FB3353C0-6B3E-429F-B432-50B4D67ADA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3" authorId="0" shapeId="0" xr:uid="{44E7CEE0-B3C2-4A55-B29A-B205864351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F93" authorId="0" shapeId="0" xr:uid="{B073B020-E460-47E2-82E1-D79FDA47DD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5" authorId="0" shapeId="0" xr:uid="{F9F06F74-9C04-4C93-B0E1-0CFB2E0AF23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5" authorId="0" shapeId="0" xr:uid="{834FA6DA-A338-4113-A8D4-60D130E1DF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7" authorId="0" shapeId="0" xr:uid="{419F41D4-7BB5-4C00-9321-38D0255EE4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7" authorId="0" shapeId="0" xr:uid="{A53498E3-7087-4BA9-A1BD-035EAD30CE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97" authorId="0" shapeId="0" xr:uid="{6E4BB825-728D-4F14-9E76-CBD10328FDD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100" authorId="0" shapeId="0" xr:uid="{1E926DE1-F677-4417-AE1B-CF56D5EC9D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5" authorId="0" shapeId="0" xr:uid="{31AA9038-38AB-43D6-909D-C9AD7F003D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D5" authorId="0" shapeId="0" xr:uid="{944F6C43-632F-4FF7-8872-8D20233CA8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D13" authorId="0" shapeId="0" xr:uid="{61C2DBAE-2654-4799-94CB-AB6E6BD219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13" authorId="0" shapeId="0" xr:uid="{E694DD96-3815-4AC8-9EC0-DB6315EF93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13" authorId="0" shapeId="0" xr:uid="{5194F462-2F7C-4D6A-86E6-936690CE248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13" authorId="0" shapeId="0" xr:uid="{D1335E7A-5FC8-472F-A573-811B697C31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13" authorId="0" shapeId="0" xr:uid="{4C653662-8E57-4FD9-BE15-ABD1762805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14" authorId="0" shapeId="0" xr:uid="{C7E506CE-6D00-4902-AD13-C834A14988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14" authorId="0" shapeId="0" xr:uid="{CAC6A987-2C32-4E8E-BA6F-93A68713CEA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14" authorId="0" shapeId="0" xr:uid="{0C9BF19C-9E13-4797-B74A-D54E27130F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14" authorId="0" shapeId="0" xr:uid="{8B999CC0-9010-4281-BDE6-12FE626D9D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14" authorId="0" shapeId="0" xr:uid="{36CB182D-0426-4365-85E6-AFD427F2201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16" authorId="0" shapeId="0" xr:uid="{C36DCCB6-5CA5-421C-9C25-1A178BE2EDE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16" authorId="0" shapeId="0" xr:uid="{A5C197F3-CB1E-456B-A75E-8E5D25C49D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16" authorId="0" shapeId="0" xr:uid="{F3AEFDB7-687C-44CC-8CDF-B50EA2D49E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16" authorId="0" shapeId="0" xr:uid="{5B834448-242B-4E4C-B2D7-85A77CF310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
</t>
        </r>
      </text>
    </comment>
    <comment ref="G16" authorId="0" shapeId="0" xr:uid="{B8B5F715-30A4-4E0D-B1DC-BB1BD572ED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
</t>
        </r>
      </text>
    </comment>
    <comment ref="H16" authorId="0" shapeId="0" xr:uid="{4CD6C731-836E-4F08-B71E-0D25D37816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
</t>
        </r>
      </text>
    </comment>
    <comment ref="D17" authorId="0" shapeId="0" xr:uid="{8EF3A59A-18CF-4D44-B03C-164DA0DDB8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17" authorId="0" shapeId="0" xr:uid="{B6B5A2CD-0D07-427D-BB98-51ADECD702E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17" authorId="0" shapeId="0" xr:uid="{B475A4D6-5B61-4F2C-8F2E-0DE929C5E3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17" authorId="0" shapeId="0" xr:uid="{A06BDADE-BDC8-46BA-B118-9AC90CF427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18" authorId="0" shapeId="0" xr:uid="{77C4B6A5-FBEE-41AC-AF81-1EC0CC7D9B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18" authorId="0" shapeId="0" xr:uid="{77FD38CC-178F-4CDA-84DD-4F878145559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18" authorId="0" shapeId="0" xr:uid="{83A2F055-C407-46F5-9A17-995356FB142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18" authorId="0" shapeId="0" xr:uid="{DE383C9C-E753-44C4-B214-2A68F4D82C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18" authorId="0" shapeId="0" xr:uid="{305C17C2-D5AE-483C-92F0-8F0461EA52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19" authorId="0" shapeId="0" xr:uid="{F02C1233-F4BD-422C-B368-D283EAD946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20" authorId="0" shapeId="0" xr:uid="{A780AAD1-89E1-4D07-8F83-9BBFE2490FE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G20" authorId="0" shapeId="0" xr:uid="{12920D92-DDAA-41F2-A33C-4DFCB8AA8C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H20" authorId="0" shapeId="0" xr:uid="{D5B068BF-F112-4D6F-A9F1-D318438C00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C21" authorId="0" shapeId="0" xr:uid="{81E75293-1680-4A00-8A5E-5D0E1DFC9B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F21" authorId="0" shapeId="0" xr:uid="{922DF0FA-76AB-41DB-AECD-1330C47FC8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acionamento</t>
        </r>
      </text>
    </comment>
    <comment ref="G21" authorId="0" shapeId="0" xr:uid="{1D598CA3-1635-4344-8BEF-45EB5E96B5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22" authorId="0" shapeId="0" xr:uid="{D9128432-86B1-4387-A8C3-0D1979D31B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22" authorId="0" shapeId="0" xr:uid="{009FB9DA-C6CD-44C1-93A4-BC2EDDD35E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D22" authorId="0" shapeId="0" xr:uid="{7B19A1A8-3D5A-4821-828B-9DD7325F58E6}">
      <text>
        <r>
          <rPr>
            <b/>
            <sz val="9"/>
            <color indexed="81"/>
            <rFont val="Segoe UI"/>
            <family val="2"/>
          </rPr>
          <t>Kalito Silva
Cabo de acionamento</t>
        </r>
      </text>
    </comment>
    <comment ref="E22" authorId="0" shapeId="0" xr:uid="{08CCCF21-7099-4D58-929B-D4E26EDFD7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23" authorId="0" shapeId="0" xr:uid="{C0677FBE-4D0C-4399-BC99-B474119E28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23" authorId="0" shapeId="0" xr:uid="{E9593EB6-E45C-4D5D-A2F9-AB1C98D61C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23" authorId="0" shapeId="0" xr:uid="{67A6102F-C2DE-47FE-A257-893D89BFB9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B24" authorId="0" shapeId="0" xr:uid="{4E0483AD-5BFE-4A10-B1FE-2DA4C072B3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C24" authorId="0" shapeId="0" xr:uid="{24DCC61A-E28F-4FFB-B434-5DE90A8463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F24" authorId="0" shapeId="0" xr:uid="{FF45E0AF-A799-4BA0-BB5B-1981595C558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G24" authorId="0" shapeId="0" xr:uid="{75B8B20C-E104-4EB2-BD16-9CEB3CEC0A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H24" authorId="0" shapeId="0" xr:uid="{855CB037-2297-46B2-AE7D-CF84C56BAA8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F25" authorId="0" shapeId="0" xr:uid="{B0E14117-AAC4-42AB-B915-2BAF96D278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25" authorId="0" shapeId="0" xr:uid="{8935F838-4A9A-4D06-9A33-4CDC83DEE9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25" authorId="0" shapeId="0" xr:uid="{93C99F51-E4DF-42DA-91B9-856EA1F5BF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26" authorId="0" shapeId="0" xr:uid="{8CC8E4C6-833D-42A5-B23F-D10F660701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G26" authorId="0" shapeId="0" xr:uid="{5100373A-9612-49E0-92C2-295A8121E6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26" authorId="0" shapeId="0" xr:uid="{01A7E7B4-9886-44C6-AEEC-15E1E8176D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27" authorId="0" shapeId="0" xr:uid="{5EBBEC8C-8B33-44D0-8C58-6A70779720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27" authorId="0" shapeId="0" xr:uid="{3ED64A99-A1C0-4EFB-B4DC-34B0D68ADA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29" authorId="0" shapeId="0" xr:uid="{0DF47792-6E04-4EB9-90C8-17BCDCEDD4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29" authorId="0" shapeId="0" xr:uid="{4CE7F6B0-A19E-48D7-BB54-B42843378B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Entupimento</t>
        </r>
      </text>
    </comment>
    <comment ref="G29" authorId="0" shapeId="0" xr:uid="{D122561D-1CAB-4235-8533-82E4585726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29" authorId="0" shapeId="0" xr:uid="{A60FD7A4-681C-456A-B216-FCE7BB09988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32" authorId="0" shapeId="0" xr:uid="{3C2B999F-D838-4E9A-9BF0-34CDA98DBE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32" authorId="0" shapeId="0" xr:uid="{002FC784-CF23-4C28-AADA-2E9A05C96E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2" authorId="0" shapeId="0" xr:uid="{3D14DB6A-EDA9-4FB9-BD82-A3EFB6750E6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2" authorId="0" shapeId="0" xr:uid="{64952EEC-8792-4741-9A09-DEEEF06973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32" authorId="0" shapeId="0" xr:uid="{98BE50FB-3553-4035-B7D9-3E42D8FA2E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2" authorId="0" shapeId="0" xr:uid="{9CC92652-B583-476E-B8F8-80F15BB34E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33" authorId="0" shapeId="0" xr:uid="{B9B80966-4C02-4465-A916-0DB75A4E0B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3" authorId="0" shapeId="0" xr:uid="{33D1858E-299D-4E93-8A4B-DB9DE12FC9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33" authorId="0" shapeId="0" xr:uid="{BB9384D7-47E2-4D22-B2C1-9C79EED7888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3" authorId="0" shapeId="0" xr:uid="{3D19A600-65F8-4CC8-8DD4-45E917C2FD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34" authorId="0" shapeId="0" xr:uid="{4ADF4B01-4667-4159-A51C-1300DFAAF5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4" authorId="0" shapeId="0" xr:uid="{3619FC45-CBE2-44F3-B925-8C6D84BD75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5" authorId="0" shapeId="0" xr:uid="{621B0040-7C63-447B-BA7F-8CB7B9E4D2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35" authorId="0" shapeId="0" xr:uid="{DE8AA8CA-CDEB-49D3-9E2F-4162C4D4807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5" authorId="0" shapeId="0" xr:uid="{A0EAD471-DB49-4746-B792-B2F957F032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36" authorId="0" shapeId="0" xr:uid="{7101D8FC-3E26-4D81-A23F-64742FD64B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6" authorId="0" shapeId="0" xr:uid="{898F5584-7EAC-4A42-B336-C91182718A0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36" authorId="0" shapeId="0" xr:uid="{B27A4483-C307-427F-A892-B48E935FD23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6" authorId="0" shapeId="0" xr:uid="{D3A12992-37F4-48F0-89AF-1A15C6CC73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E37" authorId="0" shapeId="0" xr:uid="{94D233A6-DC4C-496B-91B5-98D61F1AF6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7" authorId="0" shapeId="0" xr:uid="{54A4DCC9-9F65-47F8-9798-2283C4C8D2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37" authorId="0" shapeId="0" xr:uid="{68D31F93-CFDB-4CAB-B1A6-0B3DBCFC5F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7" authorId="0" shapeId="0" xr:uid="{972BB91E-A664-4ED8-B7F3-DEDD302561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H38" authorId="0" shapeId="0" xr:uid="{52C70BA2-E636-40E1-B5F6-703EC7F13D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D39" authorId="0" shapeId="0" xr:uid="{DE6E7D03-9A5F-4E99-A328-C8C42EAFCD1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E39" authorId="0" shapeId="0" xr:uid="{66B69839-297C-4F67-A67D-B31DA430BA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G44" authorId="0" shapeId="0" xr:uid="{95483F15-C52A-405B-ADF0-1517162D4E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H44" authorId="0" shapeId="0" xr:uid="{99D27DFA-CB40-4C7A-9947-684ABBE478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C45" authorId="0" shapeId="0" xr:uid="{9E2B84C0-C024-44F0-A460-437609BF53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47" authorId="0" shapeId="0" xr:uid="{224E455A-DA6D-472A-8E4F-9B66F6A295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47" authorId="0" shapeId="0" xr:uid="{4C8AC12A-7A08-43AE-9147-5C66FA9642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Trator/Mecânico</t>
        </r>
      </text>
    </comment>
    <comment ref="C50" authorId="0" shapeId="0" xr:uid="{96FEBD49-A61E-42B5-99FA-A95550C1B8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56" authorId="0" shapeId="0" xr:uid="{DEB37B72-51C1-4F75-B459-EA4C691F03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E56" authorId="0" shapeId="0" xr:uid="{AF29EBB0-2F99-47EF-8BCC-8D95532DCF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B57" authorId="0" shapeId="0" xr:uid="{960EB1C7-9781-4A71-9190-09A2C94E66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57" authorId="0" shapeId="0" xr:uid="{9114787B-5B6D-46F4-871F-78E55AB173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B60" authorId="0" shapeId="0" xr:uid="{678305B2-D288-42AD-BF4A-8B8BF54693D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60" authorId="0" shapeId="0" xr:uid="{C34298C1-D471-4727-8810-7E1879DE15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G62" authorId="0" shapeId="0" xr:uid="{C6CDE3E5-8AB1-4C8A-9113-EFB201E5E6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6" authorId="0" shapeId="0" xr:uid="{7A1FCA07-1AAF-4EEA-87C6-AAC04E5165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C66" authorId="0" shapeId="0" xr:uid="{FB306CA4-348D-4271-ACDD-2E16F30FA4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E66" authorId="0" shapeId="0" xr:uid="{F4C10FAD-5990-42DD-AB3E-2F0F35A0AD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71" authorId="0" shapeId="0" xr:uid="{88117723-67A6-4F64-A670-9E5F2A8470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71" authorId="0" shapeId="0" xr:uid="{29A063E6-9BEF-4AA5-AB32-BEF7CD9D26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71" authorId="0" shapeId="0" xr:uid="{7CA07EFE-65FD-4590-B703-E684B405205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72" authorId="0" shapeId="0" xr:uid="{698A312D-7310-471C-AD08-ADD341AE43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acionamento</t>
        </r>
      </text>
    </comment>
    <comment ref="C75" authorId="0" shapeId="0" xr:uid="{A8201DD1-405B-49A9-8A81-522DF10368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D76" authorId="0" shapeId="0" xr:uid="{D06898BD-CCB4-485C-92B9-0CC69F516D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B77" authorId="0" shapeId="0" xr:uid="{FD5334A7-858A-427B-AB24-C4A0142BC7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da sucção</t>
        </r>
      </text>
    </comment>
    <comment ref="E77" authorId="0" shapeId="0" xr:uid="{3E05310D-AEB8-406A-9474-4D9DE6D5FF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C82" authorId="0" shapeId="0" xr:uid="{B6B11AF0-033B-47DD-9550-00E50D8176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C88" authorId="0" shapeId="0" xr:uid="{856E433E-9623-4FCC-9C92-056A9372AC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D88" authorId="0" shapeId="0" xr:uid="{AD551873-995C-43AD-B489-855782CE44C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B92" authorId="0" shapeId="0" xr:uid="{B2FB8D2F-C5D3-4BC6-BC58-F9EFBD13762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5" authorId="0" shapeId="0" xr:uid="{1A3EDD44-C96E-4EC3-86BA-9FCE7A61168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5" authorId="0" shapeId="0" xr:uid="{D4C50250-716B-4BEE-A723-FFDC46D5C4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7" authorId="0" shapeId="0" xr:uid="{4BE8867A-BD0A-4941-9BE2-4BFDBD5AB1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7" authorId="0" shapeId="0" xr:uid="{0A17A073-480D-4346-BB59-31927C207A3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9" authorId="0" shapeId="0" xr:uid="{386EC870-6B16-4075-84FF-175417F620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C102" authorId="0" shapeId="0" xr:uid="{85BD7CFC-6551-44A7-A72A-ABD735E0E5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H102" authorId="0" shapeId="0" xr:uid="{173C5C2B-293D-43D4-AC0E-5CAF1228E3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104" authorId="0" shapeId="0" xr:uid="{9955BC3C-1CB7-4038-A251-F27AA6D50E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C108" authorId="0" shapeId="0" xr:uid="{AB053E7C-541F-45FE-A1CB-8CBC72315B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5" authorId="0" shapeId="0" xr:uid="{6F49AB3D-427A-49E6-BDBE-857010549D5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E5" authorId="0" shapeId="0" xr:uid="{C51E2404-39D6-49EC-AB9B-1603B04949C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 - Pulverização</t>
        </r>
      </text>
    </comment>
    <comment ref="F5" authorId="0" shapeId="0" xr:uid="{67DD0476-248C-42F4-8FEE-0439D3414B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G5" authorId="0" shapeId="0" xr:uid="{5C5A4254-07D6-4184-AE08-DDFA53ABC0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H6" authorId="0" shapeId="0" xr:uid="{BA583F16-F7F0-4435-8A3F-4A5798B9B54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 _ Motorredutor</t>
        </r>
      </text>
    </comment>
    <comment ref="D7" authorId="0" shapeId="0" xr:uid="{D1337A27-DE52-42E4-A493-C996D7A05D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 redutor
Painel da bomba</t>
        </r>
      </text>
    </comment>
    <comment ref="B13" authorId="0" shapeId="0" xr:uid="{33C12EA7-161A-4AFC-8EA5-8777238023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G13" authorId="0" shapeId="0" xr:uid="{921C6D2E-AF12-4F41-92A1-85E55215C5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H13" authorId="0" shapeId="0" xr:uid="{6EF03FC5-5401-4897-9D3F-002E1D98E2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E14" authorId="0" shapeId="0" xr:uid="{E607C4A9-540A-4872-9FC7-6C277F1F405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G14" authorId="0" shapeId="0" xr:uid="{58FEA462-0D48-410A-9FC0-377645E1015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H14" authorId="0" shapeId="0" xr:uid="{A7E8092A-F043-4EE5-9ECA-AE52A9D9DF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B16" authorId="0" shapeId="0" xr:uid="{4FF80095-9975-4803-AB37-E7CC92C943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18" authorId="0" shapeId="0" xr:uid="{5AD969E6-FA9A-4891-99E8-8B2F5403A8F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B20" authorId="0" shapeId="0" xr:uid="{01C4F4EC-0147-411B-8604-FDF9A459DD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E20" authorId="0" shapeId="0" xr:uid="{8F65D1C0-DB24-4B96-B385-ECF8856B82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</t>
        </r>
      </text>
    </comment>
    <comment ref="G22" authorId="0" shapeId="0" xr:uid="{FA40C8E7-EA9E-4E89-B213-A4341A3DE9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H22" authorId="0" shapeId="0" xr:uid="{176D497F-ED38-44A5-AAF7-087C2535EB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D23" authorId="0" shapeId="0" xr:uid="{A72FDCBC-07B6-4330-8C39-5CD289516D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23" authorId="0" shapeId="0" xr:uid="{C31C332F-B624-4079-9512-2A5DB09E02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F23" authorId="0" shapeId="0" xr:uid="{5D31DF8C-9553-4C2B-BB8F-3A7C080907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24" authorId="0" shapeId="0" xr:uid="{D2C42BD7-5F09-44DB-A823-DAECC711236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C24" authorId="0" shapeId="0" xr:uid="{D584F9B7-A499-480F-B96D-1BF8F3B0DA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E25" authorId="0" shapeId="0" xr:uid="{4D4D2041-FEFA-432F-9758-BDA4C84CF5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27" authorId="0" shapeId="0" xr:uid="{F986FDB8-C91F-42FA-B15C-B7FA6449DE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27" authorId="0" shapeId="0" xr:uid="{80DDFB34-12E6-428D-B9EB-7AE63484646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27" authorId="0" shapeId="0" xr:uid="{85B00B3C-598B-4872-8389-2D7C55E2D0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28" authorId="0" shapeId="0" xr:uid="{673B8542-4B9B-4C1D-A2F8-9135ECF62F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28" authorId="0" shapeId="0" xr:uid="{F507E589-8CE0-46C7-A1C5-47E30CB221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29" authorId="0" shapeId="0" xr:uid="{092E275E-08C7-477F-B467-A4E1918C90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B30" authorId="0" shapeId="0" xr:uid="{C97A2752-5C9F-43D2-9FEE-58C338CB1A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30" authorId="0" shapeId="0" xr:uid="{2BA0396C-E99D-4523-BBF2-FD1B5E8B9D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2" authorId="0" shapeId="0" xr:uid="{FAA47EA2-F021-4C4B-AA4B-0AE3C2E8048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32" authorId="0" shapeId="0" xr:uid="{B54812F0-BF92-431E-ADA4-7A38AA36F8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32" authorId="0" shapeId="0" xr:uid="{A3FFC369-5AF4-4D7F-8457-0DF75ECA57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
</t>
        </r>
      </text>
    </comment>
    <comment ref="E32" authorId="0" shapeId="0" xr:uid="{983CE5E7-D538-4790-BBAF-28BC055EDC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 - redutor</t>
        </r>
      </text>
    </comment>
    <comment ref="F32" authorId="0" shapeId="0" xr:uid="{43CC724F-C1BD-4FAC-90A4-962CBB7DD2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33" authorId="0" shapeId="0" xr:uid="{F740885A-2548-45E2-9F31-93D3D2DD3E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34" authorId="0" shapeId="0" xr:uid="{0AF9A7A5-902C-4AA8-B9B3-8AA08DE46D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34" authorId="0" shapeId="0" xr:uid="{E4E78621-9536-4BF9-BEE7-C09C2CC5CC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34" authorId="0" shapeId="0" xr:uid="{B28FD5B8-B8E6-45E0-941D-7E1C858458D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B35" authorId="0" shapeId="0" xr:uid="{DE94F3D7-8974-4303-AF5E-8F6C144028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35" authorId="0" shapeId="0" xr:uid="{2366E563-E75B-449B-8E96-3945BB1DFD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6" authorId="0" shapeId="0" xr:uid="{E0B9FFB6-AE74-4056-860C-62B71E3F84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B37" authorId="0" shapeId="0" xr:uid="{459C730E-5160-4283-A3A1-6F26A5176A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C37" authorId="0" shapeId="0" xr:uid="{3A1471FC-FE29-4A11-912E-08D6A713EF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37" authorId="0" shapeId="0" xr:uid="{DAADE647-0133-40AD-ADFB-3EFBC3C99B4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8" authorId="0" shapeId="0" xr:uid="{83D64616-64A0-49F9-83C8-5DF82A3D6AC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Canal/Reservatorio</t>
        </r>
      </text>
    </comment>
    <comment ref="F38" authorId="0" shapeId="0" xr:uid="{C1D71810-0242-42EA-8714-24D3762E44D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44" authorId="0" shapeId="0" xr:uid="{F77A553E-B61D-4BC5-8F91-20A5F9CC6C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C44" authorId="0" shapeId="0" xr:uid="{8CD35E48-E72C-4391-90E6-81C59B91E9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44" authorId="0" shapeId="0" xr:uid="{B3183DA7-DD61-4100-8B62-640E59BD46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E44" authorId="0" shapeId="0" xr:uid="{BA596A0D-42CB-4A0B-B7C2-D30D9CC360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de adubo</t>
        </r>
      </text>
    </comment>
    <comment ref="C45" authorId="0" shapeId="0" xr:uid="{C18AD88B-D6CB-44D8-A719-4FB6DFAC09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45" authorId="0" shapeId="0" xr:uid="{14E8BDA2-CAE7-4536-9E1D-1FD8F99E21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48" authorId="0" shapeId="0" xr:uid="{A16B740F-9508-412A-9143-78272719E8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50" authorId="0" shapeId="0" xr:uid="{3382482C-758E-45C7-B110-4D23C2E8E5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52" authorId="0" shapeId="0" xr:uid="{0EB8ACD0-1FF7-46A0-A718-C3E80F331B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C52" authorId="0" shapeId="0" xr:uid="{B4DF47EF-EBA7-4FF7-A8EB-B940B369DF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52" authorId="0" shapeId="0" xr:uid="{1F553E4E-8E6F-4C82-8605-13BA03F14C4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E52" authorId="0" shapeId="0" xr:uid="{84752B61-004A-46D3-9AD8-AB08F029AC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52" authorId="0" shapeId="0" xr:uid="{C6D1C185-6B2E-4989-9050-03C4810CBA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G52" authorId="0" shapeId="0" xr:uid="{6884DD06-DB2C-41F1-9715-AF61826C56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59" authorId="0" shapeId="0" xr:uid="{39B147F6-88B5-4838-9C66-C22E57D3B6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71" authorId="0" shapeId="0" xr:uid="{419066CD-BAE7-4766-8A5F-FA280B883F6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72" authorId="0" shapeId="0" xr:uid="{D9A75F42-3E98-4B5F-83E0-73662FAF1E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 de frequência</t>
        </r>
      </text>
    </comment>
    <comment ref="E72" authorId="0" shapeId="0" xr:uid="{F4D92EA7-6050-4635-966A-124DB8DD15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 de frequência</t>
        </r>
      </text>
    </comment>
    <comment ref="E74" authorId="0" shapeId="0" xr:uid="{C0149D90-28AE-49E7-9D36-D420FCC3A1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Bomba/balça</t>
        </r>
      </text>
    </comment>
    <comment ref="H74" authorId="0" shapeId="0" xr:uid="{A75CE914-FA1F-4AF8-9B47-5B61D2811D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E75" authorId="0" shapeId="0" xr:uid="{296EFC23-26C9-4E63-919B-47466E1A19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Bomba/balça</t>
        </r>
      </text>
    </comment>
    <comment ref="E76" authorId="0" shapeId="0" xr:uid="{7A15C124-13C2-4BF2-B254-E98E4AA973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Bomba/balça</t>
        </r>
      </text>
    </comment>
    <comment ref="F78" authorId="0" shapeId="0" xr:uid="{AE98C870-F32E-4320-839D-9F1A299DB9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79" authorId="0" shapeId="0" xr:uid="{A5FA546E-E820-40DE-A48D-12F399A8B6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
</t>
        </r>
      </text>
    </comment>
    <comment ref="C79" authorId="0" shapeId="0" xr:uid="{BDAC6672-2E29-4715-8859-0DFF65B1F1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
</t>
        </r>
      </text>
    </comment>
    <comment ref="D79" authorId="0" shapeId="0" xr:uid="{B101504B-D7C4-4FE3-B071-EB4BEBDC999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
</t>
        </r>
      </text>
    </comment>
    <comment ref="G79" authorId="0" shapeId="0" xr:uid="{507185D7-9E04-405E-A48D-CB884EF4C0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81" authorId="0" shapeId="0" xr:uid="{7D9444A6-D11C-4604-9F2D-51C14B745A9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G82" authorId="0" shapeId="0" xr:uid="{C59FCE1A-2D07-4957-8E4F-27D5C2BEB3C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7" authorId="0" shapeId="0" xr:uid="{D06C854F-5341-4B10-82E3-225E76DA2B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Energia - Falta de Agua</t>
        </r>
      </text>
    </comment>
    <comment ref="B99" authorId="0" shapeId="0" xr:uid="{34805142-4DC9-4C94-B01C-DF47E43E06B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C99" authorId="0" shapeId="0" xr:uid="{6299AB05-0A81-4BAE-98B6-B8093766767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G99" authorId="0" shapeId="0" xr:uid="{20004C7B-0F24-4D8F-853A-F33AA19E794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H99" authorId="0" shapeId="0" xr:uid="{ED76FB7B-AA6A-4A2B-A7DA-247701338B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C100" authorId="0" shapeId="0" xr:uid="{A3098395-0554-41B8-99A2-31C2E73F2C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100" authorId="0" shapeId="0" xr:uid="{3E3CBFFB-4D28-443B-813E-8F9AD967B9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102" authorId="0" shapeId="0" xr:uid="{28666F17-9F50-4CCF-B141-95036C40C17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108" authorId="0" shapeId="0" xr:uid="{B938E295-53AB-4924-9A6D-6B20F8ED15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G5" authorId="0" shapeId="0" xr:uid="{23CFFC76-E861-4B74-9F94-E5B3830E2F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6" authorId="0" shapeId="0" xr:uid="{E18042BF-0AF6-43AC-819E-DFB7A1E3C73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C6" authorId="0" shapeId="0" xr:uid="{693293EB-02DB-4EEB-BEE2-FE32583694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D6" authorId="0" shapeId="0" xr:uid="{683F7A8A-26DC-4B8C-AC29-8CBBD54786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G6" authorId="0" shapeId="0" xr:uid="{9DA65B5A-B48B-47B0-98A7-150B4A91C1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FUSIVEL QUEIMADO</t>
        </r>
      </text>
    </comment>
    <comment ref="H6" authorId="0" shapeId="0" xr:uid="{16867EED-54C9-421D-BD09-33D56837ED2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B13" authorId="0" shapeId="0" xr:uid="{60BE4C2D-6922-48F4-9CAB-8E439B94D7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Contctora</t>
        </r>
      </text>
    </comment>
    <comment ref="B14" authorId="0" shapeId="0" xr:uid="{74EB4354-5C5B-4AF0-8BC2-FBDE889CDC6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H18" authorId="0" shapeId="0" xr:uid="{4243C002-B883-4FF0-9FBF-3ADF88BDBE1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C21" authorId="0" shapeId="0" xr:uid="{FCEC0000-40DC-4548-A453-39BC9A5296E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21" authorId="0" shapeId="0" xr:uid="{776B48EB-2BA0-4647-A4C1-4BB55A06AE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Acoplamento da bomba</t>
        </r>
      </text>
    </comment>
    <comment ref="E21" authorId="0" shapeId="0" xr:uid="{8E417DE9-C76E-4E8F-AADE-85667973074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H21" authorId="0" shapeId="0" xr:uid="{6FD4FBEE-C765-4CE5-AD5E-47A9B72D84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Sem energia na base</t>
        </r>
      </text>
    </comment>
    <comment ref="B22" authorId="0" shapeId="0" xr:uid="{0E1E51E5-AD73-46F6-BC96-72E74BDADF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
</t>
        </r>
      </text>
    </comment>
    <comment ref="C22" authorId="0" shapeId="0" xr:uid="{EDE3D5C4-43CD-442D-94EF-3A52BB6CF0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B23" authorId="0" shapeId="0" xr:uid="{FDA77DE9-5A7A-4F56-8530-C45D92C1CF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H28" authorId="0" shapeId="0" xr:uid="{FF839AEB-2E34-459A-A814-403D04F2DB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D29" authorId="0" shapeId="0" xr:uid="{6BB66421-2063-4E58-B826-7828354C69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E29" authorId="0" shapeId="0" xr:uid="{ABB1FA6E-3DA9-4F80-A309-FC9D0805AC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D30" authorId="0" shapeId="0" xr:uid="{2F44CA9B-B44B-4982-A508-914261CA7E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E30" authorId="0" shapeId="0" xr:uid="{67EB9CCA-77E4-48F7-A674-B371090DAB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H30" authorId="0" shapeId="0" xr:uid="{04783155-1296-4647-90ED-7F50A1D4E8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32" authorId="0" shapeId="0" xr:uid="{A746A90B-E4C8-4CB1-885F-326EC2DE60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E32" authorId="0" shapeId="0" xr:uid="{AD90B0FB-B4FD-4662-93A7-3ED6FD15F66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E33" authorId="0" shapeId="0" xr:uid="{21586932-548F-47D5-9131-FED3ED6DE9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C34" authorId="0" shapeId="0" xr:uid="{089E0BBA-A09C-4169-BD8D-316882A1CCF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35" authorId="0" shapeId="0" xr:uid="{E8F13848-EA8B-4BEE-9A2A-2DB865FF39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E35" authorId="0" shapeId="0" xr:uid="{FE79D880-DB0C-4670-8FD2-132A3C0052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C36" authorId="0" shapeId="0" xr:uid="{293F7D39-FF31-48D5-A4F4-0B1123DDC0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D36" authorId="0" shapeId="0" xr:uid="{1D41C1CB-196D-45E4-A254-361EE7FE53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E36" authorId="0" shapeId="0" xr:uid="{886B6F09-9491-46A5-848F-0AAB73A898D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H36" authorId="0" shapeId="0" xr:uid="{AD720E9C-722E-4BD5-8453-F7F1F1791C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37" authorId="0" shapeId="0" xr:uid="{F314C571-2258-42AB-8C22-4977168853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D38" authorId="0" shapeId="0" xr:uid="{1A147FE0-DF1B-48D3-A0F4-882457A9558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Mecanico/Canal</t>
        </r>
      </text>
    </comment>
    <comment ref="B45" authorId="0" shapeId="0" xr:uid="{B2859DC7-CE85-4957-A660-4BFEB1FAC5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45" authorId="0" shapeId="0" xr:uid="{CE55E2AE-87FB-4B10-818D-B21A3442DA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 - mangote do kit esta rasgado</t>
        </r>
      </text>
    </comment>
    <comment ref="B48" authorId="0" shapeId="0" xr:uid="{E2DAB0EE-1EDE-48E5-B3C0-37DC235C55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Equipe Redusida</t>
        </r>
      </text>
    </comment>
    <comment ref="H52" authorId="0" shapeId="0" xr:uid="{5448F75F-C87B-446E-909F-BB75F2DCD1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H55" authorId="0" shapeId="0" xr:uid="{3DB885FC-B57A-4BF4-8166-6787AA25416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H59" authorId="0" shapeId="0" xr:uid="{ABBA814A-B633-44F5-B2F9-DD970E9E95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H60" authorId="0" shapeId="0" xr:uid="{C2E7FCBF-FA21-4B0F-8674-B7E893FF58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H61" authorId="0" shapeId="0" xr:uid="{D91CB572-8727-4B60-B0F8-7312CAA4818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62" authorId="0" shapeId="0" xr:uid="{EFFA7271-F6A1-4B13-8457-2C5ED70F0AB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2" authorId="0" shapeId="0" xr:uid="{9E2440AE-29B6-4E1F-BA65-0BC1D4B86F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64" authorId="0" shapeId="0" xr:uid="{358D9496-DBFA-437F-86CF-46424DC2C9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4" authorId="0" shapeId="0" xr:uid="{0BF7A441-A4DF-4AAB-9E63-D9A8A3FA34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D65" authorId="0" shapeId="0" xr:uid="{1CAE9BBD-1F1A-4F75-B210-BC5FE153226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66" authorId="0" shapeId="0" xr:uid="{26BC62B1-96D5-4AA3-AC0F-0F28A94204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71" authorId="0" shapeId="0" xr:uid="{6591834C-4F4D-490E-98F2-3413C359728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H72" authorId="0" shapeId="0" xr:uid="{995794E0-2132-4FFE-A726-B57BDBCDA67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B73" authorId="0" shapeId="0" xr:uid="{D235D94F-36DD-45C4-BCFA-1274C46CEF2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C80" authorId="0" shapeId="0" xr:uid="{14EE3B11-73F7-4CBA-8109-7069CE08EF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83" authorId="0" shapeId="0" xr:uid="{A7474881-7738-4350-A6C0-1279D8527D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Acoplamento da bomba</t>
        </r>
      </text>
    </comment>
    <comment ref="E83" authorId="0" shapeId="0" xr:uid="{FE4959BD-1B05-465C-A4CC-DB6D0B0FFBC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0" authorId="0" shapeId="0" xr:uid="{0ABD1D7B-F366-4680-9667-2357FC8FFB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1" authorId="0" shapeId="0" xr:uid="{60A892B5-44D3-4CED-BA26-CEF0562147C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Isolador - Chave aberta</t>
        </r>
      </text>
    </comment>
    <comment ref="H91" authorId="0" shapeId="0" xr:uid="{60272EC9-DD0B-4466-9D26-7026B73BCF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3" authorId="0" shapeId="0" xr:uid="{A5A54904-747C-4132-B7E4-89C92CCD1C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7" authorId="0" shapeId="0" xr:uid="{E3DAB80C-8713-4E6E-B3A5-1AB3F1B98F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7" authorId="0" shapeId="0" xr:uid="{133F9994-6AE6-466B-AFC2-DA8E76E7B7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Isolador - Chave aberta</t>
        </r>
      </text>
    </comment>
    <comment ref="B99" authorId="0" shapeId="0" xr:uid="{95B806A4-4E49-4532-99B7-C30A617EC6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F99" authorId="0" shapeId="0" xr:uid="{5ACFB37B-7E71-4A9A-BA6E-CE11CA96FE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H100" authorId="0" shapeId="0" xr:uid="{27B45375-1C22-4D90-B5FB-F47C4FDD21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101" authorId="0" shapeId="0" xr:uid="{31C4DE67-BF2A-4280-9AB4-A0C77B699C6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E101" authorId="0" shapeId="0" xr:uid="{C13817DE-B169-405B-951B-47C23776CF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F102" authorId="0" shapeId="0" xr:uid="{1975E352-CD5C-4C66-A9A2-8B7EE558D8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106" authorId="0" shapeId="0" xr:uid="{776CABF7-C0D1-4BF4-852D-438E01932E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C106" authorId="0" shapeId="0" xr:uid="{245FE5D1-CD8B-4B0B-AB26-897D7FD517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</t>
        </r>
      </text>
    </comment>
    <comment ref="F106" authorId="0" shapeId="0" xr:uid="{55B33755-46B8-4D9B-8E40-5E6E8428392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B108" authorId="0" shapeId="0" xr:uid="{285FB8A4-07C7-47F7-A843-588413C221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G5" authorId="0" shapeId="0" xr:uid="{E6B0A43A-3FAB-4FA6-ACCB-5A7E8A4006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Atolado</t>
        </r>
      </text>
    </comment>
    <comment ref="H5" authorId="0" shapeId="0" xr:uid="{8CAA764D-BB4D-4E1B-9756-5129463BFF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Atolado</t>
        </r>
      </text>
    </comment>
    <comment ref="B6" authorId="0" shapeId="0" xr:uid="{1DC61A6C-0AA8-48C3-A1D6-3FB433BC7D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B18" authorId="0" shapeId="0" xr:uid="{76E4920B-64AF-4A75-AE8B-27D3CC2782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C18" authorId="0" shapeId="0" xr:uid="{16BE72E8-4416-488F-B7AE-0DB16F796D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E18" authorId="0" shapeId="0" xr:uid="{055A2050-C72C-493F-B653-1913695F8F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H19" authorId="0" shapeId="0" xr:uid="{5FAAE252-FFEA-4AD1-B08A-B6D5C4A73F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G20" authorId="0" shapeId="0" xr:uid="{5743721F-FD4E-4E87-80F1-F7D3A7D3EBC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G22" authorId="0" shapeId="0" xr:uid="{78E69850-7B4B-4314-87B0-6EED53E026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H22" authorId="0" shapeId="0" xr:uid="{426B7562-E028-4D60-A7E1-90A5699DDC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F26" authorId="0" shapeId="0" xr:uid="{742B4CFD-824A-4F42-9EFD-6737C28C0B8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27" authorId="0" shapeId="0" xr:uid="{DEA8A581-CD67-435D-8BB9-804E3235E92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27" authorId="0" shapeId="0" xr:uid="{839DC00A-0DC5-4F18-AC7B-D2DC3A6FA5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B28" authorId="0" shapeId="0" xr:uid="{A3177CD5-6C75-40C2-ADCA-4EAEE263E7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C28" authorId="0" shapeId="0" xr:uid="{91D4F1A0-0A8F-42DC-B925-A00E89FE922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E28" authorId="0" shapeId="0" xr:uid="{B21513C7-8B49-42E2-B21A-6DD6FD5F031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F32" authorId="0" shapeId="0" xr:uid="{513B8B07-2523-4C82-90E1-A814BA60122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G32" authorId="0" shapeId="0" xr:uid="{A8B455A9-70EF-4897-B9EF-9B8882CBCE2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H32" authorId="0" shapeId="0" xr:uid="{F036DCA6-CE20-45A7-9E26-85164DB7882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E34" authorId="0" shapeId="0" xr:uid="{83B9457B-7775-452F-9189-77727ACEB51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C36" authorId="0" shapeId="0" xr:uid="{688647D1-D6CB-425E-827B-4FEA52D9593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F36" authorId="0" shapeId="0" xr:uid="{056FB3B8-258A-4CA7-B54F-BD56B6635F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44" authorId="0" shapeId="0" xr:uid="{19A0E086-4CFC-4DBE-8707-C0978AC313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47" authorId="0" shapeId="0" xr:uid="{1ABFCF92-2896-4239-BEE0-D4F8F8200F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 furado</t>
        </r>
      </text>
    </comment>
    <comment ref="B48" authorId="0" shapeId="0" xr:uid="{DD6AEFFC-8E2D-4529-AEA8-7E6EAF14AC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Contactora</t>
        </r>
      </text>
    </comment>
    <comment ref="H48" authorId="0" shapeId="0" xr:uid="{F385E25C-64A2-4252-9FF1-BE13627507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F49" authorId="0" shapeId="0" xr:uid="{C4F2F33F-9AF7-4C71-9739-3AE537FDA0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G49" authorId="0" shapeId="0" xr:uid="{5DF31680-BA80-4954-8FCF-40FFFF916D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H49" authorId="0" shapeId="0" xr:uid="{60142F3B-E4E3-444B-94E4-8158740342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G50" authorId="0" shapeId="0" xr:uid="{B3F5A334-49EC-4C20-BA95-3B4FFA5A652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E51" authorId="0" shapeId="0" xr:uid="{EFE3FB57-8BE2-4FBD-B62D-97348A9E786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F52" authorId="0" shapeId="0" xr:uid="{A250DABC-B06F-496E-A98C-D6EFFF55CF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52" authorId="0" shapeId="0" xr:uid="{643219ED-7750-4301-BEF1-1795824E3B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H52" authorId="0" shapeId="0" xr:uid="{4764C423-DB37-40AD-8FD3-8207414C45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E53" authorId="0" shapeId="0" xr:uid="{4C018FE8-3F5E-4F9E-AB27-9109B29DD1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F53" authorId="0" shapeId="0" xr:uid="{B80D19FB-5C03-4DCD-B081-21EE2203EF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B55" authorId="0" shapeId="0" xr:uid="{1C1ACBC7-1C11-49A4-8117-130CEBD5FF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B59" authorId="0" shapeId="0" xr:uid="{0C0AE4A2-C1A1-45DC-A5F6-05738EB151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B60" authorId="0" shapeId="0" xr:uid="{A78083EB-06CE-4E2D-9ABE-A0E3AE530C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G61" authorId="0" shapeId="0" xr:uid="{9FB400FF-7A9B-4EDC-9A87-92C89701F6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G62" authorId="0" shapeId="0" xr:uid="{5C83E9FE-93A5-40F2-BC38-BD95D735EDB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B63" authorId="0" shapeId="0" xr:uid="{CA9EB57B-B816-422C-97A0-29F082A86D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B65" authorId="0" shapeId="0" xr:uid="{998FDE4C-D520-490E-A8B7-7E2F5863B4B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F65" authorId="0" shapeId="0" xr:uid="{0A70EFA7-F09E-45BF-AA10-7EE24ED687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 furado</t>
        </r>
      </text>
    </comment>
    <comment ref="B66" authorId="0" shapeId="0" xr:uid="{662EFD26-5241-402C-9D42-089B826748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F66" authorId="0" shapeId="0" xr:uid="{5F9AA203-3C08-44D4-99C1-EDB77AAA2F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B70" authorId="0" shapeId="0" xr:uid="{CF559419-6211-4461-B77A-90A5FA0ACC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C71" authorId="0" shapeId="0" xr:uid="{6265B8EC-48CC-4BCB-8451-106B94099BC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Bomb/Sucção</t>
        </r>
      </text>
    </comment>
    <comment ref="B72" authorId="0" shapeId="0" xr:uid="{160F9620-88D6-41CB-8DEE-597F28EEB4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dde fase</t>
        </r>
      </text>
    </comment>
    <comment ref="C72" authorId="0" shapeId="0" xr:uid="{9986C463-A027-4851-AA6E-340E5BF87A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Bomb/Sucção</t>
        </r>
      </text>
    </comment>
    <comment ref="E72" authorId="0" shapeId="0" xr:uid="{7B2BCD43-B119-4FB1-B287-BD32A5F25C2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F72" authorId="0" shapeId="0" xr:uid="{638F9C4B-946E-47E9-99A2-AED2012B73A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G72" authorId="0" shapeId="0" xr:uid="{EF89E73F-9DBF-43DA-A41C-637ACE86CE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H72" authorId="0" shapeId="0" xr:uid="{C50A124B-A552-490C-9234-41C821D33E9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 furado</t>
        </r>
      </text>
    </comment>
    <comment ref="C78" authorId="0" shapeId="0" xr:uid="{5BA38680-EDED-4091-9D3B-3BB1FDEC03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D78" authorId="0" shapeId="0" xr:uid="{46CE269A-4842-492E-9C2C-68C1F6FC67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pivo</t>
        </r>
      </text>
    </comment>
    <comment ref="E78" authorId="0" shapeId="0" xr:uid="{406B318D-5035-493C-AF48-F2510A4C23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G81" authorId="0" shapeId="0" xr:uid="{DEACB2B1-B3D9-4BBE-9071-D29FE9E91A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82" authorId="0" shapeId="0" xr:uid="{3B124493-04E2-42E4-A1B0-45D572FB942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84" authorId="0" shapeId="0" xr:uid="{97E0B3ED-3B01-4E99-BA2E-3D77066071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Canal Reservatorio</t>
        </r>
      </text>
    </comment>
    <comment ref="G87" authorId="0" shapeId="0" xr:uid="{A8810A3E-3682-4CC7-8B9C-8F4137C49F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0" authorId="0" shapeId="0" xr:uid="{9CD647BC-9100-4170-A945-1354E59B8A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91" authorId="0" shapeId="0" xr:uid="{C99367E4-A24A-479F-BDC1-A2777F2485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1" authorId="0" shapeId="0" xr:uid="{FAA07F9A-82EA-4964-8073-FEAD9427E94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2" authorId="0" shapeId="0" xr:uid="{260578C3-7B39-4130-A117-2603F7E895F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2" authorId="0" shapeId="0" xr:uid="{9943EE12-C0B3-4EFF-95A0-E7524E93F9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3" authorId="0" shapeId="0" xr:uid="{614BC062-0FFD-45F7-AA66-5ADD1116062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3" authorId="0" shapeId="0" xr:uid="{234BF70A-A90F-4215-B4D3-0D897D861D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95" authorId="0" shapeId="0" xr:uid="{28D79917-4640-41F2-B217-22F35B6EE4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5" authorId="0" shapeId="0" xr:uid="{C126A052-F10D-498A-8E48-E1C92E74A3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5" authorId="0" shapeId="0" xr:uid="{59C4B373-AA29-45E4-963F-DFEEE43B34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7" authorId="0" shapeId="0" xr:uid="{58C85C1B-C485-44C4-9F81-847C96DFEF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7" authorId="0" shapeId="0" xr:uid="{31AADC84-D6CB-42A2-8D96-F839DC5602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7" authorId="0" shapeId="0" xr:uid="{F46567DE-2BEE-4F0A-BF0F-9B0D95284F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7" authorId="0" shapeId="0" xr:uid="{3AAAD16B-505A-47CA-8394-39FD9FE28E6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8" authorId="0" shapeId="0" xr:uid="{26AAFCCD-2742-4D82-9E99-6B5B653080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8" authorId="0" shapeId="0" xr:uid="{3784055B-42CA-45B7-9504-5EDCC3E1BB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101" authorId="0" shapeId="0" xr:uid="{8E936BB1-F989-4ADE-B769-AE187E5F17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5" authorId="0" shapeId="0" xr:uid="{4702101F-8718-4832-AFE9-7D6D82AA8A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atolado</t>
        </r>
      </text>
    </comment>
    <comment ref="C5" authorId="0" shapeId="0" xr:uid="{3070591F-E503-4A0B-BE12-FD1C9210F7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atolado</t>
        </r>
      </text>
    </comment>
    <comment ref="D5" authorId="0" shapeId="0" xr:uid="{9FDA6F41-9D2C-422B-AB12-AD9C8A7D3C5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atolado</t>
        </r>
      </text>
    </comment>
    <comment ref="C6" authorId="0" shapeId="0" xr:uid="{11C1C776-777A-4F52-949A-177EBA8619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Transplantio</t>
        </r>
      </text>
    </comment>
    <comment ref="B7" authorId="0" shapeId="0" xr:uid="{88B3FE66-012A-4A0A-8F66-912F08A89E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B15" authorId="0" shapeId="0" xr:uid="{FEEB0B3C-E556-43D9-99F3-56B32AE720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B17" authorId="0" shapeId="0" xr:uid="{025AC395-1051-43AB-ACDC-C594C24224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B18" authorId="0" shapeId="0" xr:uid="{8E56FC78-6EB7-48DB-A561-7C213C40FE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D18" authorId="0" shapeId="0" xr:uid="{8DF8EA5D-A0FA-4393-B29B-336683E3D5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20" authorId="0" shapeId="0" xr:uid="{E2042769-09D3-4F47-9521-C8ADADA027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C21" authorId="0" shapeId="0" xr:uid="{381F3711-5D3A-450F-84FE-CB68AF82F3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D21" authorId="0" shapeId="0" xr:uid="{A3CFE99D-1E75-4AFC-A3BD-C59D52EACD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F21" authorId="0" shapeId="0" xr:uid="{DA7FF7D2-0DC8-4C1B-8E46-12183B5AAA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operacional</t>
        </r>
      </text>
    </comment>
    <comment ref="B22" authorId="0" shapeId="0" xr:uid="{D3C2F52E-07DD-4ED5-8135-DF05BF6297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C22" authorId="0" shapeId="0" xr:uid="{A71C3478-039F-42EF-B706-1467A9AC7C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D22" authorId="0" shapeId="0" xr:uid="{327EAE0C-F3F7-4D8C-810A-9A7E84E52A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E22" authorId="0" shapeId="0" xr:uid="{99D8B48A-7E9A-4FEA-9647-011585B9D3D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E23" authorId="0" shapeId="0" xr:uid="{097A146D-B460-4902-A002-5CF800C30A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</t>
        </r>
      </text>
    </comment>
    <comment ref="D24" authorId="0" shapeId="0" xr:uid="{41CD5048-E9F2-444D-8E4D-60DDBA639F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Em manual</t>
        </r>
      </text>
    </comment>
    <comment ref="F25" authorId="0" shapeId="0" xr:uid="{59A6088E-B3EB-4738-823F-7DE8F07599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 de segurança</t>
        </r>
      </text>
    </comment>
    <comment ref="D26" authorId="0" shapeId="0" xr:uid="{68FE30C4-5510-482D-B28A-CBBCDBEAA9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sem comunicação e manual</t>
        </r>
      </text>
    </comment>
    <comment ref="C27" authorId="0" shapeId="0" xr:uid="{0BA10DC0-CE94-4856-9B8D-63B7B12955D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28" authorId="0" shapeId="0" xr:uid="{33D45FB5-07AB-4D81-B207-DD0FC513FD2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29" authorId="0" shapeId="0" xr:uid="{A2B37D5D-964E-4AA7-B122-4D9A1FCF0E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Demorou ligar</t>
        </r>
      </text>
    </comment>
    <comment ref="D29" authorId="0" shapeId="0" xr:uid="{5341E01C-1DAC-4358-9C12-599C21F3A2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Pessoal não ligou</t>
        </r>
      </text>
    </comment>
    <comment ref="B32" authorId="0" shapeId="0" xr:uid="{F827752C-B8BD-49E0-8A4F-93461CB99B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C32" authorId="0" shapeId="0" xr:uid="{E9F0EA99-E116-40C1-B244-AADBB254F3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C34" authorId="0" shapeId="0" xr:uid="{71D814E2-2380-4506-9F7C-0BD65693DD7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D34" authorId="0" shapeId="0" xr:uid="{A041B7FE-D451-474F-9A19-35B3BEFDAD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34" authorId="0" shapeId="0" xr:uid="{DE106FF8-6EBC-43DC-BDDA-0CBFF82C00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G34" authorId="0" shapeId="0" xr:uid="{4661CCE0-C580-4825-8DBE-898F1ADE6F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H34" authorId="0" shapeId="0" xr:uid="{DC7A532B-E0B1-49F2-B5CB-A180BEB3732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35" authorId="0" shapeId="0" xr:uid="{F46EBDDD-2EDF-4F72-9813-94D3E2E8B7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6" authorId="0" shapeId="0" xr:uid="{5DDECA72-46C0-43F5-93D7-3C39183A9F82}">
      <text>
        <r>
          <rPr>
            <b/>
            <sz val="9"/>
            <color indexed="81"/>
            <rFont val="Segoe UI"/>
            <family val="2"/>
          </rPr>
          <t>Kalito Silva:
Adubação</t>
        </r>
      </text>
    </comment>
    <comment ref="B48" authorId="0" shapeId="0" xr:uid="{2A5B8A28-E0C3-4179-82D8-646265CA51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dentro do buraco</t>
        </r>
      </text>
    </comment>
    <comment ref="C48" authorId="0" shapeId="0" xr:uid="{37114E4E-531B-45AA-9975-C7C95F38F1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dentro do buraco</t>
        </r>
      </text>
    </comment>
    <comment ref="D48" authorId="0" shapeId="0" xr:uid="{D60F0860-37AF-4BA5-B916-BE784AB0B4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dentro do buraco</t>
        </r>
      </text>
    </comment>
    <comment ref="B49" authorId="0" shapeId="0" xr:uid="{404EFE74-160F-4A95-A891-0F704F4F09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C49" authorId="0" shapeId="0" xr:uid="{F7E3D852-7801-4B9C-B1B4-351C6FBF6D2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D49" authorId="0" shapeId="0" xr:uid="{EE629666-1D9A-488F-9E4D-4BA5C467A3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E49" authorId="0" shapeId="0" xr:uid="{A01A8F88-A1E8-4B01-93C8-96F07334E2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F49" authorId="0" shapeId="0" xr:uid="{1EC1E04B-453D-4B93-9DEC-FD9CE38DEA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F50" authorId="0" shapeId="0" xr:uid="{407CF204-AEBA-43D1-BF00-806C220B36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B52" authorId="0" shapeId="0" xr:uid="{21BFF9C8-D6B4-4AF1-9640-06141046DF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C52" authorId="0" shapeId="0" xr:uid="{62747DBE-C08E-4492-BA61-756B53320CE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B62" authorId="0" shapeId="0" xr:uid="{08B0860C-846B-4080-B397-EF2DE48717D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62" authorId="0" shapeId="0" xr:uid="{05560BCC-0E6B-4D17-B67F-8C1A73CF46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E62" authorId="0" shapeId="0" xr:uid="{CC85E065-D10D-4BB4-B8D1-96F45FAF7E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65" authorId="0" shapeId="0" xr:uid="{5CCEE310-CAC7-4A1F-811E-B2727B8B48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65" authorId="0" shapeId="0" xr:uid="{FB63EB98-89CD-4D19-B091-4D7F40E98E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E65" authorId="0" shapeId="0" xr:uid="{5912F636-0D4A-414F-8300-2528B1445C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77" authorId="0" shapeId="0" xr:uid="{4EF776C6-F87A-4582-9177-55A6E3EAD2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79" authorId="0" shapeId="0" xr:uid="{F4DFFE18-47F2-4372-B21A-B962FE06C8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E85" authorId="0" shapeId="0" xr:uid="{BCA1C8FA-A37B-4896-830E-BEC4FE777BC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E86" authorId="0" shapeId="0" xr:uid="{9E69E132-159C-4855-8849-DFBD74D87C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B90" authorId="0" shapeId="0" xr:uid="{7725BF29-DE89-4310-B8DE-59ECB4106C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0" authorId="0" shapeId="0" xr:uid="{4851252C-A5EA-4DC6-8626-BC9264BD9D4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H90" authorId="0" shapeId="0" xr:uid="{7DB68301-7167-4BDF-85F0-F0B6776CAA7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1" authorId="0" shapeId="0" xr:uid="{62714F65-BE6F-4362-8C78-AC9F5E5DD84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1" authorId="0" shapeId="0" xr:uid="{3474F63C-7195-45A3-897D-28742D76B1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2" authorId="0" shapeId="0" xr:uid="{547374B7-6AE0-4B04-90E8-778E082B68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H92" authorId="0" shapeId="0" xr:uid="{857A17C0-9BB1-4842-A230-2B6BD48EBA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3" authorId="0" shapeId="0" xr:uid="{BBE1B062-F9E4-4C81-A53F-42824137432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3" authorId="0" shapeId="0" xr:uid="{BA3F7DD0-55A3-46DC-87AC-F9E9D028E0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3" authorId="0" shapeId="0" xr:uid="{8EFE0BE1-7BF6-46EF-90C6-472E50AC04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95" authorId="0" shapeId="0" xr:uid="{AB6FBA8E-42B5-4C58-A0E7-F5822FE0A9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5" authorId="0" shapeId="0" xr:uid="{858AC586-5ECD-4052-B94F-4F7A8A9FE7A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5" authorId="0" shapeId="0" xr:uid="{0BE9EC75-5AE4-416C-AF52-1F2197897C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5" authorId="0" shapeId="0" xr:uid="{6E38EFB5-0CD9-44F4-B138-82396D227DE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7" authorId="0" shapeId="0" xr:uid="{81ADF9BD-45FC-417A-9437-9DCDD9B720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E98" authorId="0" shapeId="0" xr:uid="{BCA55845-B734-45A8-B6D7-5D97A9E8B5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D99" authorId="0" shapeId="0" xr:uid="{C49301B7-639F-4B9F-9831-DB80BE14B40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B100" authorId="0" shapeId="0" xr:uid="{7EF2E636-0871-4F66-9370-38055250E0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100" authorId="0" shapeId="0" xr:uid="{EB6AE5D7-47AC-429D-AC80-116CE0F815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B101" authorId="0" shapeId="0" xr:uid="{119C66CB-BDBA-44EE-B821-7C1B31155E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101" authorId="0" shapeId="0" xr:uid="{1E645942-01F2-428E-B203-14F584135C5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D101" authorId="0" shapeId="0" xr:uid="{EDF3CF93-52E3-4D43-993B-3F4DC3C64C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101" authorId="0" shapeId="0" xr:uid="{867C25B2-1E38-45C0-A6F1-F4F936FA37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F101" authorId="0" shapeId="0" xr:uid="{C1939696-547C-4F83-9DCC-18E3E555DB7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</t>
        </r>
      </text>
    </comment>
    <comment ref="D102" authorId="0" shapeId="0" xr:uid="{92BE781E-5F50-4C4C-BCDA-8E096A00480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G102" authorId="0" shapeId="0" xr:uid="{4D16C749-DB06-4BB6-8C60-705CAD74ECA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104" authorId="0" shapeId="0" xr:uid="{7145D3A2-6717-4565-B5DB-E176E46F95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104" authorId="0" shapeId="0" xr:uid="{B520961F-047B-4295-AA7B-C05A4CDD23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da rede rompido
Chave aberta</t>
        </r>
      </text>
    </comment>
    <comment ref="D106" authorId="0" shapeId="0" xr:uid="{E78D826B-033A-4A9E-B194-61907769F5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</t>
        </r>
      </text>
    </comment>
    <comment ref="F106" authorId="0" shapeId="0" xr:uid="{57591C9E-10B0-417F-AC9B-E55FE54519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Pulverização+</t>
        </r>
      </text>
    </comment>
    <comment ref="F108" authorId="0" shapeId="0" xr:uid="{2E216FD4-C370-4709-8CFB-D6226CC28D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C6" authorId="0" shapeId="0" xr:uid="{41A4D554-7D53-4E2E-AF8A-F5CC8FD5B5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7" authorId="0" shapeId="0" xr:uid="{83EE0FCD-7F6A-41EF-8B45-CA57DB4C7F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8" authorId="0" shapeId="0" xr:uid="{329DBC60-841E-49EB-9578-80F571E0C8E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Tranplantio</t>
        </r>
      </text>
    </comment>
    <comment ref="D8" authorId="0" shapeId="0" xr:uid="{15EAC9BF-FB99-4081-9018-07BAE94823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Tranplantio</t>
        </r>
      </text>
    </comment>
    <comment ref="C18" authorId="0" shapeId="0" xr:uid="{EFE10717-EDD4-4F90-90F2-D219EB0CB4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19" authorId="0" shapeId="0" xr:uid="{8424E116-4219-4B63-92BB-BC22FF0398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H20" authorId="0" shapeId="0" xr:uid="{4CED5E96-F0DD-4A43-9D80-61B93DE886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B22" authorId="0" shapeId="0" xr:uid="{0D374D1F-4089-4038-A3D8-D1E6FE765E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E22" authorId="0" shapeId="0" xr:uid="{A2B21D4E-53D9-4848-B7EF-2FF8AEAE13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F22" authorId="0" shapeId="0" xr:uid="{B81028E4-5DD1-4CD9-B0AD-52E6F2BE704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G22" authorId="0" shapeId="0" xr:uid="{9AF9EFA9-F469-44C8-A525-2C3AA8FAFC5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Inversor</t>
        </r>
      </text>
    </comment>
    <comment ref="F25" authorId="0" shapeId="0" xr:uid="{F3CCED2E-EB97-4049-A669-030FC3BE9B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26" authorId="0" shapeId="0" xr:uid="{665ED3DC-6D2A-4C77-85BD-225569898B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E26" authorId="0" shapeId="0" xr:uid="{9D1154E8-5017-438F-86EC-F8209D4815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26" authorId="0" shapeId="0" xr:uid="{468F7641-1658-48B4-88DD-76B1E39156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G26" authorId="0" shapeId="0" xr:uid="{98885A2A-FA05-4878-9D11-29AFCF46578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Acinamento</t>
        </r>
      </text>
    </comment>
    <comment ref="H26" authorId="0" shapeId="0" xr:uid="{0C91E3B7-051E-4AF5-A0F1-4E8A6FA8A7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27" authorId="0" shapeId="0" xr:uid="{8C47D4D9-98E1-49B5-8C20-C7A93FD3BC86}">
      <text>
        <r>
          <rPr>
            <b/>
            <sz val="9"/>
            <color indexed="81"/>
            <rFont val="Segoe UI"/>
            <family val="2"/>
          </rPr>
          <t>Kalito Silva:
Falta de Agua</t>
        </r>
      </text>
    </comment>
    <comment ref="D28" authorId="0" shapeId="0" xr:uid="{64B018AA-D267-4DC7-B1DB-25E8F6C2CB4F}">
      <text>
        <r>
          <rPr>
            <b/>
            <sz val="9"/>
            <color indexed="81"/>
            <rFont val="Segoe UI"/>
            <family val="2"/>
          </rPr>
          <t>Kalito Silva:
Falta de Agua</t>
        </r>
      </text>
    </comment>
    <comment ref="B31" authorId="0" shapeId="0" xr:uid="{4545ABAD-CFC7-43D3-84E0-F27DE63A2E4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 de Segurança</t>
        </r>
      </text>
    </comment>
    <comment ref="C32" authorId="0" shapeId="0" xr:uid="{8482F346-71DE-4839-8470-7826E112CC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32" authorId="0" shapeId="0" xr:uid="{7430454D-B0AB-487A-83B5-00BAB9D422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34" authorId="0" shapeId="0" xr:uid="{868A802A-3319-4774-BB0B-BC9E9C082B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34" authorId="0" shapeId="0" xr:uid="{15597976-F877-46F3-9918-97498FE4A7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H34" authorId="0" shapeId="0" xr:uid="{CB7F3FD4-44EF-4F6F-8002-BF4BE40C61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Transformador</t>
        </r>
      </text>
    </comment>
    <comment ref="C37" authorId="0" shapeId="0" xr:uid="{4FD836E2-CF2B-41B7-97F6-18DA81FC068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H37" authorId="0" shapeId="0" xr:uid="{6AABD55D-3232-490B-9186-8604B52CC7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Pulverozação</t>
        </r>
      </text>
    </comment>
    <comment ref="D38" authorId="0" shapeId="0" xr:uid="{C37669F1-141E-4EF4-8077-8F986DC0DB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G38" authorId="0" shapeId="0" xr:uid="{E4E2B974-F80D-4642-9A65-BB16EE10492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D48" authorId="0" shapeId="0" xr:uid="{A36FC77E-9EA6-4FF2-B210-02F19D72683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</t>
        </r>
      </text>
    </comment>
    <comment ref="H50" authorId="0" shapeId="0" xr:uid="{ACE8FD78-914F-49D1-85FE-CBBA161D05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51" authorId="0" shapeId="0" xr:uid="{F335538D-0C88-450C-B756-CAD7D9EA27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</t>
        </r>
      </text>
    </comment>
    <comment ref="B52" authorId="0" shapeId="0" xr:uid="{2A7E3CF5-64EE-4E16-8DED-BDD257379F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52" authorId="0" shapeId="0" xr:uid="{6DC1977D-353B-45AC-A80C-ACAFAEB38472}">
      <text>
        <r>
          <rPr>
            <b/>
            <sz val="9"/>
            <color indexed="81"/>
            <rFont val="Segoe UI"/>
            <family val="2"/>
          </rPr>
          <t>Kalito Silva:
Pneu</t>
        </r>
      </text>
    </comment>
    <comment ref="D52" authorId="0" shapeId="0" xr:uid="{BA04DC03-9CDF-4F78-9F03-A13D5D2ABA06}">
      <text>
        <r>
          <rPr>
            <b/>
            <sz val="9"/>
            <color indexed="81"/>
            <rFont val="Segoe UI"/>
            <family val="2"/>
          </rPr>
          <t>Kalito Silva:
Pneu</t>
        </r>
      </text>
    </comment>
    <comment ref="D53" authorId="0" shapeId="0" xr:uid="{CF039486-59EB-466F-BD84-1FBBA196331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</t>
        </r>
      </text>
    </comment>
    <comment ref="F53" authorId="0" shapeId="0" xr:uid="{DE58724F-D5BF-47D0-963E-3480C2E3CD6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do transformador do porte esta partido</t>
        </r>
      </text>
    </comment>
    <comment ref="G62" authorId="0" shapeId="0" xr:uid="{984ECE4E-DE7B-46B2-92E5-237D1D5F16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D64" authorId="0" shapeId="0" xr:uid="{382B3C75-0694-454A-9FC2-B9583A9F19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 rede</t>
        </r>
      </text>
    </comment>
    <comment ref="G64" authorId="0" shapeId="0" xr:uid="{1C9FF827-137C-4573-A29E-3AABFD1E05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65" authorId="0" shapeId="0" xr:uid="{551098C2-6DC2-40E3-BC83-D84DE385E9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 rede</t>
        </r>
      </text>
    </comment>
    <comment ref="F72" authorId="0" shapeId="0" xr:uid="{7F77C542-B76C-4A37-92EF-FC1B20DA54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77" authorId="0" shapeId="0" xr:uid="{618385ED-E24D-4697-9DC8-24EB6482CF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</t>
        </r>
      </text>
    </comment>
    <comment ref="F78" authorId="0" shapeId="0" xr:uid="{B2657668-5941-4FB5-AEC8-2E737F9027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G78" authorId="0" shapeId="0" xr:uid="{A0416211-4705-4527-9329-E1EDCF49A8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D79" authorId="0" shapeId="0" xr:uid="{BFA90946-8A31-4540-B832-8DCD56B700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79" authorId="0" shapeId="0" xr:uid="{B974DF0A-8F1E-49FB-94B1-D5B0B61F73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85" authorId="0" shapeId="0" xr:uid="{909E3BE3-80B3-4979-9B20-F7B85509CBD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87" authorId="0" shapeId="0" xr:uid="{2D59D60B-F9AC-4410-B6EC-82F27CC2F82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C88" authorId="0" shapeId="0" xr:uid="{7BB4FD48-2150-44EF-A40A-B3E80C0AC43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D90" authorId="0" shapeId="0" xr:uid="{581B44B2-8D1B-41B0-B67E-9BA37CFB05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90" authorId="0" shapeId="0" xr:uid="{1B35365F-8F82-4856-9DFA-7A0E15B535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90" authorId="0" shapeId="0" xr:uid="{94D88D89-0D9F-4286-9784-641806D598E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C91" authorId="0" shapeId="0" xr:uid="{5AA2DD33-B079-45AC-8A2A-A07594A43C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91" authorId="0" shapeId="0" xr:uid="{D9EA40CD-E613-4FCA-9A48-95162BE3BCD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5" authorId="0" shapeId="0" xr:uid="{26B6B454-7380-4EA2-9C87-14B2C38CDD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95" authorId="0" shapeId="0" xr:uid="{B8E19FDF-456C-4FB2-ACBD-B5E52904D0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95" authorId="0" shapeId="0" xr:uid="{EDB9E553-AF8F-4F08-9269-9627876333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97" authorId="0" shapeId="0" xr:uid="{1DDF7323-E28D-43FE-8119-C3F374999F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7" authorId="0" shapeId="0" xr:uid="{3D59DD17-CB9F-42C4-842F-4465EC5D20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H97" authorId="0" shapeId="0" xr:uid="{0B022623-C577-4665-BA7E-D489F3094B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8" authorId="0" shapeId="0" xr:uid="{FF6B7BA8-8DCF-429A-8C37-D8EA564C6B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C99" authorId="0" shapeId="0" xr:uid="{633A61A4-D76C-4FC0-ABEA-BC3F3BC80C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F99" authorId="0" shapeId="0" xr:uid="{61447E53-A087-45FD-97A8-A9ED9797CF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100" authorId="0" shapeId="0" xr:uid="{500F2CAE-A7CB-42B1-B8AD-6A9A82C005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G100" authorId="0" shapeId="0" xr:uid="{144038BC-B089-4971-85CD-DE8E0ECCA84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101" authorId="0" shapeId="0" xr:uid="{B439117E-7D83-4D5D-B923-CC1B0B2F40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E101" authorId="0" shapeId="0" xr:uid="{C8ABE899-E624-402B-9724-BDA906DD2F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C102" authorId="0" shapeId="0" xr:uid="{1717D217-5780-4DB8-B75F-EC973D2429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102" authorId="0" shapeId="0" xr:uid="{7D0E9B76-CC88-40BF-BBB4-0256831F86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102" authorId="0" shapeId="0" xr:uid="{59FDE5D9-3571-4968-AFEF-E7E2149B68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B106" authorId="0" shapeId="0" xr:uid="{80AEC2A7-16B3-4205-927F-BEF4C70806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Francisco Neto</author>
  </authors>
  <commentList>
    <comment ref="D7" authorId="0" shapeId="0" xr:uid="{FE7D208E-C899-4D90-A9BF-759318DB52F6}">
      <text>
        <r>
          <rPr>
            <sz val="11"/>
            <color theme="1"/>
            <rFont val="Calibri"/>
            <family val="2"/>
            <scheme val="minor"/>
          </rPr>
          <t>Kalito Silva:
Adubação</t>
        </r>
      </text>
    </comment>
    <comment ref="C8" authorId="0" shapeId="0" xr:uid="{9FFE8A5E-928D-40CE-80A6-A41E5ECC43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Pulverizaçao</t>
        </r>
      </text>
    </comment>
    <comment ref="F15" authorId="1" shapeId="0" xr:uid="{6694CA89-02CB-4A06-8460-421BC8D1C8C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
</t>
        </r>
      </text>
    </comment>
    <comment ref="F17" authorId="1" shapeId="0" xr:uid="{0B72202A-7CAA-4851-A593-847D03BE4DB3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</t>
        </r>
      </text>
    </comment>
    <comment ref="C18" authorId="0" shapeId="0" xr:uid="{71B92B96-129F-4E15-B805-0624D100BB1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D18" authorId="0" shapeId="0" xr:uid="{A3B44FFC-E15F-4B95-9A97-A9A67BC2A0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F18" authorId="1" shapeId="0" xr:uid="{84F34C8F-9A78-4CA5-ACD4-4486773E0D17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</t>
        </r>
      </text>
    </comment>
    <comment ref="F19" authorId="1" shapeId="0" xr:uid="{07D08464-44F0-4D79-AF9D-B3A42C9515A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</t>
        </r>
      </text>
    </comment>
    <comment ref="D20" authorId="0" shapeId="0" xr:uid="{08E1A164-DC3A-415A-96BB-1E98E073489C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F21" authorId="1" shapeId="0" xr:uid="{0D249D60-9BEB-4677-89CD-72595488D78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</t>
        </r>
      </text>
    </comment>
    <comment ref="D22" authorId="0" shapeId="0" xr:uid="{65393ECB-ED6A-4C56-96F0-6F4890312C5F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G22" authorId="1" shapeId="0" xr:uid="{ADE11A15-49A2-4F18-ABDE-8C29B9EBA2F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sucção entupida</t>
        </r>
      </text>
    </comment>
    <comment ref="C25" authorId="0" shapeId="0" xr:uid="{AC04981B-AFF7-4D5C-BDC7-D2BC7742B9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E27" authorId="0" shapeId="0" xr:uid="{A0806C99-D79E-4A81-BB7D-1C624E9999B7}">
      <text>
        <r>
          <rPr>
            <sz val="11"/>
            <color theme="1"/>
            <rFont val="Calibri"/>
            <family val="2"/>
            <scheme val="minor"/>
          </rPr>
          <t>Kalito Silva:
Castanha</t>
        </r>
      </text>
    </comment>
    <comment ref="C29" authorId="0" shapeId="0" xr:uid="{0DA3E853-2426-4C72-B238-E6B03BA139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D29" authorId="0" shapeId="0" xr:uid="{C6D86183-E863-4DCF-9B36-796D29196BA1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B30" authorId="0" shapeId="0" xr:uid="{F27A1015-B8DE-4089-B938-0228C75C95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D30" authorId="0" shapeId="0" xr:uid="{02173EC9-CB23-4869-BAAD-D442DA88A502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C31" authorId="0" shapeId="0" xr:uid="{7D2E78CA-CBE4-4F6C-9722-7674864C282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D31" authorId="0" shapeId="0" xr:uid="{167511EB-1D03-4456-AECC-CBE024B66572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B32" authorId="0" shapeId="0" xr:uid="{5753DD1E-C405-4518-99BA-691184EC4AD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D32" authorId="0" shapeId="0" xr:uid="{180B95DE-526C-4D15-8A24-C497889790FA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E32" authorId="0" shapeId="0" xr:uid="{93B6D704-B577-44B6-8BE7-1B89CE4B4E0E}">
      <text>
        <r>
          <rPr>
            <sz val="11"/>
            <color theme="1"/>
            <rFont val="Calibri"/>
            <family val="2"/>
            <scheme val="minor"/>
          </rPr>
          <t>Kalito Silva:
Mangote</t>
        </r>
      </text>
    </comment>
    <comment ref="C33" authorId="0" shapeId="0" xr:uid="{F791030D-E1A6-49EE-A23D-FDD535B468E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D33" authorId="0" shapeId="0" xr:uid="{3329B3A7-01D7-491A-97AA-0243A17043DB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D34" authorId="0" shapeId="0" xr:uid="{6FBF99D4-08FF-4C4E-AE0B-494F27A99753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E34" authorId="0" shapeId="0" xr:uid="{74CE36BC-AE3E-4427-8C57-AD6C95AD80F0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H34" authorId="1" shapeId="0" xr:uid="{4A3549FD-E3E3-4EEC-8F17-11C4E59376EF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D35" authorId="0" shapeId="0" xr:uid="{5A0A2686-37E8-4E8A-B0C4-FFF654865132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E35" authorId="0" shapeId="0" xr:uid="{9720B241-0446-4607-9E1F-11DCAB7EFB12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B36" authorId="0" shapeId="0" xr:uid="{39113CC4-BBE9-4B49-8FD7-6DD3A44BA17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F36" authorId="1" shapeId="0" xr:uid="{3B8D745F-EC33-460B-89BC-B3F6027F9C99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</t>
        </r>
      </text>
    </comment>
    <comment ref="D37" authorId="0" shapeId="0" xr:uid="{A8E5737D-E13B-4C87-AABE-5360DA478BD2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E37" authorId="0" shapeId="0" xr:uid="{83283172-1D8E-482F-902D-61E7AB8C9711}">
      <text>
        <r>
          <rPr>
            <sz val="11"/>
            <color theme="1"/>
            <rFont val="Calibri"/>
            <family val="2"/>
            <scheme val="minor"/>
          </rPr>
          <t>Kalito Silva:
Estrutura</t>
        </r>
      </text>
    </comment>
    <comment ref="B38" authorId="0" shapeId="0" xr:uid="{3FA85204-E777-49D8-A8CB-E1FAA4A7C65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F38" authorId="1" shapeId="0" xr:uid="{991DE0E3-35BC-4C7A-968B-A8D223FBB1D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ligado tarde recuperar r7; estrutura</t>
        </r>
      </text>
    </comment>
    <comment ref="G39" authorId="1" shapeId="0" xr:uid="{DBB29D34-0953-4192-AFBE-D7D5DC54DC6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transformador</t>
        </r>
      </text>
    </comment>
    <comment ref="H39" authorId="1" shapeId="0" xr:uid="{1E61BC9D-0222-4FD0-8A8E-93D195D8C09D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transformador</t>
        </r>
      </text>
    </comment>
    <comment ref="B42" authorId="0" shapeId="0" xr:uid="{3DB47A40-4EC9-4524-956B-1D525CD35F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C42" authorId="0" shapeId="0" xr:uid="{8BC307E0-A2EE-4188-8105-F69A34E29BE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C48" authorId="0" shapeId="0" xr:uid="{CC33EB29-F295-43A2-9FD4-552310D46F0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Tubulação furado</t>
        </r>
      </text>
    </comment>
    <comment ref="C51" authorId="0" shapeId="0" xr:uid="{E902F7E1-354E-47A5-ADF6-A414EEC0F7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E51" authorId="0" shapeId="0" xr:uid="{C08F579C-EB38-440F-8D11-1DBC06748FD6}">
      <text>
        <r>
          <rPr>
            <sz val="11"/>
            <color theme="1"/>
            <rFont val="Calibri"/>
            <family val="2"/>
            <scheme val="minor"/>
          </rPr>
          <t>Kalito Silva:
Adutora</t>
        </r>
      </text>
    </comment>
    <comment ref="C52" authorId="0" shapeId="0" xr:uid="{857CF10B-B0D8-4610-8D93-00023E0FCA9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H52" authorId="1" shapeId="0" xr:uid="{91FD5B72-16F6-4862-95D4-E1F98DB86D9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B62" authorId="0" shapeId="0" xr:uid="{18924C4F-399D-4621-9D6C-3FEF83DCEAC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62" authorId="0" shapeId="0" xr:uid="{DB1BED91-9207-4A85-88E6-93031F7A89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D63" authorId="0" shapeId="0" xr:uid="{1FE9FC3B-7E74-41C2-8EC4-1B7A9400D400}">
      <text>
        <r>
          <rPr>
            <sz val="11"/>
            <color theme="1"/>
            <rFont val="Calibri"/>
            <family val="2"/>
            <scheme val="minor"/>
          </rPr>
          <t>Kalito Silva:
Painel da Bomba</t>
        </r>
      </text>
    </comment>
    <comment ref="H63" authorId="1" shapeId="0" xr:uid="{6EC38348-4072-4E8F-8B77-2907FFA8B0C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E66" authorId="0" shapeId="0" xr:uid="{342AA124-8756-43DD-8851-93F7D5D8D6CB}">
      <text>
        <r>
          <rPr>
            <sz val="11"/>
            <color theme="1"/>
            <rFont val="Calibri"/>
            <family val="2"/>
            <scheme val="minor"/>
          </rPr>
          <t>Kalito Silva:
Painel da Bomba</t>
        </r>
      </text>
    </comment>
    <comment ref="E72" authorId="0" shapeId="0" xr:uid="{00DD8C80-8723-4F3D-B02E-DA9688CC5148}">
      <text>
        <r>
          <rPr>
            <sz val="11"/>
            <color theme="1"/>
            <rFont val="Calibri"/>
            <family val="2"/>
            <scheme val="minor"/>
          </rPr>
          <t>Kalito Silva:
Painel da Bomba</t>
        </r>
      </text>
    </comment>
    <comment ref="G72" authorId="1" shapeId="0" xr:uid="{6AB331B8-39FD-4AB1-8B0C-4B24DF20A1E9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bomba</t>
        </r>
      </text>
    </comment>
    <comment ref="F78" authorId="1" shapeId="0" xr:uid="{9ABF6B0D-C2F3-4BC4-85D6-014E74608604}">
      <text>
        <r>
          <rPr>
            <b/>
            <sz val="9"/>
            <color indexed="81"/>
            <rFont val="Segoe UI"/>
            <family val="2"/>
          </rPr>
          <t>Francisco Neto:
falta de agua</t>
        </r>
      </text>
    </comment>
    <comment ref="G78" authorId="1" shapeId="0" xr:uid="{40859AC3-8288-4048-ABA5-316B8C7F33DF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sucção</t>
        </r>
      </text>
    </comment>
    <comment ref="B87" authorId="0" shapeId="0" xr:uid="{F4E19272-F615-48BA-956D-282714B89E4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87" authorId="0" shapeId="0" xr:uid="{8B94573B-5AE2-4A5E-A1CE-138D0D46A42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87" authorId="0" shapeId="0" xr:uid="{88358143-0B83-456B-AA79-2DFDEA21F4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87" authorId="0" shapeId="0" xr:uid="{9D77DBC6-DF5F-44CF-BD3C-3E2D1CF767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0" authorId="0" shapeId="0" xr:uid="{39B2AF9D-7719-46C7-AC5B-563371A19F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91" authorId="0" shapeId="0" xr:uid="{97DD47AD-8BD7-49DA-B056-E22D8FD918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92" authorId="0" shapeId="0" xr:uid="{8A4BE663-48E7-49BC-A306-A9488EE5F0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2" authorId="1" shapeId="0" xr:uid="{BD28A8FF-CF6C-4B81-9C6E-67E7F1B9C78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água</t>
        </r>
      </text>
    </comment>
    <comment ref="C93" authorId="0" shapeId="0" xr:uid="{F004F8ED-F103-40CF-9591-8CE22D7839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93" authorId="1" shapeId="0" xr:uid="{318C44EA-1FC9-4A2F-BD0F-111AB9D83A2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95" authorId="0" shapeId="0" xr:uid="{EC46BE84-55B2-40F3-8707-BE4120BEF9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95" authorId="1" shapeId="0" xr:uid="{9AF948C5-18EF-4D0A-8A8E-AF67A740E8D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água</t>
        </r>
      </text>
    </comment>
    <comment ref="G98" authorId="1" shapeId="0" xr:uid="{9A2B1B6E-DE05-4B6B-9F2C-E42D3D05980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99" authorId="0" shapeId="0" xr:uid="{C2DC9C3E-7C1A-4965-8C3D-933494CA78D7}">
      <text>
        <r>
          <rPr>
            <b/>
            <sz val="9"/>
            <color indexed="81"/>
            <rFont val="Segoe UI"/>
            <family val="2"/>
          </rPr>
          <t>Kalito Silva:
Entrga do produto</t>
        </r>
      </text>
    </comment>
    <comment ref="D99" authorId="0" shapeId="0" xr:uid="{4EDA9497-5A11-437A-9AD4-EA5BCAE9DAB0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C100" authorId="0" shapeId="0" xr:uid="{757AF3AA-EF3E-480F-9D02-A747FC85C8B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102" authorId="0" shapeId="0" xr:uid="{6C6222A7-EF3F-4034-BCE7-74621943FD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Neto</author>
  </authors>
  <commentList>
    <comment ref="H17" authorId="0" shapeId="0" xr:uid="{02F6D4DC-9639-4FE2-868C-BB089BD5991E}">
      <text>
        <r>
          <rPr>
            <b/>
            <sz val="9"/>
            <color indexed="81"/>
            <rFont val="Segoe UI"/>
            <family val="2"/>
          </rPr>
          <t>Francisco Neto
Ñ ENTRA 2 ESTAGIO</t>
        </r>
      </text>
    </comment>
    <comment ref="B18" authorId="0" shapeId="0" xr:uid="{E4728C17-2EE1-4EBD-8A40-0E4A3E9E534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água</t>
        </r>
      </text>
    </comment>
    <comment ref="F24" authorId="0" shapeId="0" xr:uid="{0A262032-368F-4C9E-807E-7FCD8D4A374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autotrafo</t>
        </r>
      </text>
    </comment>
    <comment ref="G25" authorId="0" shapeId="0" xr:uid="{5E58390C-FAA5-413C-8C12-3148D00598D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TRANSFORMADOR</t>
        </r>
      </text>
    </comment>
    <comment ref="H26" authorId="0" shapeId="0" xr:uid="{CBD3EA87-3FD1-480A-A261-D9855EB46E5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pivo fusivel</t>
        </r>
      </text>
    </comment>
    <comment ref="G27" authorId="0" shapeId="0" xr:uid="{930B4AFD-DEC6-41E8-94CB-22592B155CD8}">
      <text>
        <r>
          <rPr>
            <b/>
            <sz val="9"/>
            <color indexed="81"/>
            <rFont val="Segoe UI"/>
            <family val="2"/>
          </rPr>
          <t>Francisco Neto
sem energia na base</t>
        </r>
      </text>
    </comment>
    <comment ref="B28" authorId="0" shapeId="0" xr:uid="{DF8B9EFB-E30B-41BA-8797-F01B2F792B2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água</t>
        </r>
      </text>
    </comment>
    <comment ref="H29" authorId="0" shapeId="0" xr:uid="{EFCAA183-7066-4989-81A5-B04E7878DC24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pivo_encoder</t>
        </r>
      </text>
    </comment>
    <comment ref="H31" authorId="0" shapeId="0" xr:uid="{1BD171E9-B545-4C69-BDAB-5FE7513A653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redutor travado</t>
        </r>
      </text>
    </comment>
    <comment ref="H41" authorId="0" shapeId="0" xr:uid="{279C5754-0E19-48B1-A325-E7CD91844AE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pneu descalibrado</t>
        </r>
      </text>
    </comment>
    <comment ref="G52" authorId="0" shapeId="0" xr:uid="{160E9085-408E-4758-AC0A-E70338573B97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E54" authorId="0" shapeId="0" xr:uid="{7243BFB9-2D7C-47D1-B440-2693109D269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bomba</t>
        </r>
      </text>
    </comment>
    <comment ref="B61" authorId="0" shapeId="0" xr:uid="{26D21277-4C49-419F-A2EC-38A1CC15C323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F64" authorId="0" shapeId="0" xr:uid="{634D9ED1-F849-403E-A299-243D07A03108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micro de segurança</t>
        </r>
      </text>
    </comment>
    <comment ref="E72" authorId="0" shapeId="0" xr:uid="{5BD0C8F9-61EA-422A-BA1A-38450DCF65B3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D99" authorId="0" shapeId="0" xr:uid="{62EE001A-B3D8-4DD7-AE19-0548C9C559B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H99" authorId="0" shapeId="0" xr:uid="{56C6FB13-094A-4A9E-9AD5-633A1ADF83D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geradores</t>
        </r>
      </text>
    </comment>
    <comment ref="D104" authorId="0" shapeId="0" xr:uid="{CC950FD6-7F02-40EC-BC2C-A58845A8332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H106" authorId="0" shapeId="0" xr:uid="{A34B1E7A-A4B1-4667-87C3-D65490ACFB0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geradores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  <author>Francisco Neto</author>
  </authors>
  <commentList>
    <comment ref="D6" authorId="0" shapeId="0" xr:uid="{4BBC0847-9370-41D5-A153-ECF8FC457B1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E8" authorId="0" shapeId="0" xr:uid="{732DEAAD-49A6-483D-8E1D-7B22FEE4B84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2X giros / Primeiro a 100% outro ferti todo</t>
        </r>
      </text>
    </comment>
    <comment ref="H10" authorId="0" shapeId="0" xr:uid="{A4F31EF2-7EE7-439D-8124-C37AD2608DE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2x giros 1 a 100% o outro a 70%.</t>
        </r>
      </text>
    </comment>
    <comment ref="F19" authorId="0" shapeId="0" xr:uid="{CA09A02F-782F-4A40-BA18-EF9B413C6A1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Aplicção </t>
        </r>
      </text>
    </comment>
    <comment ref="B20" authorId="1" shapeId="0" xr:uid="{6076490F-11F3-44D4-BBCB-149E9E0EA63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redutor travado
</t>
        </r>
      </text>
    </comment>
    <comment ref="B22" authorId="1" shapeId="0" xr:uid="{9DAD2C55-BB6C-4BF7-810F-4B79CD25C729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B23" authorId="1" shapeId="0" xr:uid="{67C1FF8C-B27B-46F8-9117-9D1108DC3EB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faltou agua no r3/ depois entrou em segurança com frequencia</t>
        </r>
      </text>
    </comment>
    <comment ref="E23" authorId="0" shapeId="0" xr:uid="{12E7163B-E09A-4A3F-863E-65FFEFE1F0A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Não sair de segurança.</t>
        </r>
      </text>
    </comment>
    <comment ref="C29" authorId="0" shapeId="0" xr:uid="{C5A09CAB-8B12-4E7E-8416-129DF719E36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Erro de posição </t>
        </r>
      </text>
    </comment>
    <comment ref="D30" authorId="0" shapeId="0" xr:uid="{77156430-0015-4052-935A-DB0935EB532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na r7 / finaliza dia 13-04</t>
        </r>
      </text>
    </comment>
    <comment ref="B34" authorId="1" shapeId="0" xr:uid="{82DCBD42-2487-4023-8658-604BB853844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limpeza
</t>
        </r>
      </text>
    </comment>
    <comment ref="E37" authorId="0" shapeId="0" xr:uid="{B5295ABB-1993-4534-ACC9-55FE1DCC6E9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adutora estourada </t>
        </r>
      </text>
    </comment>
    <comment ref="G37" authorId="0" shapeId="0" xr:uid="{A939C095-39EA-45D6-BAA6-711EE9E0869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adutora estourada / finalizou 16-04</t>
        </r>
      </text>
    </comment>
    <comment ref="C38" authorId="0" shapeId="0" xr:uid="{A9506CFA-2890-44FB-9FD5-B48C8F7B704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79º Para finalizar / limpeza no balanço </t>
        </r>
      </text>
    </comment>
    <comment ref="E39" authorId="0" shapeId="0" xr:uid="{C27936B4-ED56-481D-AAA0-9880D58B34E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Roda caida  </t>
        </r>
      </text>
    </comment>
    <comment ref="F39" authorId="0" shapeId="0" xr:uid="{7C7421BA-D4EB-4128-82B4-CBB4C732306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cardã caido / castanha quebrada </t>
        </r>
      </text>
    </comment>
    <comment ref="F40" authorId="0" shapeId="0" xr:uid="{7C7ABAF7-85A9-4490-8A40-9390AA4C41D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Aplicação </t>
        </r>
      </text>
    </comment>
    <comment ref="F41" authorId="0" shapeId="0" xr:uid="{CCC43DB1-EC84-4CFA-AD04-F0292650FAE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</t>
        </r>
      </text>
    </comment>
    <comment ref="D42" authorId="0" shapeId="0" xr:uid="{D0C272FF-4AD4-445C-B854-E07D8C84D6C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</t>
        </r>
      </text>
    </comment>
    <comment ref="F46" authorId="0" shapeId="0" xr:uid="{075A731E-A422-48F6-B244-031B914C1C1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F48" authorId="0" shapeId="0" xr:uid="{1D614F24-D7B5-4E2C-9722-3979D1B2424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cardã caido</t>
        </r>
      </text>
    </comment>
    <comment ref="F52" authorId="0" shapeId="0" xr:uid="{C116323E-7FCB-43FA-9555-315ECEB4F2F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 </t>
        </r>
      </text>
    </comment>
    <comment ref="H57" authorId="0" shapeId="0" xr:uid="{52E7F8AC-808E-4924-A817-62FD09AE982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H58" authorId="0" shapeId="0" xr:uid="{A55A1C48-DBCF-4006-B536-3635BB86F96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</t>
        </r>
      </text>
    </comment>
    <comment ref="H61" authorId="0" shapeId="0" xr:uid="{39AE0837-3DD4-44AD-A2A1-4965CB124E2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energia </t>
        </r>
      </text>
    </comment>
    <comment ref="D62" authorId="0" shapeId="0" xr:uid="{37A95E24-16D8-4D09-8941-ACAE8CCC708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/ finaliza 14-04</t>
        </r>
      </text>
    </comment>
    <comment ref="H62" authorId="0" shapeId="0" xr:uid="{AD780177-9D12-435A-8C3A-81FE3BB27D2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energia </t>
        </r>
      </text>
    </comment>
    <comment ref="H63" authorId="0" shapeId="0" xr:uid="{E242C8E3-F2C6-4348-893D-FEEC7DA0B7A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energia </t>
        </r>
      </text>
    </comment>
    <comment ref="C64" authorId="1" shapeId="0" xr:uid="{3486B30A-48B8-451C-A294-09C3387A2A66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64" authorId="0" shapeId="0" xr:uid="{D7030F65-7AE2-48FA-BB84-DD2505E3A11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</t>
        </r>
      </text>
    </comment>
    <comment ref="D65" authorId="0" shapeId="0" xr:uid="{68ADB186-37D3-433D-82C5-AEBF133C4E3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/ finaliza 14-04</t>
        </r>
      </text>
    </comment>
    <comment ref="H65" authorId="0" shapeId="0" xr:uid="{21F3BA9B-3A0E-487D-B649-A6E47BF5B3C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energia </t>
        </r>
      </text>
    </comment>
    <comment ref="D66" authorId="0" shapeId="0" xr:uid="{34710361-853E-4B7F-8AE9-1A10EEB4150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/ finaliza 14-04</t>
        </r>
      </text>
    </comment>
    <comment ref="H66" authorId="0" shapeId="0" xr:uid="{A5EF74D9-5009-46EA-8850-6ED8F5D4C66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energia </t>
        </r>
      </text>
    </comment>
    <comment ref="C70" authorId="1" shapeId="0" xr:uid="{5F58CBC6-BFE7-489E-A3CC-9EF05AB654EA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70" authorId="0" shapeId="0" xr:uid="{1E893D9C-6009-4FB3-AEA0-AEA53E134D4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</t>
        </r>
      </text>
    </comment>
    <comment ref="C71" authorId="1" shapeId="0" xr:uid="{251128D2-71DE-4F31-9D08-D3CB06978C4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71" authorId="0" shapeId="0" xr:uid="{FF39373D-987C-47B5-8DE5-98491737805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C72" authorId="1" shapeId="0" xr:uid="{D917068F-4052-461A-84CB-76FDD693788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falta de fase</t>
        </r>
      </text>
    </comment>
    <comment ref="E72" authorId="0" shapeId="0" xr:uid="{3EDA31D2-4E19-4DA2-BD3B-331CDAC0FC7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fase </t>
        </r>
      </text>
    </comment>
    <comment ref="H74" authorId="0" shapeId="0" xr:uid="{F8455DD3-4B18-4F2A-9EDC-EBC2E4F658D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energia </t>
        </r>
      </text>
    </comment>
    <comment ref="F78" authorId="0" shapeId="0" xr:uid="{11A6C654-D549-47C4-A0C4-DA323031D17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entrando em segurança com frequênçia </t>
        </r>
      </text>
    </comment>
    <comment ref="D87" authorId="0" shapeId="0" xr:uid="{4770DCE6-D1DF-4193-972C-B03234666B0B}">
      <text>
        <r>
          <rPr>
            <b/>
            <sz val="9"/>
            <color indexed="81"/>
            <rFont val="Segoe UI"/>
            <family val="2"/>
          </rPr>
          <t xml:space="preserve">Walison Almeida Santos Lima:
Quadro da bomba em curto </t>
        </r>
      </text>
    </comment>
    <comment ref="D98" authorId="0" shapeId="0" xr:uid="{0DB1E686-D60A-47DB-B634-33782AB4A39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Rele falta de fase queimado / finaliza 14-04</t>
        </r>
      </text>
    </comment>
    <comment ref="E99" authorId="0" shapeId="0" xr:uid="{C4983278-A92A-45F2-A431-AB4CC424527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roda caida </t>
        </r>
      </text>
    </comment>
    <comment ref="F101" authorId="0" shapeId="0" xr:uid="{41E6A44A-179B-44CB-A6FD-8B2079C3AE6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C104" authorId="0" shapeId="0" xr:uid="{420D68D2-E12A-4026-B85B-9D0E1DB205A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C108" authorId="0" shapeId="0" xr:uid="{C4100460-6A48-451B-A9E7-A19CD77B536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AB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  <author>Francisco Neto</author>
  </authors>
  <commentList>
    <comment ref="F6" authorId="0" shapeId="0" xr:uid="{BA8853B4-9645-4D46-82F9-C08DDC06ED7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</t>
        </r>
      </text>
    </comment>
    <comment ref="C7" authorId="0" shapeId="0" xr:uid="{766DBF7E-5773-43CB-9140-69689D4C022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entrando em segurança com frequência </t>
        </r>
      </text>
    </comment>
    <comment ref="C9" authorId="0" shapeId="0" xr:uid="{0DC609E7-C643-4562-88E9-5B643B14FA0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pico de energia</t>
        </r>
      </text>
    </comment>
    <comment ref="D20" authorId="0" shapeId="0" xr:uid="{A7864DE4-48BF-4B75-8D73-10F66E1E9892}">
      <text>
        <r>
          <rPr>
            <b/>
            <sz val="9"/>
            <color indexed="81"/>
            <rFont val="Segoe UI"/>
            <family val="2"/>
          </rPr>
          <t xml:space="preserve">Walison Almeida Santos Lima:
</t>
        </r>
        <r>
          <rPr>
            <sz val="9"/>
            <color indexed="81"/>
            <rFont val="Segoe UI"/>
            <family val="2"/>
          </rPr>
          <t>pivô em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seguranca </t>
        </r>
      </text>
    </comment>
    <comment ref="E29" authorId="0" shapeId="0" xr:uid="{54899E6D-F7B9-45A9-AA56-15F4FBA8D31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ab irrigação normal / cd ferti </t>
        </r>
      </text>
    </comment>
    <comment ref="B31" authorId="0" shapeId="0" xr:uid="{7A70CAF0-74D3-4E3B-874E-D4E19868B5D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erosaõ no quadrante D
AB Feito </t>
        </r>
      </text>
    </comment>
    <comment ref="C33" authorId="0" shapeId="0" xr:uid="{F4B510DA-5F80-42F4-A6E0-827D7A454DD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CD / não cloncluida, muita umidade devido a chuva</t>
        </r>
      </text>
    </comment>
    <comment ref="G34" authorId="1" shapeId="0" xr:uid="{B6B0FAAB-B70B-4915-AD9A-DB3D1DA4D4B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limpeza e aferições</t>
        </r>
      </text>
    </comment>
    <comment ref="F39" authorId="0" shapeId="0" xr:uid="{88D45E23-0276-462C-BE67-40BA142C6D9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G40" authorId="1" shapeId="0" xr:uid="{C8792CF5-544D-43DE-813D-06CACA348EB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pivô (disjuntor)</t>
        </r>
      </text>
    </comment>
    <comment ref="B41" authorId="0" shapeId="0" xr:uid="{223A95DF-646A-4E9B-BDE5-4EE9CE7A6D8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cardân caido</t>
        </r>
      </text>
    </comment>
    <comment ref="D41" authorId="0" shapeId="0" xr:uid="{04509261-FD10-40E6-8B5D-5EA04EE6ED5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</t>
        </r>
      </text>
    </comment>
    <comment ref="E42" authorId="0" shapeId="0" xr:uid="{2B3C9E18-6898-4588-AD2E-9C42D0320DF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</t>
        </r>
      </text>
    </comment>
    <comment ref="G48" authorId="1" shapeId="0" xr:uid="{F45EF8F6-8827-47B9-86F7-181A1E11710A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entrando em segurança varias vezes</t>
        </r>
      </text>
    </comment>
    <comment ref="C49" authorId="0" shapeId="0" xr:uid="{1B0044E6-C849-43C7-A661-6468C08E83D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Manutenção no pivo </t>
        </r>
      </text>
    </comment>
    <comment ref="F50" authorId="0" shapeId="0" xr:uid="{E337E34C-226E-467A-AD8B-3A58AB76666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C54" authorId="0" shapeId="0" xr:uid="{0A5044A4-6A83-4E32-8762-ECF50406F09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D54" authorId="0" shapeId="0" xr:uid="{4DCA8D0D-707C-493E-A2AD-92038FBB297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chave aberta 1/2 feito </t>
        </r>
      </text>
    </comment>
    <comment ref="F54" authorId="0" shapeId="0" xr:uid="{982C3595-9A52-4643-8764-D57272341FA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55" authorId="0" shapeId="0" xr:uid="{EB831B02-7970-42D6-8E17-08B72F651BD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D55" authorId="0" shapeId="0" xr:uid="{376C2FE9-CCEF-4587-8D41-A514BD551DC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chave aberta 1/2 feito </t>
        </r>
      </text>
    </comment>
    <comment ref="F55" authorId="0" shapeId="0" xr:uid="{D891DD3F-7248-4073-B9C6-6BEDB4F6707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C59" authorId="0" shapeId="0" xr:uid="{5BE45484-984D-4875-9CA2-3EC45481DDF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E59" authorId="0" shapeId="0" xr:uid="{A35B6AFF-863B-46D4-9C54-BE2DB66024B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H59" authorId="1" shapeId="0" xr:uid="{9BB4B54F-A691-434E-9696-B8089C5DFAEC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cubiculo</t>
        </r>
      </text>
    </comment>
    <comment ref="C60" authorId="0" shapeId="0" xr:uid="{E3D2A626-5F6E-4745-9CFB-1FA60F9A018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E60" authorId="0" shapeId="0" xr:uid="{71564E7C-F24F-44B2-A6DD-3A00C8A7118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E61" authorId="0" shapeId="0" xr:uid="{4CF85D77-BF65-4691-A6C4-0EC12281A96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G61" authorId="1" shapeId="0" xr:uid="{5E6D618B-2CD2-4E07-A5DC-A5829D053505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62" authorId="0" shapeId="0" xr:uid="{33A2F5EF-932F-41DA-9280-5A13B6F780B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2" authorId="1" shapeId="0" xr:uid="{2393EB57-F144-47E6-8A0C-DBAD57E2286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E63" authorId="0" shapeId="0" xr:uid="{A90B6039-3EC6-472F-95E6-D78D4875232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3" authorId="1" shapeId="0" xr:uid="{37D30BC8-37F1-4F11-B325-05605D8EE39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D64" authorId="0" shapeId="0" xr:uid="{4DA7A4B4-53F8-4371-B2AD-FF5C4C251CC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1/2 feito </t>
        </r>
      </text>
    </comment>
    <comment ref="F64" authorId="0" shapeId="0" xr:uid="{D4C04B44-5EA0-418B-9DFE-8077E101BC1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E65" authorId="0" shapeId="0" xr:uid="{BE5CC6F0-FAB1-4BD5-B0F8-13CD5B3BCBD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5" authorId="1" shapeId="0" xr:uid="{BBBAA2D8-1E9D-43CE-85A5-98232358576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6" authorId="0" shapeId="0" xr:uid="{53ACB1A2-16DC-47AC-BF3C-C7EF9C1056E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6" authorId="1" shapeId="0" xr:uid="{41A00C7A-DED8-4459-A48D-4F3E3550B8D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C70" authorId="0" shapeId="0" xr:uid="{1F5D8339-A0D8-4630-BF19-86B5FAFE110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F70" authorId="0" shapeId="0" xr:uid="{F79AD76E-EEFB-4651-BCCD-6BF68C9589C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F71" authorId="0" shapeId="0" xr:uid="{A2CECB46-FEC5-4DC0-BEBF-1A96E7E8B11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F72" authorId="0" shapeId="0" xr:uid="{EF617FF5-DEF4-4E86-BDD9-BBCDC046AD0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B74" authorId="0" shapeId="0" xr:uid="{5382EDEC-8511-4ABF-90DD-D01C07C0448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D74" authorId="0" shapeId="0" xr:uid="{F52E1B69-E770-4476-9EB7-CCB423F15D7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1/2 feito</t>
        </r>
      </text>
    </comment>
    <comment ref="E74" authorId="0" shapeId="0" xr:uid="{7E1EFBAB-04A4-4851-9C7C-F6483CBA2E1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76" authorId="0" shapeId="0" xr:uid="{48F011A0-DD06-44A5-9447-B7A5B0C7B4B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86" authorId="0" shapeId="0" xr:uid="{1751B7BC-A090-40D4-B135-56C16044802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C99" authorId="0" shapeId="0" xr:uid="{B817092D-AE9F-49EE-A7CE-C52DC560F65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B101" authorId="0" shapeId="0" xr:uid="{532040D2-98A5-422B-87F8-E706E955535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 </t>
        </r>
      </text>
    </comment>
    <comment ref="D104" authorId="0" shapeId="0" xr:uid="{84A07E66-7D95-4403-981B-B44CCF9FFFC1}">
      <text>
        <r>
          <rPr>
            <b/>
            <sz val="9"/>
            <color indexed="81"/>
            <rFont val="Segoe UI"/>
            <family val="2"/>
          </rPr>
          <t xml:space="preserve">Walison Almeida Santos Lima:
</t>
        </r>
        <r>
          <rPr>
            <sz val="9"/>
            <color indexed="81"/>
            <rFont val="Segoe UI"/>
            <family val="2"/>
          </rPr>
          <t xml:space="preserve">ab ferti cd irrigação normal 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  <author>Francisco Neto</author>
  </authors>
  <commentList>
    <comment ref="B6" authorId="0" shapeId="0" xr:uid="{8D3499AF-12E4-4497-AD68-CB60B249680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E6" authorId="0" shapeId="0" xr:uid="{7FB2CD96-443E-463B-99C5-5F9DA1D63BE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Sem energia no painel do pivô </t>
        </r>
      </text>
    </comment>
    <comment ref="D7" authorId="0" shapeId="0" xr:uid="{F78D64C6-2A82-46AF-8625-E6E34B0A387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TODO</t>
        </r>
      </text>
    </comment>
    <comment ref="B9" authorId="0" shapeId="0" xr:uid="{1DAD3A0D-2F67-4629-82F7-CC76D6EA8C2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H9" authorId="0" shapeId="0" xr:uid="{67E56E0C-4C87-4CC7-B910-22FE20D67F5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castanha quebrada </t>
        </r>
      </text>
    </comment>
    <comment ref="E21" authorId="0" shapeId="0" xr:uid="{135AC192-8223-4C33-B24E-E90D0F68600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Em segurança por muito tempo </t>
        </r>
      </text>
    </comment>
    <comment ref="B29" authorId="0" shapeId="0" xr:uid="{94652F36-C39E-4188-A2C1-51CD82256CA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C29" authorId="0" shapeId="0" xr:uid="{104D2F12-E501-4C9A-908F-AD892BC0AE1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Painel da boma </t>
        </r>
      </text>
    </comment>
    <comment ref="D29" authorId="0" shapeId="0" xr:uid="{FC852C51-CD51-444D-9E7F-367FE89366F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Redutor travado </t>
        </r>
      </text>
    </comment>
    <comment ref="E30" authorId="0" shapeId="0" xr:uid="{621EDF63-6319-4984-B802-FE5991C1656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manutenção no pivô </t>
        </r>
      </text>
    </comment>
    <comment ref="B31" authorId="0" shapeId="0" xr:uid="{EF172F0E-3B2B-4FEF-A05F-63B48E1EB97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D32" authorId="0" shapeId="0" xr:uid="{463B8C56-5C0C-4C64-B6A0-3BE00C7AFFD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trasformado na base </t>
        </r>
      </text>
    </comment>
    <comment ref="E32" authorId="0" shapeId="0" xr:uid="{675D0DE2-1841-41E0-93AC-B247AB11589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transformado na base </t>
        </r>
      </text>
    </comment>
    <comment ref="B33" authorId="0" shapeId="0" xr:uid="{F383CE41-E28A-4405-9C63-0B51F7DEFF1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C33" authorId="0" shapeId="0" xr:uid="{55F83C12-3A0B-4133-A8C4-F0F3E90A1A4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Painel do pivô </t>
        </r>
      </text>
    </comment>
    <comment ref="D33" authorId="0" shapeId="0" xr:uid="{417D74A8-5168-4ED4-B6C0-6E0363988D3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foi feito o concerto no painel muito tarde </t>
        </r>
      </text>
    </comment>
    <comment ref="C34" authorId="0" shapeId="0" xr:uid="{FDF57A33-B6F4-4B38-84B9-0A91FA8B5D9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limpeza no balanço </t>
        </r>
      </text>
    </comment>
    <comment ref="D34" authorId="0" shapeId="0" xr:uid="{ABC5B39C-F1EA-4142-A72A-AC235B9B51B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motor redutor em curto </t>
        </r>
      </text>
    </comment>
    <comment ref="F34" authorId="0" shapeId="0" xr:uid="{AB3D5967-28AB-4B75-BDD5-B1874B0A4E1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r7 com pouca agua </t>
        </r>
      </text>
    </comment>
    <comment ref="F35" authorId="0" shapeId="0" xr:uid="{96999BA4-73FA-4D54-A2BA-9F9C659C915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r7 com pouca agua </t>
        </r>
      </text>
    </comment>
    <comment ref="B37" authorId="0" shapeId="0" xr:uid="{4B807F72-E22F-4394-8630-23B1BE9890A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C39" authorId="0" shapeId="0" xr:uid="{F8726062-F88F-4519-91DC-1C796A2CC74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Sem energia no quadro da boma </t>
        </r>
      </text>
    </comment>
    <comment ref="B40" authorId="0" shapeId="0" xr:uid="{0B93CAB7-3421-4770-A71B-B9CEF349CBF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Cabo rompido</t>
        </r>
      </text>
    </comment>
    <comment ref="F48" authorId="0" shapeId="0" xr:uid="{1BC47037-919D-4175-9783-31E2148D501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Pivô atolado </t>
        </r>
      </text>
    </comment>
    <comment ref="B49" authorId="0" shapeId="0" xr:uid="{D70CF34F-BB51-423A-B041-A6202A0F770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painel em curto </t>
        </r>
      </text>
    </comment>
    <comment ref="E49" authorId="0" shapeId="0" xr:uid="{19B06A1C-94B6-47D9-BF26-37C39E89EC5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pneu furado </t>
        </r>
      </text>
    </comment>
    <comment ref="G51" authorId="0" shapeId="0" xr:uid="{6CB51DD0-64F1-4525-B2D6-88BCD546849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adutora estourada </t>
        </r>
      </text>
    </comment>
    <comment ref="D52" authorId="0" shapeId="0" xr:uid="{4DDC1769-C486-4C87-8903-E3A70ED9543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tensão baixa </t>
        </r>
      </text>
    </comment>
    <comment ref="G52" authorId="0" shapeId="0" xr:uid="{F7195E73-2F75-4CB0-BC3E-E8030B735FE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tensão baixa</t>
        </r>
      </text>
    </comment>
    <comment ref="D53" authorId="0" shapeId="0" xr:uid="{6A9252F0-0B8C-4C42-AFE3-008B0A196C0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moto quebrada dentro do pivô</t>
        </r>
      </text>
    </comment>
    <comment ref="H61" authorId="0" shapeId="0" xr:uid="{0D1835BB-04D2-4192-8671-7B1D3C2FF4C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63" authorId="0" shapeId="0" xr:uid="{B7CA3578-CD31-4854-BCB7-14CE634AE3D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64" authorId="0" shapeId="0" xr:uid="{7A208E4E-2396-4407-BB8E-C708CECEAE5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H65" authorId="0" shapeId="0" xr:uid="{A2590AF7-0559-448B-BC63-6DD1686539D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F66" authorId="0" shapeId="0" xr:uid="{02FF5364-E84A-481F-BF3C-2356E46D70E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boma não ligar nem manual nem automatico </t>
        </r>
      </text>
    </comment>
    <comment ref="H66" authorId="0" shapeId="0" xr:uid="{1546B5A7-821B-47F1-967D-913FEA98252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Sem energiaa no painel </t>
        </r>
      </text>
    </comment>
    <comment ref="C70" authorId="0" shapeId="0" xr:uid="{C9E49ED9-2D55-472D-B394-361B688A935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painel da boma </t>
        </r>
      </text>
    </comment>
    <comment ref="E70" authorId="0" shapeId="0" xr:uid="{0F4EC98B-E1A7-41D5-83D9-45E296BD49E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G70" authorId="0" shapeId="0" xr:uid="{4693F76D-D265-417E-8A0B-0D46C45B19E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G71" authorId="0" shapeId="0" xr:uid="{D6DB0C52-3DA1-481A-B459-31FA5689775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G72" authorId="0" shapeId="0" xr:uid="{8E006CED-CBEC-4E1B-9FD0-846F824E80B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H74" authorId="0" shapeId="0" xr:uid="{FEB06B82-94CA-4231-85FE-9F835897FA0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76" authorId="0" shapeId="0" xr:uid="{A038A127-013E-418E-BEB5-09257B32D2F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H76" authorId="0" shapeId="0" xr:uid="{F098F359-2A30-4585-86F1-3F348A726B0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77" authorId="0" shapeId="0" xr:uid="{525C0E94-4859-4344-9F79-E3C9CA71EEE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pneu furado</t>
        </r>
      </text>
    </comment>
    <comment ref="F78" authorId="0" shapeId="0" xr:uid="{A0678F6D-D3CE-4362-94A6-EC40FFAC73A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adutora estourada </t>
        </r>
      </text>
    </comment>
    <comment ref="F79" authorId="0" shapeId="0" xr:uid="{C093F0CF-7808-4967-950F-E032BBDCE5D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aplicação</t>
        </r>
      </text>
    </comment>
    <comment ref="H83" authorId="1" shapeId="0" xr:uid="{2B7049C4-B8C7-406A-ADFE-BD3FB5ADAE98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C84" authorId="0" shapeId="0" xr:uid="{0DBF0332-C280-4E99-B9E7-0C70A693A36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H84" authorId="1" shapeId="0" xr:uid="{89D81556-AE53-464C-994D-C2239B593F5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D85" authorId="0" shapeId="0" xr:uid="{0373FEC2-D88F-4A39-95C9-4BACF93AF7C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H87" authorId="1" shapeId="0" xr:uid="{EADDBF32-D5B0-4B39-88DE-1048DDC41877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H88" authorId="1" shapeId="0" xr:uid="{480DA335-2CB8-49A0-82BC-4F7E357F22F0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H103" authorId="1" shapeId="0" xr:uid="{B7574EF0-6238-43C2-AAE0-8CEE83A8FAD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H106" authorId="1" shapeId="0" xr:uid="{40A16AB5-F837-4819-A1EB-5D2087BC6EE7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Neto</author>
    <author>Kalito Silva</author>
    <author>Walison Almeida Santos Lima</author>
  </authors>
  <commentList>
    <comment ref="C7" authorId="0" shapeId="0" xr:uid="{504A79A5-2B37-4FA1-BEFC-9E984081C854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motoredutor</t>
        </r>
      </text>
    </comment>
    <comment ref="C9" authorId="0" shapeId="0" xr:uid="{F71E3315-A543-44EA-A9BF-FBA3A6BDCD54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E9" authorId="1" shapeId="0" xr:uid="{4BE46C61-34CF-4149-A1B7-4C203FA080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C10" authorId="0" shapeId="0" xr:uid="{C829FFFC-58AA-409A-86F3-1E984EE2E60D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bomba</t>
        </r>
      </text>
    </comment>
    <comment ref="E10" authorId="1" shapeId="0" xr:uid="{24AF52B9-766D-4133-ACCE-7B2F02F0C2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F10" authorId="1" shapeId="0" xr:uid="{F58BE344-886A-4A5F-ACBF-2079A54468C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H13" authorId="1" shapeId="0" xr:uid="{711FCD93-4894-4776-B60E-64E155A521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E15" authorId="1" shapeId="0" xr:uid="{7EC1F9EF-A4ED-48F7-BB3E-CF0E48976FA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Em manutenção</t>
        </r>
      </text>
    </comment>
    <comment ref="E20" authorId="1" shapeId="0" xr:uid="{ABACD7CB-021E-409F-8852-CE67A7A1B9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20" authorId="1" shapeId="0" xr:uid="{0F6D1970-E18D-458B-9701-738FC285B5A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Ligado Tarde</t>
        </r>
      </text>
    </comment>
    <comment ref="B22" authorId="0" shapeId="0" xr:uid="{872C9636-1C7E-402D-B61C-BFFA468BDF36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pivo
</t>
        </r>
      </text>
    </comment>
    <comment ref="E22" authorId="1" shapeId="0" xr:uid="{6B6FB824-34FD-4859-9873-319FB0C28E8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Muito tempo em Segurança</t>
        </r>
      </text>
    </comment>
    <comment ref="G22" authorId="1" shapeId="0" xr:uid="{384BE072-7D40-4C46-A8D0-0349D3E74D9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H22" authorId="1" shapeId="0" xr:uid="{BF2DE8CB-1C92-4872-828F-2786B9A54C3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C29" authorId="0" shapeId="0" xr:uid="{46DC4AEF-EC01-4851-8372-E8E11DBF23A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redutor travado
</t>
        </r>
      </text>
    </comment>
    <comment ref="E30" authorId="1" shapeId="0" xr:uid="{CE2728DC-8911-4999-AFF8-30090B0D43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1" authorId="0" shapeId="0" xr:uid="{49784F11-F430-4B9E-87E2-C3240490D516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plantio</t>
        </r>
      </text>
    </comment>
    <comment ref="D32" authorId="2" shapeId="0" xr:uid="{383A1F9D-72CC-436C-81AA-43B276D6E7A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painel do pivô </t>
        </r>
      </text>
    </comment>
    <comment ref="G32" authorId="1" shapeId="0" xr:uid="{EBD0F7C1-D512-4406-A61A-F6F67FA224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Castanha</t>
        </r>
      </text>
    </comment>
    <comment ref="B33" authorId="0" shapeId="0" xr:uid="{8EC83EB6-2F80-4E9C-8A1E-7A0CE54D759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bomba</t>
        </r>
      </text>
    </comment>
    <comment ref="C33" authorId="0" shapeId="0" xr:uid="{6659AE8C-605D-4D3B-8A1B-D39C26353E1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painel bomba</t>
        </r>
      </text>
    </comment>
    <comment ref="E34" authorId="1" shapeId="0" xr:uid="{59E56FC9-86C5-4528-9D99-1396E9217B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E35" authorId="1" shapeId="0" xr:uid="{175DF69A-E4C7-4C77-898E-CD2686DC3B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H36" authorId="1" shapeId="0" xr:uid="{D0A89376-8B8E-4633-87D5-0ACA1BC1E7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Ligado tarde</t>
        </r>
      </text>
    </comment>
    <comment ref="H37" authorId="1" shapeId="0" xr:uid="{A491F9DE-66A6-4D2D-B4AB-AB733FCFBE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Ligado tarde</t>
        </r>
      </text>
    </comment>
    <comment ref="E43" authorId="1" shapeId="0" xr:uid="{FB0F9A91-E20D-4896-A084-1CD9CA6848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D47" authorId="2" shapeId="0" xr:uid="{FDA96CD8-58AA-46DE-A2D9-B08699A409A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8" authorId="0" shapeId="0" xr:uid="{748E0F0B-DBB8-4746-9DB4-CFD4F133BECE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micro
</t>
        </r>
      </text>
    </comment>
    <comment ref="E48" authorId="1" shapeId="0" xr:uid="{B5685636-5B4E-448D-80E8-BFE3F1A21F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C51" authorId="0" shapeId="0" xr:uid="{0A9F7693-ACCF-46FB-9A16-2EAAC528DDD4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C52" authorId="0" shapeId="0" xr:uid="{1D333658-0C95-404C-B520-0387DF8ACFC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F52" authorId="1" shapeId="0" xr:uid="{85C77856-71D1-47EF-9A14-91B5EF12A36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G52" authorId="1" shapeId="0" xr:uid="{FB290AF7-372E-41FF-A068-E8F2F94046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H52" authorId="1" shapeId="0" xr:uid="{65AD171C-48D4-4974-886D-7E984CAC34C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C53" authorId="0" shapeId="0" xr:uid="{A4C66E46-DFC6-4C90-AB00-5DEA4B4A300F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C56" authorId="0" shapeId="0" xr:uid="{7F272424-5FE8-4AA9-B0F8-9FBE867822BF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56" authorId="1" shapeId="0" xr:uid="{F79EB11A-18F7-4137-BB3C-A1B2FCF777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59" authorId="0" shapeId="0" xr:uid="{33844567-5110-4E1D-B31F-BD396B62A929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F59" authorId="1" shapeId="0" xr:uid="{92001442-AA37-4C83-9F00-22C64EC76C4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Ligado tarde</t>
        </r>
      </text>
    </comment>
    <comment ref="C60" authorId="0" shapeId="0" xr:uid="{A4F7F008-5571-413B-AC9F-DB6FF994EACD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C61" authorId="0" shapeId="0" xr:uid="{FE8181F7-DB52-4DFA-A540-307B6A33D68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61" authorId="1" shapeId="0" xr:uid="{8BF63B07-3C8B-49CA-B566-51F12AFD85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Foram ligados Tarde</t>
        </r>
      </text>
    </comment>
    <comment ref="F61" authorId="1" shapeId="0" xr:uid="{DACB962F-DCF1-4973-ACC7-5D58B32570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2" authorId="0" shapeId="0" xr:uid="{703C78BC-0972-49F5-ADDC-1FEF9C6E4F0D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62" authorId="1" shapeId="0" xr:uid="{65DA03B1-0872-4C36-9294-27D73C03316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Foram ligados Tarde</t>
        </r>
      </text>
    </comment>
    <comment ref="F62" authorId="1" shapeId="0" xr:uid="{2CE96795-4202-4DA4-91C1-87629AF307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3" authorId="0" shapeId="0" xr:uid="{FC436A5B-54BE-4237-89F0-BED5DA630927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63" authorId="1" shapeId="0" xr:uid="{5A94C9C2-9C5B-4353-A8A0-5BB460CC3DF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Foram ligados Tarde</t>
        </r>
      </text>
    </comment>
    <comment ref="F63" authorId="1" shapeId="0" xr:uid="{1658F8DA-5A35-4991-8E7A-A226EE6E19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4" authorId="0" shapeId="0" xr:uid="{B3C37463-196A-4034-9095-E6F83E52C0A8}">
      <text>
        <r>
          <rPr>
            <b/>
            <sz val="9"/>
            <color indexed="81"/>
            <rFont val="Segoe UI"/>
            <family val="2"/>
          </rPr>
          <t>Francisc
rede interna.</t>
        </r>
      </text>
    </comment>
    <comment ref="F64" authorId="1" shapeId="0" xr:uid="{DB47C43E-39B9-44BE-BA9A-E57B272FB0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5" authorId="0" shapeId="0" xr:uid="{A9D47CB8-998E-45F4-B55A-E9EA65CD4B36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65" authorId="1" shapeId="0" xr:uid="{A1A90325-3804-4058-877C-87488A737A5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Foram ligados Tarde</t>
        </r>
      </text>
    </comment>
    <comment ref="C66" authorId="0" shapeId="0" xr:uid="{208BFD4D-4097-4595-858A-8D5F3390F712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66" authorId="1" shapeId="0" xr:uid="{EBD9BA90-053F-40D9-8D52-1E92B9AD45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Foram ligados Tarde</t>
        </r>
      </text>
    </comment>
    <comment ref="F66" authorId="1" shapeId="0" xr:uid="{CFE967E6-066A-49B1-AFB3-9A3003AF92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Não sai de SegurançaPneui</t>
        </r>
      </text>
    </comment>
    <comment ref="B70" authorId="0" shapeId="0" xr:uid="{713EB8DA-6DA8-46D3-8542-B7116B1617E9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 </t>
        </r>
      </text>
    </comment>
    <comment ref="F70" authorId="1" shapeId="0" xr:uid="{E400C2C7-2B0D-4C68-A602-FAFBA8CF38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G70" authorId="1" shapeId="0" xr:uid="{EBA0E1AA-F1C0-4098-86B3-748B813BC8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 não segura armado</t>
        </r>
      </text>
    </comment>
    <comment ref="B71" authorId="0" shapeId="0" xr:uid="{B4E0CBC9-5F12-412F-ACF9-B271D7E78BE9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 </t>
        </r>
      </text>
    </comment>
    <comment ref="F71" authorId="1" shapeId="0" xr:uid="{B7741275-6292-48F5-A6CB-D4B83956B8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72" authorId="0" shapeId="0" xr:uid="{A5F959A9-9E2B-41B9-8197-5339D823BED8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 </t>
        </r>
      </text>
    </comment>
    <comment ref="E72" authorId="1" shapeId="0" xr:uid="{0F0C118A-1190-4732-AB5A-08F885EF869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F72" authorId="1" shapeId="0" xr:uid="{6728792D-DBCD-407F-ABF1-D93021A3217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74" authorId="0" shapeId="0" xr:uid="{20C5D83E-6C4B-4C20-988C-9A1264241E0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B76" authorId="0" shapeId="0" xr:uid="{6869CC6B-A1B1-4956-99F0-443C6EA3C2BA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 
</t>
        </r>
      </text>
    </comment>
    <comment ref="C76" authorId="0" shapeId="0" xr:uid="{65E8C0F4-2ED2-4C77-8952-42344D5074F4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D77" authorId="2" shapeId="0" xr:uid="{E7CC6CA6-C745-44C8-B9DE-56CA756C0FB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defeito a confirmar</t>
        </r>
      </text>
    </comment>
    <comment ref="B78" authorId="0" shapeId="0" xr:uid="{53118769-7C83-47CA-96CD-9CE7F63CE191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limpeza e aferição</t>
        </r>
      </text>
    </comment>
    <comment ref="E78" authorId="0" shapeId="0" xr:uid="{BABB4499-1301-4279-AE3F-1680B0290146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limpeza e aferição</t>
        </r>
      </text>
    </comment>
    <comment ref="D83" authorId="2" shapeId="0" xr:uid="{42E7CB1D-9D12-4B2E-A24C-89ADD82F0D6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rede interna </t>
        </r>
      </text>
    </comment>
    <comment ref="D84" authorId="2" shapeId="0" xr:uid="{A7FBA2F3-0675-4519-ACE9-2073E5806DB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rede interna </t>
        </r>
      </text>
    </comment>
    <comment ref="C85" authorId="0" shapeId="0" xr:uid="{379C2C9C-E6EA-40F7-9F4B-E7FE5D5FFDFA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C86" authorId="0" shapeId="0" xr:uid="{29FF8A22-7CE6-412C-A553-6F451FD6DE5B}">
      <text>
        <r>
          <rPr>
            <b/>
            <sz val="9"/>
            <color indexed="81"/>
            <rFont val="Segoe UI"/>
            <family val="2"/>
          </rPr>
          <t>Francisco Neto: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D88" authorId="2" shapeId="0" xr:uid="{0A99A1B2-AA5A-4382-BE6D-C0071799531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rede interna </t>
        </r>
      </text>
    </comment>
    <comment ref="F106" authorId="1" shapeId="0" xr:uid="{7971A274-36C9-488D-90BA-841880605F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E108" authorId="1" shapeId="0" xr:uid="{8ABAF6DE-8A3B-425E-8A44-76A018E6A1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6" authorId="0" shapeId="0" xr:uid="{9724E3ED-1C1C-47F2-A255-683A55DEDEA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Caixa do micro</t>
        </r>
      </text>
    </comment>
    <comment ref="E6" authorId="0" shapeId="0" xr:uid="{2D1F0996-23ED-4FEA-A219-54D14C0CF2B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Caixa do micro</t>
        </r>
      </text>
    </comment>
    <comment ref="D10" authorId="0" shapeId="0" xr:uid="{FAF8834B-0D94-468E-BF16-9894F6504CF3}">
      <text>
        <r>
          <rPr>
            <sz val="11"/>
            <color theme="1"/>
            <rFont val="Calibri"/>
            <family val="2"/>
            <scheme val="minor"/>
          </rPr>
          <t>Kalito Silva:
Pulverização</t>
        </r>
      </text>
    </comment>
    <comment ref="B11" authorId="0" shapeId="0" xr:uid="{BB547821-AC66-4BB3-9A22-3CE7C2B4D1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11" authorId="0" shapeId="0" xr:uid="{4120854B-7AD0-4919-8B10-6EA379F03B4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
</t>
        </r>
      </text>
    </comment>
    <comment ref="D12" authorId="0" shapeId="0" xr:uid="{8A05B44C-A2E6-4486-902B-5A5814FC70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E12" authorId="0" shapeId="0" xr:uid="{4652C11D-9A15-4C4C-A19F-48E9FEF5FA14}">
      <text>
        <r>
          <rPr>
            <sz val="11"/>
            <color theme="1"/>
            <rFont val="Calibri"/>
            <family val="2"/>
            <scheme val="minor"/>
          </rPr>
          <t>Kalito Silva:
Disjuntor desarmando</t>
        </r>
      </text>
    </comment>
    <comment ref="H12" authorId="0" shapeId="0" xr:uid="{5DCE6807-84E2-4776-8E16-ECF84D644C4B}">
      <text>
        <r>
          <rPr>
            <sz val="11"/>
            <color theme="1"/>
            <rFont val="Calibri"/>
            <family val="2"/>
            <scheme val="minor"/>
          </rPr>
          <t>Kalito Silva:
Transformador</t>
        </r>
      </text>
    </comment>
    <comment ref="G13" authorId="0" shapeId="0" xr:uid="{00B050AB-89A9-4872-B3CC-9A7F798278D4}">
      <text>
        <r>
          <rPr>
            <sz val="11"/>
            <color theme="1"/>
            <rFont val="Calibri"/>
            <family val="2"/>
            <scheme val="minor"/>
          </rPr>
          <t>Kalito Silva:
Rastro</t>
        </r>
      </text>
    </comment>
    <comment ref="G17" authorId="0" shapeId="0" xr:uid="{59FA0BFA-7A3D-4BD3-9053-C009E43C2090}">
      <text>
        <r>
          <rPr>
            <sz val="11"/>
            <color theme="1"/>
            <rFont val="Calibri"/>
            <family val="2"/>
            <scheme val="minor"/>
          </rPr>
          <t>Kalito Silva:
Ventosa/Adutora</t>
        </r>
      </text>
    </comment>
    <comment ref="H17" authorId="0" shapeId="0" xr:uid="{D7B36F77-70A2-4F2C-BD4F-F6DB12E9B3E1}">
      <text>
        <r>
          <rPr>
            <sz val="11"/>
            <color theme="1"/>
            <rFont val="Calibri"/>
            <family val="2"/>
            <scheme val="minor"/>
          </rPr>
          <t>Kalito Silva:
Ventosa/Adutora</t>
        </r>
      </text>
    </comment>
    <comment ref="E20" authorId="0" shapeId="0" xr:uid="{F305E018-3392-43D2-A6A0-0F2846ED9E73}">
      <text>
        <r>
          <rPr>
            <sz val="11"/>
            <color theme="1"/>
            <rFont val="Calibri"/>
            <family val="2"/>
            <scheme val="minor"/>
          </rPr>
          <t>Kalito Silva:
Contactora</t>
        </r>
      </text>
    </comment>
    <comment ref="B21" authorId="0" shapeId="0" xr:uid="{753BA991-6342-4019-80A7-9EF83AFCB3A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 </t>
        </r>
      </text>
    </comment>
    <comment ref="C21" authorId="0" shapeId="0" xr:uid="{00FD7028-96E0-428A-82E8-D20879830C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 </t>
        </r>
      </text>
    </comment>
    <comment ref="B22" authorId="0" shapeId="0" xr:uid="{67E5A51D-EC1D-46FC-BD73-627BD905C5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G23" authorId="0" shapeId="0" xr:uid="{4611B40B-6919-4B95-91F6-3EA52EA03B1C}">
      <text>
        <r>
          <rPr>
            <sz val="11"/>
            <color theme="1"/>
            <rFont val="Calibri"/>
            <family val="2"/>
            <scheme val="minor"/>
          </rPr>
          <t>Kalito Silva:
Inversor de Frequência</t>
        </r>
      </text>
    </comment>
    <comment ref="H23" authorId="0" shapeId="0" xr:uid="{1981E3D4-E858-4FFC-A639-D06B5289882F}">
      <text>
        <r>
          <rPr>
            <sz val="11"/>
            <color theme="1"/>
            <rFont val="Calibri"/>
            <family val="2"/>
            <scheme val="minor"/>
          </rPr>
          <t>Kalito Silva:
Inversor de Frequência</t>
        </r>
      </text>
    </comment>
    <comment ref="D30" authorId="0" shapeId="0" xr:uid="{6BAEF8A7-3723-417C-BF0B-2FE716DF20F2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D32" authorId="0" shapeId="0" xr:uid="{DDDF8ADD-FC28-482F-89EF-2F00D6086B87}">
      <text>
        <r>
          <rPr>
            <sz val="11"/>
            <color theme="1"/>
            <rFont val="Calibri"/>
            <family val="2"/>
            <scheme val="minor"/>
          </rPr>
          <t>Kalito Silva:
Gerador</t>
        </r>
      </text>
    </comment>
    <comment ref="F34" authorId="0" shapeId="0" xr:uid="{C8375E1C-720C-4A23-B143-9DD934BC44B9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F35" authorId="0" shapeId="0" xr:uid="{516969CE-FAD9-4E24-8F7C-76424285A675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36" authorId="0" shapeId="0" xr:uid="{23BF709D-DC53-49A3-8D9A-A57CC62F3619}">
      <text>
        <r>
          <rPr>
            <sz val="11"/>
            <color theme="1"/>
            <rFont val="Calibri"/>
            <family val="2"/>
            <scheme val="minor"/>
          </rPr>
          <t>Kalito Silva:
Cabo auto</t>
        </r>
      </text>
    </comment>
    <comment ref="H39" authorId="0" shapeId="0" xr:uid="{8C17225F-8D46-4FD2-A142-30BDA55AEF4E}">
      <text>
        <r>
          <rPr>
            <sz val="11"/>
            <color theme="1"/>
            <rFont val="Calibri"/>
            <family val="2"/>
            <scheme val="minor"/>
          </rPr>
          <t>Kalito Silva:
Disjuntor</t>
        </r>
      </text>
    </comment>
    <comment ref="H40" authorId="0" shapeId="0" xr:uid="{81218A17-0276-4957-A875-23191A9C933D}">
      <text>
        <r>
          <rPr>
            <sz val="11"/>
            <color theme="1"/>
            <rFont val="Calibri"/>
            <family val="2"/>
            <scheme val="minor"/>
          </rPr>
          <t>Kalito Silva:
Disjuntor</t>
        </r>
      </text>
    </comment>
    <comment ref="C43" authorId="0" shapeId="0" xr:uid="{7AB5D081-666B-4544-A4B4-157F390859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gente </t>
        </r>
      </text>
    </comment>
    <comment ref="C48" authorId="0" shapeId="0" xr:uid="{7A6048DE-B843-4044-8AA5-DE01417D56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48" authorId="0" shapeId="0" xr:uid="{6C3ABC29-892D-4853-80AA-BEDB3411B342}">
      <text>
        <r>
          <rPr>
            <sz val="11"/>
            <color theme="1"/>
            <rFont val="Calibri"/>
            <family val="2"/>
            <scheme val="minor"/>
          </rPr>
          <t>Kalito Silva:
Cantactora</t>
        </r>
      </text>
    </comment>
    <comment ref="B52" authorId="0" shapeId="0" xr:uid="{D64494C5-003F-4F89-A00D-6E94CF9243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 Rompido</t>
        </r>
      </text>
    </comment>
    <comment ref="C52" authorId="0" shapeId="0" xr:uid="{B159EF25-717C-412B-8AE9-7F46EADE50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 Rompido</t>
        </r>
      </text>
    </comment>
    <comment ref="H52" authorId="0" shapeId="0" xr:uid="{90E43FB5-E8FE-4D98-9533-2C8451C10DB7}">
      <text>
        <r>
          <rPr>
            <sz val="11"/>
            <color theme="1"/>
            <rFont val="Calibri"/>
            <family val="2"/>
            <scheme val="minor"/>
          </rPr>
          <t>Kalito Silva:
Cabo acionamento</t>
        </r>
      </text>
    </comment>
    <comment ref="E54" authorId="0" shapeId="0" xr:uid="{06B010E7-E93A-4C12-A4F8-1844F147A03D}">
      <text>
        <r>
          <rPr>
            <sz val="11"/>
            <color theme="1"/>
            <rFont val="Calibri"/>
            <family val="2"/>
            <scheme val="minor"/>
          </rPr>
          <t>Kalito Silva:
Disjuntor</t>
        </r>
      </text>
    </comment>
    <comment ref="E55" authorId="0" shapeId="0" xr:uid="{0862CF39-4E7B-493B-8CB4-78FCE41624F5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55" authorId="0" shapeId="0" xr:uid="{DBCD25CC-27D6-41AA-B83F-11287CE75F7D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57" authorId="0" shapeId="0" xr:uid="{9C5D3BD3-AFFA-4AE9-8229-B1BA8C01A0C3}">
      <text>
        <r>
          <rPr>
            <sz val="11"/>
            <color theme="1"/>
            <rFont val="Calibri"/>
            <family val="2"/>
            <scheme val="minor"/>
          </rPr>
          <t>Kalito Silva:
Canstanha</t>
        </r>
      </text>
    </comment>
    <comment ref="E58" authorId="0" shapeId="0" xr:uid="{963D0280-8813-4E35-AC63-78DD6ECBB6A6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58" authorId="0" shapeId="0" xr:uid="{D78EE783-E9B1-431B-A9D9-5F9FA8119252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1" authorId="0" shapeId="0" xr:uid="{6AF259F5-10C7-4556-96BC-CC86CFF5C567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61" authorId="0" shapeId="0" xr:uid="{2EF4B8A7-445D-4535-A268-F9DF3A4F862B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2" authorId="0" shapeId="0" xr:uid="{C80132DD-753D-4D13-A152-E46CE74F018A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62" authorId="0" shapeId="0" xr:uid="{6E109146-D5EF-4986-B70B-535D5CA4EB88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3" authorId="0" shapeId="0" xr:uid="{FCABAE8B-541D-4D3E-9483-D1E8BF120FDD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63" authorId="0" shapeId="0" xr:uid="{6321C488-7896-46A1-B11F-6352ACDDBEE8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5" authorId="0" shapeId="0" xr:uid="{A7FBD212-0A2B-4FEE-A007-C4E878F83D92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65" authorId="0" shapeId="0" xr:uid="{45B0F691-4A9A-4248-9A92-13F8A718C470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6" authorId="0" shapeId="0" xr:uid="{E99A2D95-E292-4C1B-B8E7-D66E659DF905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66" authorId="0" shapeId="0" xr:uid="{A7AD5651-7F8B-4A88-97BD-4AB1D3ECC322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84" authorId="0" shapeId="0" xr:uid="{3D5CF5EC-8866-407E-BECD-F666B36C2FA4}">
      <text>
        <r>
          <rPr>
            <sz val="11"/>
            <color theme="1"/>
            <rFont val="Calibri"/>
            <family val="2"/>
            <scheme val="minor"/>
          </rPr>
          <t>Kalito Silva:
Contactora</t>
        </r>
      </text>
    </comment>
    <comment ref="G99" authorId="0" shapeId="0" xr:uid="{ED581DB4-3511-4722-A2DB-A5C3AE8DFE7E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G104" authorId="0" shapeId="0" xr:uid="{C496F052-880E-4E21-AFEE-7FF8B8C0D62B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B105" authorId="0" shapeId="0" xr:uid="{A9434CAC-6CE3-430A-8C93-2C006B8661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Plantio Cancelado</t>
        </r>
      </text>
    </comment>
    <comment ref="C106" authorId="0" shapeId="0" xr:uid="{C137CAFF-8CC8-4B00-A8AB-EF52650011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G108" authorId="0" shapeId="0" xr:uid="{D26D3BC3-B10F-4757-AC43-EEB615F60289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17" authorId="0" shapeId="0" xr:uid="{7B590AFA-5E5D-4E8F-8622-68BD7E4891FC}">
      <text>
        <r>
          <rPr>
            <sz val="11"/>
            <color theme="1"/>
            <rFont val="Calibri"/>
            <family val="2"/>
            <scheme val="minor"/>
          </rPr>
          <t>Kalito Silva:
Ventosa/Adutora</t>
        </r>
      </text>
    </comment>
    <comment ref="D22" authorId="0" shapeId="0" xr:uid="{40DBA414-7964-45A0-A3A5-FB0E4ACA640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B23" authorId="0" shapeId="0" xr:uid="{E10946DF-8DC3-4B40-AD9B-BE2E49124782}">
      <text>
        <r>
          <rPr>
            <sz val="11"/>
            <color theme="1"/>
            <rFont val="Calibri"/>
            <family val="2"/>
            <scheme val="minor"/>
          </rPr>
          <t>Kalito Silva:
Inversor de Frequência</t>
        </r>
      </text>
    </comment>
    <comment ref="C23" authorId="0" shapeId="0" xr:uid="{EACC2DC7-0F76-46E9-92AA-A0FC2BA422DA}">
      <text>
        <r>
          <rPr>
            <sz val="11"/>
            <color theme="1"/>
            <rFont val="Calibri"/>
            <family val="2"/>
            <scheme val="minor"/>
          </rPr>
          <t>Kalito Silva:
Inversor de Frequência</t>
        </r>
      </text>
    </comment>
    <comment ref="D27" authorId="0" shapeId="0" xr:uid="{B9A26D55-8212-45BB-8599-23374C25CC5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28" authorId="0" shapeId="0" xr:uid="{9D91BB70-C8CC-48AE-A0EC-37625A39B8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0" authorId="0" shapeId="0" xr:uid="{A979F349-0A18-4702-94AC-22472DFE11C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34" authorId="0" shapeId="0" xr:uid="{F70244B1-A177-46BA-8331-CE2397B799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5" authorId="0" shapeId="0" xr:uid="{6F42E3F9-C98C-4DA5-96A8-DB09B972CC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35" authorId="0" shapeId="0" xr:uid="{AAA7AA87-AF45-4D75-9AAE-FC5ED701CB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6" authorId="0" shapeId="0" xr:uid="{60B5AFC7-F4D1-4A74-A0CF-42ED6809D7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37" authorId="0" shapeId="0" xr:uid="{8196479A-8999-47D5-B750-A3590F5355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38" authorId="0" shapeId="0" xr:uid="{DE4C8B1D-A295-4EC5-8F24-276634F323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54" authorId="0" shapeId="0" xr:uid="{31DDB22A-7291-4826-BACF-C286C00F098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55" authorId="0" shapeId="0" xr:uid="{F9F0D3C1-23EA-4C4E-85C2-41F01AFBD41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58" authorId="0" shapeId="0" xr:uid="{8953A36D-B206-4748-81B1-AA7E61670D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59" authorId="0" shapeId="0" xr:uid="{95096FD3-D520-48CF-B31E-2734754FAE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0" authorId="0" shapeId="0" xr:uid="{D9EC75BC-BB56-4636-8080-B50382C9A7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1" authorId="0" shapeId="0" xr:uid="{07734556-3A6A-4A01-8BD9-8247CBE7842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2" authorId="0" shapeId="0" xr:uid="{3F8945A3-A7FA-4CF9-8E7E-16A07866A9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3" authorId="0" shapeId="0" xr:uid="{5F53294B-9F7E-4714-A8B2-27AFF9A662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64" authorId="0" shapeId="0" xr:uid="{2BE68B24-E46A-49B3-9499-2FAA3550102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64" authorId="0" shapeId="0" xr:uid="{620D996F-28B7-4A87-9923-771144151F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5" authorId="0" shapeId="0" xr:uid="{4C58A861-D4C7-4B52-9771-C1C165FE6C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66" authorId="0" shapeId="0" xr:uid="{69D19AEC-585E-4DC3-BC20-EAED432B316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70" authorId="0" shapeId="0" xr:uid="{CB7A52B2-C310-4FC9-9AC5-06C9F810CD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70" authorId="0" shapeId="0" xr:uid="{011A6440-F96F-4005-B13F-EB19DE2D6AF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71" authorId="0" shapeId="0" xr:uid="{8DDE0BC1-E8F9-474A-8DB9-D1970445D7D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72" authorId="0" shapeId="0" xr:uid="{C2394D2A-18D0-4079-AB58-FA5ACC47D0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72" authorId="0" shapeId="0" xr:uid="{5BF1A7D3-41F9-4C32-B4E3-D3C4E2322E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B74" authorId="0" shapeId="0" xr:uid="{D39C8B28-A285-494B-95DA-AC522CEF3E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76" authorId="0" shapeId="0" xr:uid="{861997E4-66BB-4B60-AD20-0AECE69B26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10" authorId="0" shapeId="0" xr:uid="{03058774-3CF3-4330-9E00-E4DCC0D1FF45}">
      <text>
        <r>
          <rPr>
            <sz val="11"/>
            <color theme="1"/>
            <rFont val="Calibri"/>
            <family val="2"/>
            <scheme val="minor"/>
          </rPr>
          <t>Kalito Silva:
Pulverização</t>
        </r>
      </text>
    </comment>
    <comment ref="B12" authorId="0" shapeId="0" xr:uid="{D839AE53-DC90-40F1-B4D9-29988CFF0932}">
      <text>
        <r>
          <rPr>
            <sz val="11"/>
            <color theme="1"/>
            <rFont val="Calibri"/>
            <family val="2"/>
            <scheme val="minor"/>
          </rPr>
          <t>Kalito Silva:
Cabo de acionamento</t>
        </r>
      </text>
    </comment>
    <comment ref="G14" authorId="0" shapeId="0" xr:uid="{1EAEA113-4648-48AC-835B-6A0DA7294EEB}">
      <text>
        <r>
          <rPr>
            <sz val="11"/>
            <color theme="1"/>
            <rFont val="Calibri"/>
            <family val="2"/>
            <scheme val="minor"/>
          </rPr>
          <t>Kalito Silva:
redutor</t>
        </r>
      </text>
    </comment>
    <comment ref="G16" authorId="0" shapeId="0" xr:uid="{6EEA43D1-4C6A-4CCF-8C55-CDFDC90B8E93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C29" authorId="0" shapeId="0" xr:uid="{3E5AF0B7-55BC-4C92-BB61-311E17B09BFE}">
      <text>
        <r>
          <rPr>
            <sz val="11"/>
            <color theme="1"/>
            <rFont val="Calibri"/>
            <family val="2"/>
            <scheme val="minor"/>
          </rPr>
          <t>Kalito Silva:
Redutor</t>
        </r>
      </text>
    </comment>
    <comment ref="E29" authorId="0" shapeId="0" xr:uid="{B3AC6D68-822F-4FF1-AC45-8275D2039F07}">
      <text>
        <r>
          <rPr>
            <sz val="11"/>
            <color theme="1"/>
            <rFont val="Calibri"/>
            <family val="2"/>
            <scheme val="minor"/>
          </rPr>
          <t>Kalito Silva:
REdutor</t>
        </r>
      </text>
    </comment>
    <comment ref="H29" authorId="0" shapeId="0" xr:uid="{B7FEC478-B238-4BDF-AC98-376682999706}">
      <text>
        <r>
          <rPr>
            <sz val="11"/>
            <color theme="1"/>
            <rFont val="Calibri"/>
            <family val="2"/>
            <scheme val="minor"/>
          </rPr>
          <t>Kalito Silva:
Redutor</t>
        </r>
      </text>
    </comment>
    <comment ref="B32" authorId="0" shapeId="0" xr:uid="{1836BD9F-3B5A-4895-B4DF-BB995DDED05B}">
      <text>
        <r>
          <rPr>
            <sz val="11"/>
            <color theme="1"/>
            <rFont val="Calibri"/>
            <family val="2"/>
            <scheme val="minor"/>
          </rPr>
          <t>Kalito Silva:
Castanha</t>
        </r>
      </text>
    </comment>
    <comment ref="B35" authorId="0" shapeId="0" xr:uid="{94A127B5-70D9-4B69-8B94-1DD3A0D3C5E7}">
      <text>
        <r>
          <rPr>
            <sz val="11"/>
            <color theme="1"/>
            <rFont val="Calibri"/>
            <family val="2"/>
            <scheme val="minor"/>
          </rPr>
          <t>Kalito Silva:
Motorredutor</t>
        </r>
      </text>
    </comment>
    <comment ref="C35" authorId="0" shapeId="0" xr:uid="{4C8AB81D-864C-44F5-8FB1-C9416149EB20}">
      <text>
        <r>
          <rPr>
            <sz val="11"/>
            <color theme="1"/>
            <rFont val="Calibri"/>
            <family val="2"/>
            <scheme val="minor"/>
          </rPr>
          <t>Kalito Silva:
Motorredutor</t>
        </r>
      </text>
    </comment>
    <comment ref="D35" authorId="0" shapeId="0" xr:uid="{A7C536DA-8020-4901-B352-E3956868719A}">
      <text>
        <r>
          <rPr>
            <sz val="11"/>
            <color theme="1"/>
            <rFont val="Calibri"/>
            <family val="2"/>
            <scheme val="minor"/>
          </rPr>
          <t xml:space="preserve">Kalito Silva:
Falta de Agua
</t>
        </r>
      </text>
    </comment>
    <comment ref="D36" authorId="0" shapeId="0" xr:uid="{EC589CD9-C3B5-4489-B8A5-8A9B601D9EA8}">
      <text>
        <r>
          <rPr>
            <sz val="11"/>
            <color theme="1"/>
            <rFont val="Calibri"/>
            <family val="2"/>
            <scheme val="minor"/>
          </rPr>
          <t xml:space="preserve">Kalito Silva:
Falta de Agua
</t>
        </r>
      </text>
    </comment>
    <comment ref="C37" authorId="0" shapeId="0" xr:uid="{AE02332C-B558-4201-8838-77808A056A82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38" authorId="0" shapeId="0" xr:uid="{FA8E7D32-BD7C-4189-A56C-DB198E5DADCB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39" authorId="0" shapeId="0" xr:uid="{68200ED0-2754-4768-A3FF-BEB7A77648A4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G39" authorId="0" shapeId="0" xr:uid="{A880D83D-3512-43CB-9958-CA49E693D31D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F40" authorId="0" shapeId="0" xr:uid="{6D79C823-37F9-4FDA-817D-689E4ED11AF8}">
      <text>
        <r>
          <rPr>
            <sz val="11"/>
            <color theme="1"/>
            <rFont val="Calibri"/>
            <family val="2"/>
            <scheme val="minor"/>
          </rPr>
          <t xml:space="preserve">Kalito Silva:
Pneu </t>
        </r>
      </text>
    </comment>
    <comment ref="D41" authorId="0" shapeId="0" xr:uid="{421756AF-A96A-4A82-8991-62D014DDEF6E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B43" authorId="0" shapeId="0" xr:uid="{72931D42-AD79-432E-B13D-A34FE4A60475}">
      <text>
        <r>
          <rPr>
            <sz val="11"/>
            <color theme="1"/>
            <rFont val="Calibri"/>
            <family val="2"/>
            <scheme val="minor"/>
          </rPr>
          <t>Kalito Silva:
Painel do pivô</t>
        </r>
      </text>
    </comment>
    <comment ref="D48" authorId="0" shapeId="0" xr:uid="{573581BC-47CB-43D8-B385-DB2057B9481E}">
      <text>
        <r>
          <rPr>
            <sz val="11"/>
            <color theme="1"/>
            <rFont val="Calibri"/>
            <family val="2"/>
            <scheme val="minor"/>
          </rPr>
          <t>Kalito Silva:
Atolado</t>
        </r>
      </text>
    </comment>
    <comment ref="C52" authorId="0" shapeId="0" xr:uid="{C5C39B68-E37F-41AF-9296-6D8564865D5A}">
      <text>
        <r>
          <rPr>
            <sz val="11"/>
            <color theme="1"/>
            <rFont val="Calibri"/>
            <family val="2"/>
            <scheme val="minor"/>
          </rPr>
          <t>Kalito Silva:
Pivô em Manual</t>
        </r>
      </text>
    </comment>
    <comment ref="H52" authorId="0" shapeId="0" xr:uid="{F538CCA8-2303-421A-A60C-F2572AC0FEA9}">
      <text>
        <r>
          <rPr>
            <sz val="11"/>
            <color theme="1"/>
            <rFont val="Calibri"/>
            <family val="2"/>
            <scheme val="minor"/>
          </rPr>
          <t>Kalito Silva:
Erosão</t>
        </r>
      </text>
    </comment>
    <comment ref="D53" authorId="0" shapeId="0" xr:uid="{75D4B70F-BB2A-441F-BC0C-5002D21E7421}">
      <text>
        <r>
          <rPr>
            <sz val="11"/>
            <color theme="1"/>
            <rFont val="Calibri"/>
            <family val="2"/>
            <scheme val="minor"/>
          </rPr>
          <t>Kalito Silva:
Painel do Pivô</t>
        </r>
      </text>
    </comment>
    <comment ref="F56" authorId="0" shapeId="0" xr:uid="{86358011-9A27-4FB7-B55B-15CE443E6370}">
      <text>
        <r>
          <rPr>
            <sz val="11"/>
            <color theme="1"/>
            <rFont val="Calibri"/>
            <family val="2"/>
            <scheme val="minor"/>
          </rPr>
          <t>Kalito Silva:
Entupimento</t>
        </r>
      </text>
    </comment>
    <comment ref="C57" authorId="0" shapeId="0" xr:uid="{BD5CB157-7E50-4A7E-863B-82CFA713A9E0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C58" authorId="0" shapeId="0" xr:uid="{14BE1F86-06FC-4687-90A3-7108FAD64337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58" authorId="0" shapeId="0" xr:uid="{C283C556-2324-460A-8C4C-D832C93E6DC6}">
      <text>
        <r>
          <rPr>
            <sz val="11"/>
            <color theme="1"/>
            <rFont val="Calibri"/>
            <family val="2"/>
            <scheme val="minor"/>
          </rPr>
          <t>Kalito Silva:
Demanda de energia/Falta de Agua</t>
        </r>
      </text>
    </comment>
    <comment ref="G59" authorId="0" shapeId="0" xr:uid="{77CCC882-10AE-429C-B1A5-F5C7DE05D944}">
      <text>
        <r>
          <rPr>
            <sz val="11"/>
            <color theme="1"/>
            <rFont val="Calibri"/>
            <family val="2"/>
            <scheme val="minor"/>
          </rPr>
          <t>Kalito Silva:
Pivô em Manual</t>
        </r>
      </text>
    </comment>
    <comment ref="C61" authorId="0" shapeId="0" xr:uid="{846D7994-C57E-49E2-901D-CC96B840A41B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1" authorId="0" shapeId="0" xr:uid="{7E4BDC67-FB50-4649-A13C-1B00A3D2000C}">
      <text>
        <r>
          <rPr>
            <sz val="11"/>
            <color theme="1"/>
            <rFont val="Calibri"/>
            <family val="2"/>
            <scheme val="minor"/>
          </rPr>
          <t>Kalito Silva:
Falta de agua / demanda de energia</t>
        </r>
      </text>
    </comment>
    <comment ref="C63" authorId="0" shapeId="0" xr:uid="{1B3B29CD-CEAF-486D-95E9-A6088825EE01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3" authorId="0" shapeId="0" xr:uid="{999A5D84-6F5A-4DC7-9202-226FE370CE5A}">
      <text>
        <r>
          <rPr>
            <sz val="11"/>
            <color theme="1"/>
            <rFont val="Calibri"/>
            <family val="2"/>
            <scheme val="minor"/>
          </rPr>
          <t>Kalito Silva:
Falta de agua / demanda de energia</t>
        </r>
      </text>
    </comment>
    <comment ref="B64" authorId="0" shapeId="0" xr:uid="{2DF876D4-1746-4E52-8EDC-0C7817625375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C65" authorId="0" shapeId="0" xr:uid="{713CB899-B31A-4A47-89BF-78F2726D81A7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5" authorId="0" shapeId="0" xr:uid="{0147EE33-22A4-4111-9B3F-2D27CD8C2C10}">
      <text>
        <r>
          <rPr>
            <sz val="11"/>
            <color theme="1"/>
            <rFont val="Calibri"/>
            <family val="2"/>
            <scheme val="minor"/>
          </rPr>
          <t>Kalito Silva:
Falta de agua / demanda de energia</t>
        </r>
      </text>
    </comment>
    <comment ref="C66" authorId="0" shapeId="0" xr:uid="{85DC7C35-0010-4FFE-B207-B85EFEDFF7BF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E66" authorId="0" shapeId="0" xr:uid="{3E6CA68B-683B-4B6C-9350-5C62B8B13665}">
      <text>
        <r>
          <rPr>
            <sz val="11"/>
            <color theme="1"/>
            <rFont val="Calibri"/>
            <family val="2"/>
            <scheme val="minor"/>
          </rPr>
          <t>Kalito Silva:
Falta de agua / demanda de energia</t>
        </r>
      </text>
    </comment>
    <comment ref="B70" authorId="0" shapeId="0" xr:uid="{2D896B8A-E097-4061-9D6D-D482B86F4F5C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F71" authorId="0" shapeId="0" xr:uid="{CE9B708C-D6CE-4740-B518-9481A77336C1}">
      <text>
        <r>
          <rPr>
            <sz val="11"/>
            <color theme="1"/>
            <rFont val="Calibri"/>
            <family val="2"/>
            <scheme val="minor"/>
          </rPr>
          <t>Kalito Silva:
Castanha</t>
        </r>
      </text>
    </comment>
    <comment ref="E74" authorId="0" shapeId="0" xr:uid="{FA7B6B4F-6F11-458E-BF56-18058797C21E}">
      <text>
        <r>
          <rPr>
            <sz val="11"/>
            <color theme="1"/>
            <rFont val="Calibri"/>
            <family val="2"/>
            <scheme val="minor"/>
          </rPr>
          <t>Kalito Silva:
Falta de agua / demanda de energia</t>
        </r>
      </text>
    </comment>
    <comment ref="C76" authorId="0" shapeId="0" xr:uid="{89D32F6D-443C-4B32-95F9-3C285E780B3E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G99" authorId="0" shapeId="0" xr:uid="{7DAACC78-82C9-48F3-9077-34A14C2D267E}">
      <text>
        <r>
          <rPr>
            <sz val="11"/>
            <color theme="1"/>
            <rFont val="Calibri"/>
            <family val="2"/>
            <scheme val="minor"/>
          </rPr>
          <t>Kalito Silva:
Redutor</t>
        </r>
      </text>
    </comment>
    <comment ref="C101" authorId="0" shapeId="0" xr:uid="{F333A01C-7564-46F8-9B94-A98827766D1B}">
      <text>
        <r>
          <rPr>
            <sz val="11"/>
            <color theme="1"/>
            <rFont val="Calibri"/>
            <family val="2"/>
            <scheme val="minor"/>
          </rPr>
          <t>Kalito Silva:
Entrega do Produto</t>
        </r>
      </text>
    </comment>
    <comment ref="G104" authorId="0" shapeId="0" xr:uid="{ACA56A03-42AF-4BEA-BF6A-BC9883E40929}">
      <text>
        <r>
          <rPr>
            <sz val="11"/>
            <color theme="1"/>
            <rFont val="Calibri"/>
            <family val="2"/>
            <scheme val="minor"/>
          </rPr>
          <t>Kalito Silva:
Desponte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6" authorId="0" shapeId="0" xr:uid="{2A7AFDB0-6650-4B4E-94E1-2E9CF8D9DC58}">
      <text>
        <r>
          <rPr>
            <sz val="11"/>
            <color theme="1"/>
            <rFont val="Calibri"/>
            <family val="2"/>
            <scheme val="minor"/>
          </rPr>
          <t>Kalito Silva:
Desponte</t>
        </r>
      </text>
    </comment>
    <comment ref="D11" authorId="0" shapeId="0" xr:uid="{C0621E70-D366-4FA3-92C6-08F75750CC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Adubação</t>
        </r>
      </text>
    </comment>
    <comment ref="F11" authorId="0" shapeId="0" xr:uid="{F9AFE942-1FD9-4F0B-8F32-A6742C813F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</t>
        </r>
      </text>
    </comment>
    <comment ref="E16" authorId="0" shapeId="0" xr:uid="{CD1618EE-F469-4CF2-88E5-C724D36B3CE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G18" authorId="0" shapeId="0" xr:uid="{24A2A283-F2C8-452E-AFE5-F4E15CF2DB3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C23" authorId="0" shapeId="0" xr:uid="{FEEF3286-53BB-4887-BB21-2E78E3BCAE6C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C29" authorId="0" shapeId="0" xr:uid="{CDDE3C21-11F2-4607-91E5-518662F0CC5E}">
      <text>
        <r>
          <rPr>
            <sz val="11"/>
            <color theme="1"/>
            <rFont val="Calibri"/>
            <family val="2"/>
            <scheme val="minor"/>
          </rPr>
          <t>Kalito Silva:
Canal/Reservatório</t>
        </r>
      </text>
    </comment>
    <comment ref="G29" authorId="0" shapeId="0" xr:uid="{6B473D85-0F6D-4E32-8AE2-E5F4589D2C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32" authorId="0" shapeId="0" xr:uid="{CBE6CA88-3D21-47BE-ABF6-236C4E780B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C34" authorId="0" shapeId="0" xr:uid="{F5267B60-2521-4D52-ACE5-4EDC0A4B80D0}">
      <text>
        <r>
          <rPr>
            <sz val="11"/>
            <color theme="1"/>
            <rFont val="Calibri"/>
            <family val="2"/>
            <scheme val="minor"/>
          </rPr>
          <t>Kalito Silva:
Canal/Reservatório</t>
        </r>
      </text>
    </comment>
    <comment ref="C36" authorId="0" shapeId="0" xr:uid="{087AA0FE-B8B3-4DAE-97DC-FECD40BED495}">
      <text>
        <r>
          <rPr>
            <sz val="11"/>
            <color theme="1"/>
            <rFont val="Calibri"/>
            <family val="2"/>
            <scheme val="minor"/>
          </rPr>
          <t>Kalito Silva:
Canal/Reservatório</t>
        </r>
      </text>
    </comment>
    <comment ref="D39" authorId="0" shapeId="0" xr:uid="{C3C8BD2A-97A0-4407-AF98-2C2D35E9483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 ferti
</t>
        </r>
      </text>
    </comment>
    <comment ref="E40" authorId="0" shapeId="0" xr:uid="{799301A7-B2DC-4392-A1DF-63C101AE4BF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104" authorId="0" shapeId="0" xr:uid="{8E91A974-45F9-45F1-B402-38B2AE2A1FB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7" authorId="0" shapeId="0" xr:uid="{2846A44D-9F18-461D-BBAD-8267DF8651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B16" authorId="0" shapeId="0" xr:uid="{63FC9F40-7416-4DEA-8FC7-E0CAFA926D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Bomba/Sucção</t>
        </r>
      </text>
    </comment>
    <comment ref="C16" authorId="0" shapeId="0" xr:uid="{4E7494B7-FD74-455F-AA19-D1640294D74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Pineu</t>
        </r>
      </text>
    </comment>
    <comment ref="D16" authorId="0" shapeId="0" xr:uid="{D6A92BF8-5868-4407-9053-3FF523BBD18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Aferições</t>
        </r>
      </text>
    </comment>
    <comment ref="D20" authorId="0" shapeId="0" xr:uid="{DEF700B2-30B5-4976-9F85-2CAFACA5F79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E20" authorId="0" shapeId="0" xr:uid="{B5508C61-5D72-4376-B4A5-3F9C2F925B1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F20" authorId="0" shapeId="0" xr:uid="{894967A0-AE66-41EF-A005-E3A72AEB06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G20" authorId="0" shapeId="0" xr:uid="{593C49F4-DD86-4E61-AF04-A909A0C082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H20" authorId="0" shapeId="0" xr:uid="{A434EACA-A126-441D-8814-F68865F90C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Adutora</t>
        </r>
      </text>
    </comment>
    <comment ref="H24" authorId="0" shapeId="0" xr:uid="{AE35535D-F685-4C3F-9234-31D2DCAA427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Auto Trafo</t>
        </r>
      </text>
    </comment>
    <comment ref="E26" authorId="0" shapeId="0" xr:uid="{F6959CB3-BF43-4405-ACBC-354C163571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B29" authorId="0" shapeId="0" xr:uid="{3B6F38F7-2DD9-45CA-9BAA-3E052B141D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C29" authorId="0" shapeId="0" xr:uid="{EDC3FDF8-6F04-4E63-95DB-E7E31D58196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Rastro/Erosão</t>
        </r>
      </text>
    </comment>
    <comment ref="G29" authorId="0" shapeId="0" xr:uid="{0F3834FB-FA27-44B4-B67D-22C0213548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G31" authorId="0" shapeId="0" xr:uid="{21B7A17D-3530-47FE-A13D-B26AD82BC8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Atolado</t>
        </r>
      </text>
    </comment>
    <comment ref="C32" authorId="0" shapeId="0" xr:uid="{998B9D2D-3990-4326-AD44-6BDFC5CEED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D32" authorId="0" shapeId="0" xr:uid="{AE4AEBE8-F8DE-492B-A0F4-39A8EF061E6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E32" authorId="0" shapeId="0" xr:uid="{D3E37B98-89DE-49DB-B345-8F4A0268F2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H32" authorId="0" shapeId="0" xr:uid="{12248AEA-F023-4B1D-B12A-6318526D85D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 travado</t>
        </r>
      </text>
    </comment>
    <comment ref="H33" authorId="0" shapeId="0" xr:uid="{AFFC492E-60AD-430E-A676-A39DAB5F9A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G36" authorId="0" shapeId="0" xr:uid="{6AA061DC-9A46-4932-A9C5-392AA47B06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D40" authorId="0" shapeId="0" xr:uid="{4FB270C2-2DA7-440B-ADE5-333D0A7FBC5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C42" authorId="0" shapeId="0" xr:uid="{AD871977-19B4-4A07-91D3-54C19BE5193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F50" authorId="0" shapeId="0" xr:uid="{06E82746-A384-48A2-B561-2BD9376A61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aferiçoes</t>
        </r>
      </text>
    </comment>
    <comment ref="E83" authorId="0" shapeId="0" xr:uid="{9853DB6E-C4D2-4FAB-B779-E9BD73B79AC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84" authorId="0" shapeId="0" xr:uid="{7711ED7E-1080-4AF2-AB8A-73FBC6BA916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G104" authorId="0" shapeId="0" xr:uid="{96C5AA60-1A47-4C5C-B4B1-C620BB1EB5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Demande energia muito alta</t>
        </r>
      </text>
    </comment>
    <comment ref="C105" authorId="0" shapeId="0" xr:uid="{5BA440AD-C8A3-4EDB-B76F-253B9E83755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Operação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9" authorId="0" shapeId="0" xr:uid="{B3709F09-B49E-4D46-929E-DF31D3F94F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  <comment ref="B11" authorId="0" shapeId="0" xr:uid="{9D457EBA-CE08-46FB-A815-F44AB84E36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Micro de Segurança</t>
        </r>
      </text>
    </comment>
    <comment ref="C11" authorId="0" shapeId="0" xr:uid="{D44810AC-561D-4BCD-B124-0007222CD5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G20" authorId="0" shapeId="0" xr:uid="{CBD5F218-FEB7-425C-9CF8-8A234E536B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Estrutura</t>
        </r>
      </text>
    </comment>
    <comment ref="B24" authorId="0" shapeId="0" xr:uid="{ACA3BE42-8A1B-45DC-AECC-59DA036C8CA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G26" authorId="0" shapeId="0" xr:uid="{5A139C8A-5836-4546-857E-65AEADA4AF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Atolado</t>
        </r>
      </text>
    </comment>
    <comment ref="G29" authorId="0" shapeId="0" xr:uid="{7470BE87-F19D-4BD0-92DC-F85D75B471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G42" authorId="0" shapeId="0" xr:uid="{3C1CADD8-B347-4057-AC9F-4036A4F7E5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C50" authorId="0" shapeId="0" xr:uid="{84CFEC61-03A9-4503-B24B-0FB4BF42F80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Aferição</t>
        </r>
      </text>
    </comment>
    <comment ref="D50" authorId="0" shapeId="0" xr:uid="{59AA492E-F827-4FA6-A47D-392B2C45F87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C54" authorId="0" shapeId="0" xr:uid="{5675C84D-2F4C-4A27-985E-B959BDA376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C59" authorId="0" shapeId="0" xr:uid="{A2BB63AF-0769-4DEA-8799-C75D4734C0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Sem energia (Poste Caído)</t>
        </r>
      </text>
    </comment>
    <comment ref="C60" authorId="0" shapeId="0" xr:uid="{5647C744-B743-4E40-B3CB-6E806F2995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B65" authorId="0" shapeId="0" xr:uid="{B86B6FA7-7CFD-40BD-9C28-4ECC5DD2FF5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da Bomba</t>
        </r>
      </text>
    </comment>
    <comment ref="D71" authorId="0" shapeId="0" xr:uid="{BBA41CF0-4191-498A-80FD-0B95F919DF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D72" authorId="0" shapeId="0" xr:uid="{EDB0671A-E956-4F3A-81FB-9B84CB19A1D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C74" authorId="0" shapeId="0" xr:uid="{07CF4BAA-56F3-463D-819C-94C3065AD66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Sem energia (Poste Caído)</t>
        </r>
      </text>
    </comment>
    <comment ref="D76" authorId="0" shapeId="0" xr:uid="{73746E37-6A61-4796-ADCC-4572B20C78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Rede Interna</t>
        </r>
      </text>
    </comment>
    <comment ref="E94" authorId="0" shapeId="0" xr:uid="{F283E817-54AD-48DA-AC4D-722055B8883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Painel do pivô</t>
        </r>
      </text>
    </comment>
    <comment ref="E102" authorId="0" shapeId="0" xr:uid="{19C654F5-68A7-434B-913E-65B58CD65B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Pulverização</t>
        </r>
      </text>
    </comment>
    <comment ref="E105" authorId="0" shapeId="0" xr:uid="{B07FBD8B-2FEB-494C-A54A-BA301353E7F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Chave aberta</t>
        </r>
      </text>
    </comment>
    <comment ref="F105" authorId="0" shapeId="0" xr:uid="{9CCF8EFA-31A6-4557-91EB-42DCD044DBC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ferti</t>
        </r>
      </text>
    </comment>
    <comment ref="C107" authorId="0" shapeId="0" xr:uid="{BF3F55E7-B594-4F6F-B1D4-8A125E613D3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D109" authorId="0" shapeId="0" xr:uid="{4F7306D7-C9D4-4F9F-9613-12AA342541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6" authorId="0" shapeId="0" xr:uid="{B4C3BED9-69E5-42CE-8329-C6C4601EACC5}">
      <text>
        <r>
          <rPr>
            <sz val="11"/>
            <color theme="1"/>
            <rFont val="Calibri"/>
            <family val="2"/>
            <scheme val="minor"/>
          </rPr>
          <t>Kalito Silva:
Colheita Tabaco</t>
        </r>
      </text>
    </comment>
    <comment ref="C7" authorId="0" shapeId="0" xr:uid="{54FA9536-C63D-4647-BE90-72097CFF7F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Colheita tabaco</t>
        </r>
      </text>
    </comment>
    <comment ref="D9" authorId="0" shapeId="0" xr:uid="{7F0D93B6-A34A-4F43-9536-429C40548861}">
      <text>
        <r>
          <rPr>
            <sz val="11"/>
            <color theme="1"/>
            <rFont val="Calibri"/>
            <family val="2"/>
            <scheme val="minor"/>
          </rPr>
          <t>Kalito Silva:
Vedação</t>
        </r>
      </text>
    </comment>
    <comment ref="D16" authorId="0" shapeId="0" xr:uid="{02EA4B7C-4344-4D14-8CB6-DA0E642803D9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D18" authorId="0" shapeId="0" xr:uid="{BF9B94EB-A2D1-4611-999D-CC460821BA65}">
      <text>
        <r>
          <rPr>
            <sz val="11"/>
            <color theme="1"/>
            <rFont val="Calibri"/>
            <family val="2"/>
            <scheme val="minor"/>
          </rPr>
          <t>Kalito Silva:
Contactora</t>
        </r>
      </text>
    </comment>
    <comment ref="D19" authorId="0" shapeId="0" xr:uid="{553F097E-2AC3-4033-ABBA-3F5F78933FFA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D23" authorId="0" shapeId="0" xr:uid="{E008F503-904D-400D-8BEB-A33A2A5AE60E}">
      <text>
        <r>
          <rPr>
            <sz val="11"/>
            <color theme="1"/>
            <rFont val="Calibri"/>
            <family val="2"/>
            <scheme val="minor"/>
          </rPr>
          <t>Kalito Silva:
Invensor</t>
        </r>
      </text>
    </comment>
    <comment ref="D25" authorId="0" shapeId="0" xr:uid="{04E6FEE4-B8E2-4AC5-BB9F-CD7DAA2AF1CC}">
      <text>
        <r>
          <rPr>
            <sz val="11"/>
            <color theme="1"/>
            <rFont val="Calibri"/>
            <family val="2"/>
            <scheme val="minor"/>
          </rPr>
          <t>Kalito Silva:
Falta de Agua</t>
        </r>
      </text>
    </comment>
    <comment ref="H25" authorId="0" shapeId="0" xr:uid="{FA5E2993-9663-43EC-A23A-C6A105C0F117}">
      <text>
        <r>
          <rPr>
            <sz val="11"/>
            <color theme="1"/>
            <rFont val="Calibri"/>
            <family val="2"/>
            <scheme val="minor"/>
          </rPr>
          <t>Kalito Silva:
Micro</t>
        </r>
      </text>
    </comment>
    <comment ref="D26" authorId="0" shapeId="0" xr:uid="{A91397D2-D01B-4252-A865-53D871077A96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B32" authorId="0" shapeId="0" xr:uid="{5EC9F2DA-BEDE-4978-B205-3E6BEA94D5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Rastro</t>
        </r>
      </text>
    </comment>
    <comment ref="F42" authorId="0" shapeId="0" xr:uid="{EA6D7C84-12A6-4066-8F68-74125C055EAD}">
      <text>
        <r>
          <rPr>
            <sz val="11"/>
            <color theme="1"/>
            <rFont val="Calibri"/>
            <family val="2"/>
            <scheme val="minor"/>
          </rPr>
          <t>Kalito Silva:
Desponte</t>
        </r>
      </text>
    </comment>
    <comment ref="G49" authorId="0" shapeId="0" xr:uid="{C37A7F80-4193-4030-8952-19AD966CFD61}">
      <text>
        <r>
          <rPr>
            <sz val="11"/>
            <color theme="1"/>
            <rFont val="Calibri"/>
            <family val="2"/>
            <scheme val="minor"/>
          </rPr>
          <t>Kalito Silva:
Disjuntor</t>
        </r>
      </text>
    </comment>
    <comment ref="B51" authorId="0" shapeId="0" xr:uid="{2AD9F0E7-0425-4C5C-A0C4-73A98D02B7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C51" authorId="0" shapeId="0" xr:uid="{6E253A5F-AA4A-418C-B1DF-9194BB6ED88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D51" authorId="0" shapeId="0" xr:uid="{C0187F67-6F2B-46E9-9726-D73B9B4AF66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E51" authorId="0" shapeId="0" xr:uid="{11BB1CCE-7F4D-4D37-BCD8-55C2B9C947A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Cabo de Acionamento</t>
        </r>
      </text>
    </comment>
    <comment ref="F91" authorId="0" shapeId="0" xr:uid="{57BFBE88-1A4E-44D2-9A5F-9885CCCF832D}">
      <text>
        <r>
          <rPr>
            <sz val="11"/>
            <color theme="1"/>
            <rFont val="Calibri"/>
            <family val="2"/>
            <scheme val="minor"/>
          </rPr>
          <t>Kalito Silva:
Demanda de energia alta</t>
        </r>
      </text>
    </comment>
    <comment ref="F102" authorId="0" shapeId="0" xr:uid="{06296CAF-7F27-4E88-BD65-57EB678B1D00}">
      <text>
        <r>
          <rPr>
            <sz val="11"/>
            <color theme="1"/>
            <rFont val="Calibri"/>
            <family val="2"/>
            <scheme val="minor"/>
          </rPr>
          <t>Kalito Silva:
Pulverização</t>
        </r>
      </text>
    </comment>
    <comment ref="B105" authorId="0" shapeId="0" xr:uid="{073C50C2-0CAE-473A-B7B5-B529536EEB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C105" authorId="0" shapeId="0" xr:uid="{92720088-CCE6-42FB-8E81-95384DE5425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Mecânico/Trator</t>
        </r>
      </text>
    </comment>
    <comment ref="D105" authorId="0" shapeId="0" xr:uid="{B5F727E2-C327-40EF-AC83-30E20F0252C6}">
      <text>
        <r>
          <rPr>
            <sz val="11"/>
            <color theme="1"/>
            <rFont val="Calibri"/>
            <family val="2"/>
            <scheme val="minor"/>
          </rPr>
          <t>Kalito Silva:
Alta demanda de energia (Pós  finalização da ferti)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5" authorId="0" shapeId="0" xr:uid="{18369763-0431-44E3-83CC-24C64566A8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Caixa do Micro</t>
        </r>
      </text>
    </comment>
    <comment ref="E7" authorId="0" shapeId="0" xr:uid="{95D3A9AA-A247-47A7-A650-F80461761B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15" authorId="0" shapeId="0" xr:uid="{EF6E6D05-8045-4B67-8187-CBC1138599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Motorredutor</t>
        </r>
      </text>
    </comment>
    <comment ref="E16" authorId="0" shapeId="0" xr:uid="{75CC94F8-20AA-4B67-92D2-F6DDB8EC4B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F25" authorId="0" shapeId="0" xr:uid="{2422956C-69FE-4F63-992D-38446D17E6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Preventiva</t>
        </r>
      </text>
    </comment>
    <comment ref="C36" authorId="0" shapeId="0" xr:uid="{541C7CFB-B90A-4DA2-891D-540D6FC2D5A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Vedação</t>
        </r>
      </text>
    </comment>
    <comment ref="F36" authorId="0" shapeId="0" xr:uid="{01AC0BAF-CA55-45E5-8184-D3E95EED78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Mangote</t>
        </r>
      </text>
    </comment>
    <comment ref="G36" authorId="0" shapeId="0" xr:uid="{667A1F4B-C115-48FE-9B40-DA2AB39306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H36" authorId="0" shapeId="0" xr:uid="{8EB06CFF-7103-4DA3-9D04-44198B4189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B39" authorId="0" shapeId="0" xr:uid="{F0601AE3-11DC-4EFF-B448-9B28241499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</t>
        </r>
      </text>
    </comment>
    <comment ref="D39" authorId="0" shapeId="0" xr:uid="{ED31877B-78E2-42B4-AEE2-55543A0ECB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Desponte/Apli. Antibrotante</t>
        </r>
      </text>
    </comment>
    <comment ref="D42" authorId="0" shapeId="0" xr:uid="{0CBD396F-F772-4ABD-8B9B-DB883826277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E42" authorId="0" shapeId="0" xr:uid="{AC80616F-59E6-4443-97A8-E9BD637277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Desponte/Apli. Antibrotante</t>
        </r>
      </text>
    </comment>
    <comment ref="C46" authorId="0" shapeId="0" xr:uid="{E20F7DB7-039D-487F-9044-D010BE37C4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  <comment ref="B49" authorId="0" shapeId="0" xr:uid="{BB239D8E-B97C-4C31-A849-456B8B4A131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Pneu</t>
        </r>
      </text>
    </comment>
    <comment ref="C49" authorId="0" shapeId="0" xr:uid="{783FB812-0AD2-48FA-91AE-C5316CD5CE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Erosão/Rastro</t>
        </r>
      </text>
    </comment>
    <comment ref="D49" authorId="0" shapeId="0" xr:uid="{7B0ABFE7-32FD-4E6D-934A-686B21CB06C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E49" authorId="0" shapeId="0" xr:uid="{AF95EF09-DBC2-45A7-B16A-C264CA0017F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Redutor</t>
        </r>
      </text>
    </comment>
    <comment ref="D50" authorId="0" shapeId="0" xr:uid="{93C3E87B-D11A-4A86-B64C-0F2648D02F3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Disjuntor</t>
        </r>
      </text>
    </comment>
    <comment ref="E51" authorId="0" shapeId="0" xr:uid="{32A15D68-6680-4FFB-86C2-27D4758C78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Limpeza e afeirição</t>
        </r>
      </text>
    </comment>
    <comment ref="D59" authorId="0" shapeId="0" xr:uid="{2CDD8249-6B17-4A74-88A6-C29AA8871B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Pivô em Manual</t>
        </r>
      </text>
    </comment>
    <comment ref="D102" authorId="0" shapeId="0" xr:uid="{C5358F8F-3ABA-495C-AA3B-5FB3AA53A4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  <comment ref="D105" authorId="0" shapeId="0" xr:uid="{44840B27-8B19-4052-B42C-CA22EB7202F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Gerador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7" authorId="0" shapeId="0" xr:uid="{4880C2AC-C2F6-4B76-ADE6-78E423C690D8}">
      <text>
        <r>
          <rPr>
            <sz val="11"/>
            <color theme="1"/>
            <rFont val="Calibri"/>
            <family val="2"/>
            <scheme val="minor"/>
          </rPr>
          <t>Kalito Silva:
Colheita tabaco</t>
        </r>
      </text>
    </comment>
    <comment ref="D9" authorId="0" shapeId="0" xr:uid="{FEDB335C-1E80-4955-B9AB-593E065C535B}">
      <text>
        <r>
          <rPr>
            <sz val="11"/>
            <color theme="1"/>
            <rFont val="Calibri"/>
            <family val="2"/>
            <scheme val="minor"/>
          </rPr>
          <t>Kalito Silva:
Elétrico</t>
        </r>
      </text>
    </comment>
    <comment ref="E10" authorId="0" shapeId="0" xr:uid="{34FE6CAE-4874-49B7-9D0D-6CD72082249C}">
      <text>
        <r>
          <rPr>
            <sz val="11"/>
            <color theme="1"/>
            <rFont val="Calibri"/>
            <family val="2"/>
            <scheme val="minor"/>
          </rPr>
          <t>Kalito Silva:
Rede interna</t>
        </r>
      </text>
    </comment>
    <comment ref="F18" authorId="0" shapeId="0" xr:uid="{EEC9F04B-3143-40B5-B636-E1C34337F2ED}">
      <text>
        <r>
          <rPr>
            <sz val="11"/>
            <color theme="1"/>
            <rFont val="Calibri"/>
            <family val="2"/>
            <scheme val="minor"/>
          </rPr>
          <t>Kalito Silva:
PNEU</t>
        </r>
      </text>
    </comment>
    <comment ref="E27" authorId="0" shapeId="0" xr:uid="{5EC98819-C146-42CA-8618-5D4C45E3874F}">
      <text>
        <r>
          <rPr>
            <sz val="11"/>
            <color theme="1"/>
            <rFont val="Calibri"/>
            <family val="2"/>
            <scheme val="minor"/>
          </rPr>
          <t>Kalito Silva:
Rede interna</t>
        </r>
      </text>
    </comment>
    <comment ref="E30" authorId="0" shapeId="0" xr:uid="{C3FBE80F-4DEC-4FE1-8619-C8E0AB789B72}">
      <text>
        <r>
          <rPr>
            <sz val="11"/>
            <color theme="1"/>
            <rFont val="Calibri"/>
            <family val="2"/>
            <scheme val="minor"/>
          </rPr>
          <t>Kalito Silva:
Rede interna</t>
        </r>
      </text>
    </comment>
    <comment ref="B36" authorId="0" shapeId="0" xr:uid="{8AB8B5E0-A0A8-4134-94E6-6215866D356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C36" authorId="0" shapeId="0" xr:uid="{426446C4-8D3B-4AD3-98FA-A7CA6D7F243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Erosão</t>
        </r>
      </text>
    </comment>
    <comment ref="F36" authorId="0" shapeId="0" xr:uid="{70F9F044-B934-4AF7-8B4A-941872F57FBA}">
      <text>
        <r>
          <rPr>
            <sz val="11"/>
            <color theme="1"/>
            <rFont val="Calibri"/>
            <family val="2"/>
            <scheme val="minor"/>
          </rPr>
          <t>Kalito Silva:
BOMBA</t>
        </r>
      </text>
    </comment>
    <comment ref="E37" authorId="0" shapeId="0" xr:uid="{E3D634FC-FA13-44F8-AAFF-FC47440C0A7F}">
      <text>
        <r>
          <rPr>
            <sz val="11"/>
            <color theme="1"/>
            <rFont val="Calibri"/>
            <family val="2"/>
            <scheme val="minor"/>
          </rPr>
          <t>Kalito Silva:
Rede interna</t>
        </r>
      </text>
    </comment>
    <comment ref="D49" authorId="0" shapeId="0" xr:uid="{6FE74A79-44D5-48CB-8E08-1079505AF326}">
      <text>
        <r>
          <rPr>
            <sz val="11"/>
            <color theme="1"/>
            <rFont val="Calibri"/>
            <family val="2"/>
            <scheme val="minor"/>
          </rPr>
          <t>Kalito Silva:
Transplantio</t>
        </r>
      </text>
    </comment>
    <comment ref="E50" authorId="0" shapeId="0" xr:uid="{25887CDE-4A8C-482D-9718-F1AAA19ED3C5}">
      <text>
        <r>
          <rPr>
            <sz val="11"/>
            <color theme="1"/>
            <rFont val="Calibri"/>
            <family val="2"/>
            <scheme val="minor"/>
          </rPr>
          <t>Kalito Silva:
Adubação</t>
        </r>
      </text>
    </comment>
    <comment ref="D56" authorId="0" shapeId="0" xr:uid="{1FDFAB96-6DB0-4BA8-A723-3E3CAD5322FC}">
      <text>
        <r>
          <rPr>
            <sz val="11"/>
            <color theme="1"/>
            <rFont val="Calibri"/>
            <family val="2"/>
            <scheme val="minor"/>
          </rPr>
          <t>Kalito Silva:
Adubação</t>
        </r>
      </text>
    </comment>
    <comment ref="H62" authorId="0" shapeId="0" xr:uid="{8CFBB56E-908A-4456-B19B-04797B8140B9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Painel do pivô</t>
        </r>
      </text>
    </comment>
    <comment ref="B87" authorId="0" shapeId="0" xr:uid="{4C5B84C0-82A9-4F68-8124-D4FCDF0004B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D91" authorId="0" shapeId="0" xr:uid="{EC4806E0-F402-4F66-8E23-9D9F7DCF956D}">
      <text>
        <r>
          <rPr>
            <sz val="11"/>
            <color theme="1"/>
            <rFont val="Calibri"/>
            <family val="2"/>
            <scheme val="minor"/>
          </rPr>
          <t>Kalito Silva:
plantio</t>
        </r>
      </text>
    </comment>
    <comment ref="E91" authorId="0" shapeId="0" xr:uid="{100FC9F7-A1CC-4EA4-8C36-D469DBEC5179}">
      <text>
        <r>
          <rPr>
            <sz val="11"/>
            <color theme="1"/>
            <rFont val="Calibri"/>
            <family val="2"/>
            <scheme val="minor"/>
          </rPr>
          <t>Kalito Silva:
plantio</t>
        </r>
      </text>
    </comment>
    <comment ref="F91" authorId="0" shapeId="0" xr:uid="{743E1DF2-D02B-438C-93C3-0A032D99F10D}">
      <text>
        <r>
          <rPr>
            <sz val="11"/>
            <color theme="1"/>
            <rFont val="Calibri"/>
            <family val="2"/>
            <scheme val="minor"/>
          </rPr>
          <t>Kalito Silva:
plantio</t>
        </r>
      </text>
    </comment>
    <comment ref="D95" authorId="0" shapeId="0" xr:uid="{74772B2A-862D-488C-8831-95D3B3A4C203}">
      <text>
        <r>
          <rPr>
            <sz val="11"/>
            <color theme="1"/>
            <rFont val="Calibri"/>
            <family val="2"/>
            <scheme val="minor"/>
          </rPr>
          <t>Kalito Silva:
plantio</t>
        </r>
      </text>
    </comment>
    <comment ref="E95" authorId="0" shapeId="0" xr:uid="{4AA33F23-97AB-4CC6-95DC-E74A5D8E4EA2}">
      <text>
        <r>
          <rPr>
            <sz val="11"/>
            <color theme="1"/>
            <rFont val="Calibri"/>
            <family val="2"/>
            <scheme val="minor"/>
          </rPr>
          <t>Kalito Silva:
plantio</t>
        </r>
      </text>
    </comment>
    <comment ref="F95" authorId="0" shapeId="0" xr:uid="{C667F012-C3A4-4929-B103-C7861A4C1624}">
      <text>
        <r>
          <rPr>
            <sz val="11"/>
            <color theme="1"/>
            <rFont val="Calibri"/>
            <family val="2"/>
            <scheme val="minor"/>
          </rPr>
          <t>Kalito Silva:
plantio</t>
        </r>
      </text>
    </comment>
    <comment ref="C102" authorId="0" shapeId="0" xr:uid="{0BFE06B6-0AC4-4A92-8B01-EF1E7458B7A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Entrega do Produto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H14" authorId="0" shapeId="0" xr:uid="{1136D865-70B1-4797-9C88-4F61729F2B20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Motorredutor</t>
        </r>
      </text>
    </comment>
    <comment ref="D19" authorId="0" shapeId="0" xr:uid="{D63DFAB4-75E1-4B16-A550-44DF00FEC77E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Painel do pivô</t>
        </r>
      </text>
    </comment>
    <comment ref="D95" authorId="0" shapeId="0" xr:uid="{304442B6-390E-47A3-874C-A5F75A2D3A6B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E95" authorId="0" shapeId="0" xr:uid="{4E14A254-9DFD-41E1-AD0D-12769D2C9385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H97" authorId="0" shapeId="0" xr:uid="{952F9250-554D-4A72-849E-BE2F8989205B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D11" authorId="0" shapeId="0" xr:uid="{81DE2111-6012-4BA6-AC68-73D3BD935D76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Painel do Pivô </t>
        </r>
      </text>
    </comment>
    <comment ref="B12" authorId="0" shapeId="0" xr:uid="{E0F73FF1-A1FB-4DC9-AB40-2AF279894211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REDUTOR</t>
        </r>
      </text>
    </comment>
    <comment ref="D62" authorId="0" shapeId="0" xr:uid="{D153C115-C70B-4C02-9A77-EADEB982F703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D64" authorId="0" shapeId="0" xr:uid="{FCEE0F29-90BC-440D-8B26-2EEF4717C595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F64" authorId="0" shapeId="0" xr:uid="{DD8373E2-EA3A-4027-998C-37515B55DA0B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E70" authorId="0" shapeId="0" xr:uid="{DC5F2A65-8F35-4BB2-ABE0-DAA641ED2A91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F70" authorId="0" shapeId="0" xr:uid="{616258DB-625B-456A-9F55-E8D5AA6A032F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D91" authorId="0" shapeId="0" xr:uid="{5905F958-4A80-4061-871D-5E20F8A4F905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Pulverização</t>
        </r>
      </text>
    </comment>
    <comment ref="E93" authorId="0" shapeId="0" xr:uid="{58EF2E72-80CD-432D-AE64-D5D8F933866C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D95" authorId="0" shapeId="0" xr:uid="{B9D3C1B3-651F-4457-8520-91B8E0726040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Pulverização</t>
        </r>
      </text>
    </comment>
    <comment ref="C105" authorId="0" shapeId="0" xr:uid="{EF2DF1FF-4055-44FC-BCF0-4230AFBCD125}">
      <text>
        <r>
          <rPr>
            <b/>
            <sz val="9"/>
            <color indexed="81"/>
            <rFont val="Segoe UI"/>
            <charset val="1"/>
          </rPr>
          <t>Kalito Silva:
ENTREGA DO PRODUTO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F12" authorId="0" shapeId="0" xr:uid="{60DD2AF1-161C-443B-B200-A71987B0FBCB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Redutor</t>
        </r>
      </text>
    </comment>
    <comment ref="B14" authorId="0" shapeId="0" xr:uid="{56198F2D-CB01-48A7-AF67-FADEFDE319BF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Redutor</t>
        </r>
      </text>
    </comment>
    <comment ref="C14" authorId="0" shapeId="0" xr:uid="{C0733A6F-CBC9-42F9-BCB0-08E1B72FADE3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Redutor</t>
        </r>
      </text>
    </comment>
    <comment ref="H29" authorId="0" shapeId="0" xr:uid="{A70BFF81-7060-48C8-90DE-F5E4D5E976A8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Motorredutor</t>
        </r>
      </text>
    </comment>
    <comment ref="F50" authorId="0" shapeId="0" xr:uid="{5623C7D5-B8B0-4760-8594-8C99FCAD5F78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Pneu</t>
        </r>
      </text>
    </comment>
    <comment ref="C62" authorId="0" shapeId="0" xr:uid="{D2FEB50A-B9A4-41D8-8DC3-88330464A65C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Emtupimento</t>
        </r>
      </text>
    </comment>
    <comment ref="E62" authorId="0" shapeId="0" xr:uid="{C65BE624-752B-4A54-A528-AADE879F5755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Disjuntor</t>
        </r>
      </text>
    </comment>
    <comment ref="F62" authorId="0" shapeId="0" xr:uid="{7E24550D-2862-4ACC-9096-22700227C4D6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Disjuntor</t>
        </r>
      </text>
    </comment>
    <comment ref="C64" authorId="0" shapeId="0" xr:uid="{02AAC0F6-B23A-432E-8C86-D3BCBF8219AF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D64" authorId="0" shapeId="0" xr:uid="{EF80450E-EDBE-4E5A-A3B8-25A6A4FF2C07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F64" authorId="0" shapeId="0" xr:uid="{61CDB1CE-7C49-4200-85D4-57442DDB10BC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Disjuntor</t>
        </r>
      </text>
    </comment>
    <comment ref="B74" authorId="0" shapeId="0" xr:uid="{285500EB-EF0A-4A8F-B480-0EA77333ECD0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Aplicação</t>
        </r>
      </text>
    </comment>
    <comment ref="G92" authorId="0" shapeId="0" xr:uid="{DF48C009-9200-459E-B916-FD5F1855C6CE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Demanda de Energia</t>
        </r>
      </text>
    </comment>
    <comment ref="F93" authorId="0" shapeId="0" xr:uid="{0D420973-E89F-4AE4-AD28-6474764BDDD9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G101" authorId="0" shapeId="0" xr:uid="{2E6445F3-7C53-4C67-B3BB-3206029A8A6E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Demanda de energia</t>
        </r>
      </text>
    </comment>
    <comment ref="H101" authorId="0" shapeId="0" xr:uid="{69B146D8-765D-48FA-AAB3-30A850791C3B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Pneu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B35" authorId="0" shapeId="0" xr:uid="{54779340-AABE-4448-83A1-B0A5C7F4D093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Plantio</t>
        </r>
      </text>
    </comment>
    <comment ref="C35" authorId="0" shapeId="0" xr:uid="{25A7CF6A-EEA8-47DF-A72D-FC1D221130B4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Adubação</t>
        </r>
      </text>
    </comment>
    <comment ref="B64" authorId="0" shapeId="0" xr:uid="{954AF561-3D20-4C88-BB0C-DF4119CF988E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Erosão</t>
        </r>
      </text>
    </comment>
    <comment ref="C64" authorId="0" shapeId="0" xr:uid="{5AD034B9-F4AD-4129-A392-8DA6ADEB629F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Erosão</t>
        </r>
      </text>
    </comment>
    <comment ref="C93" authorId="0" shapeId="0" xr:uid="{4949C581-44BD-49E0-8A8D-499DE4541919}">
      <text>
        <r>
          <rPr>
            <b/>
            <sz val="9"/>
            <color indexed="81"/>
            <rFont val="Segoe UI"/>
            <charset val="1"/>
          </rPr>
          <t>Kalito Silva:</t>
        </r>
        <r>
          <rPr>
            <sz val="9"/>
            <color indexed="81"/>
            <rFont val="Segoe UI"/>
            <charset val="1"/>
          </rPr>
          <t xml:space="preserve">
Adubação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22433-7FEA-485E-9B9F-8519F0B4B54C}" keepAlive="1" name="Consulta - 01 06 2021" description="Conexão com a consulta '01 06 2021' na pasta de trabalho." type="5" refreshedVersion="8" background="1" saveData="1">
    <dbPr connection="Provider=Microsoft.Mashup.OleDb.1;Data Source=$Workbook$;Location=&quot;01 06 2021&quot;;Extended Properties=&quot;&quot;" command="SELECT * FROM [01 06 2021]"/>
  </connection>
  <connection id="2" xr16:uid="{5DBF6F03-A4CE-49CC-9088-74DF89700C30}" keepAlive="1" name="Consulta - 01 11 2021" description="Conexão com a consulta '01 11 2021' na pasta de trabalho." type="5" refreshedVersion="8" background="1" saveData="1">
    <dbPr connection="Provider=Microsoft.Mashup.OleDb.1;Data Source=$Workbook$;Location=&quot;01 11 2021&quot;;Extended Properties=&quot;&quot;" command="SELECT * FROM [01 11 2021]"/>
  </connection>
  <connection id="3" xr16:uid="{EBF45BAD-BE44-42A5-B9AA-17F95C7F8178}" keepAlive="1" name="Consulta - 02 01 2021" description="Conexão com a consulta '02 01 2021' na pasta de trabalho." type="5" refreshedVersion="8" background="1" saveData="1">
    <dbPr connection="Provider=Microsoft.Mashup.OleDb.1;Data Source=$Workbook$;Location=&quot;02 01 2021&quot;;Extended Properties=&quot;&quot;" command="SELECT * FROM [02 01 2021]"/>
  </connection>
  <connection id="4" xr16:uid="{3A6F46BC-5465-4393-8ADE-4199537BC389}" keepAlive="1" name="Consulta - 02 05 2022" description="Conexão com a consulta '02 05 2022' na pasta de trabalho." type="5" refreshedVersion="8" background="1" saveData="1">
    <dbPr connection="Provider=Microsoft.Mashup.OleDb.1;Data Source=$Workbook$;Location=&quot;02 05 2022&quot;;Extended Properties=&quot;&quot;" command="SELECT * FROM [02 05 2022]"/>
  </connection>
  <connection id="5" xr16:uid="{7189307B-C640-4124-8417-1D27CC5906FC}" keepAlive="1" name="Consulta - 03 01 2022" description="Conexão com a consulta '03 01 2022' na pasta de trabalho." type="5" refreshedVersion="8" background="1" saveData="1">
    <dbPr connection="Provider=Microsoft.Mashup.OleDb.1;Data Source=$Workbook$;Location=&quot;03 01 2022&quot;;Extended Properties=&quot;&quot;" command="SELECT * FROM [03 01 2022]"/>
  </connection>
  <connection id="6" xr16:uid="{B934F7D9-2517-4013-A4BF-E09D64F3E537}" keepAlive="1" name="Consulta - 03 03 2021" description="Conexão com a consulta '03 03 2021' na pasta de trabalho." type="5" refreshedVersion="8" background="1" saveData="1">
    <dbPr connection="Provider=Microsoft.Mashup.OleDb.1;Data Source=$Workbook$;Location=&quot;03 03 2021&quot;;Extended Properties=&quot;&quot;" command="SELECT * FROM [03 03 2021]"/>
  </connection>
  <connection id="7" xr16:uid="{E31262FE-7EE3-4CC8-BF5B-BF35B4A391CE}" keepAlive="1" name="Consulta - 03 07 2021" description="Conexão com a consulta '03 07 2021' na pasta de trabalho." type="5" refreshedVersion="8" background="1" saveData="1">
    <dbPr connection="Provider=Microsoft.Mashup.OleDb.1;Data Source=$Workbook$;Location=&quot;03 07 2021&quot;;Extended Properties=&quot;&quot;" command="SELECT * FROM [03 07 2021]"/>
  </connection>
  <connection id="8" xr16:uid="{D4372422-363A-46AA-9CDD-F313B4512028}" keepAlive="1" name="Consulta - 04 04 2021" description="Conexão com a consulta '04 04 2021' na pasta de trabalho." type="5" refreshedVersion="8" background="1" saveData="1">
    <dbPr connection="Provider=Microsoft.Mashup.OleDb.1;Data Source=$Workbook$;Location=&quot;04 04 2021&quot;;Extended Properties=&quot;&quot;" command="SELECT * FROM [04 04 2021]"/>
  </connection>
  <connection id="9" xr16:uid="{03DED437-DD64-4C95-8917-74901B2EE31A}" keepAlive="1" name="Consulta - 04 04 2022" description="Conexão com a consulta '04 04 2022' na pasta de trabalho." type="5" refreshedVersion="8" background="1" saveData="1">
    <dbPr connection="Provider=Microsoft.Mashup.OleDb.1;Data Source=$Workbook$;Location=&quot;04 04 2022&quot;;Extended Properties=&quot;&quot;" command="SELECT * FROM [04 04 2022]"/>
  </connection>
  <connection id="10" xr16:uid="{381647D2-CD59-47BE-B41F-FAAFC9652AA5}" keepAlive="1" name="Consulta - 04 07 2022" description="Conexão com a consulta '04 07 2022' na pasta de trabalho." type="5" refreshedVersion="8" background="1" saveData="1">
    <dbPr connection="Provider=Microsoft.Mashup.OleDb.1;Data Source=$Workbook$;Location=&quot;04 07 2022&quot;;Extended Properties=&quot;&quot;" command="SELECT * FROM [04 07 2022]"/>
  </connection>
  <connection id="11" xr16:uid="{43E9F28F-EC82-4565-8DCF-1422A67F52EC}" keepAlive="1" name="Consulta - 04 08 2021" description="Conexão com a consulta '04 08 2021' na pasta de trabalho." type="5" refreshedVersion="8" background="1" saveData="1">
    <dbPr connection="Provider=Microsoft.Mashup.OleDb.1;Data Source=$Workbook$;Location=&quot;04 08 2021&quot;;Extended Properties=&quot;&quot;" command="SELECT * FROM [04 08 2021]"/>
  </connection>
  <connection id="12" xr16:uid="{074DC7A3-27B5-47E9-96D7-267BA5FFEFB9}" keepAlive="1" name="Consulta - 04 10 2021" description="Conexão com a consulta '04 10 2021' na pasta de trabalho." type="5" refreshedVersion="8" background="1" saveData="1">
    <dbPr connection="Provider=Microsoft.Mashup.OleDb.1;Data Source=$Workbook$;Location=&quot;04 10 2021&quot;;Extended Properties=&quot;&quot;" command="SELECT * FROM [04 10 2021]"/>
  </connection>
  <connection id="13" xr16:uid="{6ACF305B-BF0F-4E0C-9D76-52B5951936BD}" keepAlive="1" name="Consulta - 05 09 2021" description="Conexão com a consulta '05 09 2021' na pasta de trabalho." type="5" refreshedVersion="8" background="1" saveData="1">
    <dbPr connection="Provider=Microsoft.Mashup.OleDb.1;Data Source=$Workbook$;Location=&quot;05 09 2021&quot;;Extended Properties=&quot;&quot;" command="SELECT * FROM [05 09 2021]"/>
  </connection>
  <connection id="14" xr16:uid="{0BD16777-96DF-4089-AB8C-B50E936304B5}" keepAlive="1" name="Consulta - 06 06 2022" description="Conexão com a consulta '06 06 2022' na pasta de trabalho." type="5" refreshedVersion="8" background="1" saveData="1">
    <dbPr connection="Provider=Microsoft.Mashup.OleDb.1;Data Source=$Workbook$;Location=&quot;06 06 2022&quot;;Extended Properties=&quot;&quot;" command="SELECT * FROM [06 06 2022]"/>
  </connection>
  <connection id="15" xr16:uid="{EB6D77B9-DF20-4346-80BE-F5D88C8F03E1}" keepAlive="1" name="Consulta - 07 02 2021" description="Conexão com a consulta '07 02 2021' na pasta de trabalho." type="5" refreshedVersion="8" background="1" saveData="1">
    <dbPr connection="Provider=Microsoft.Mashup.OleDb.1;Data Source=$Workbook$;Location=&quot;07 02 2021&quot;;Extended Properties=&quot;&quot;" command="SELECT * FROM [07 02 2021]"/>
  </connection>
  <connection id="16" xr16:uid="{57AED17D-B522-4979-A961-326614998B21}" keepAlive="1" name="Consulta - 07 02 2022" description="Conexão com a consulta '07 02 2022' na pasta de trabalho." type="5" refreshedVersion="8" background="1" saveData="1">
    <dbPr connection="Provider=Microsoft.Mashup.OleDb.1;Data Source=$Workbook$;Location=&quot;07 02 2022&quot;;Extended Properties=&quot;&quot;" command="SELECT * FROM [07 02 2022]"/>
  </connection>
  <connection id="17" xr16:uid="{97B9DF09-CF25-45F9-8A32-602CE370F5EC}" keepAlive="1" name="Consulta - 07 03 2022" description="Conexão com a consulta '07 03 2022' na pasta de trabalho." type="5" refreshedVersion="8" background="1" saveData="1">
    <dbPr connection="Provider=Microsoft.Mashup.OleDb.1;Data Source=$Workbook$;Location=&quot;07 03 2022&quot;;Extended Properties=&quot;&quot;" command="SELECT * FROM [07 03 2022]"/>
  </connection>
  <connection id="18" xr16:uid="{CFC6A699-83F7-4D6B-9EEC-B795814D441A}" keepAlive="1" name="Consulta - 08 05 2021" description="Conexão com a consulta '08 05 2021' na pasta de trabalho." type="5" refreshedVersion="8" background="1" saveData="1">
    <dbPr connection="Provider=Microsoft.Mashup.OleDb.1;Data Source=$Workbook$;Location=&quot;08 05 2021&quot;;Extended Properties=&quot;&quot;" command="SELECT * FROM [08 05 2021]"/>
  </connection>
  <connection id="19" xr16:uid="{F68D26A7-2656-463D-8CD4-1DE16A701411}" keepAlive="1" name="Consulta - 08 11 2021" description="Conexão com a consulta '08 11 2021' na pasta de trabalho." type="5" refreshedVersion="8" background="1" saveData="1">
    <dbPr connection="Provider=Microsoft.Mashup.OleDb.1;Data Source=$Workbook$;Location=&quot;08 11 2021&quot;;Extended Properties=&quot;&quot;" command="SELECT * FROM [08 11 2021]"/>
  </connection>
  <connection id="20" xr16:uid="{7589B73C-1D86-4AF2-989E-C676977A2EFE}" keepAlive="1" name="Consulta - 09 05 2022" description="Conexão com a consulta '09 05 2022' na pasta de trabalho." type="5" refreshedVersion="8" background="1" saveData="1">
    <dbPr connection="Provider=Microsoft.Mashup.OleDb.1;Data Source=$Workbook$;Location=&quot;09 05 2022&quot;;Extended Properties=&quot;&quot;" command="SELECT * FROM [09 05 2022]"/>
  </connection>
  <connection id="21" xr16:uid="{37167784-3649-42A6-885F-6C164FE13F89}" keepAlive="1" name="Consulta - 09 06 2021" description="Conexão com a consulta '09 06 2021' na pasta de trabalho." type="5" refreshedVersion="8" background="1" saveData="1">
    <dbPr connection="Provider=Microsoft.Mashup.OleDb.1;Data Source=$Workbook$;Location=&quot;09 06 2021&quot;;Extended Properties=&quot;&quot;" command="SELECT * FROM [09 06 2021]"/>
  </connection>
  <connection id="22" xr16:uid="{EB16EF20-DB27-42A5-888B-7B2C60D35004}" keepAlive="1" name="Consulta - 10 01 2022" description="Conexão com a consulta '10 01 2022' na pasta de trabalho." type="5" refreshedVersion="8" background="1" saveData="1">
    <dbPr connection="Provider=Microsoft.Mashup.OleDb.1;Data Source=$Workbook$;Location=&quot;10 01 2022&quot;;Extended Properties=&quot;&quot;" command="SELECT * FROM [10 01 2022]"/>
  </connection>
  <connection id="23" xr16:uid="{B4E0E8A8-BDE6-4D46-93C0-E4BED7715125}" keepAlive="1" name="Consulta - 11 03 2021" description="Conexão com a consulta '11 03 2021' na pasta de trabalho." type="5" refreshedVersion="8" background="1" saveData="1">
    <dbPr connection="Provider=Microsoft.Mashup.OleDb.1;Data Source=$Workbook$;Location=&quot;11 03 2021&quot;;Extended Properties=&quot;&quot;" command="SELECT * FROM [11 03 2021]"/>
  </connection>
  <connection id="24" xr16:uid="{018363E1-6997-4D23-B369-ACF028E29186}" keepAlive="1" name="Consulta - 11 04 2022" description="Conexão com a consulta '11 04 2022' na pasta de trabalho." type="5" refreshedVersion="8" background="1" saveData="1">
    <dbPr connection="Provider=Microsoft.Mashup.OleDb.1;Data Source=$Workbook$;Location=&quot;11 04 2022&quot;;Extended Properties=&quot;&quot;" command="SELECT * FROM [11 04 2022]"/>
  </connection>
  <connection id="25" xr16:uid="{C9510D72-DC1D-4CB7-AD84-3B019A761384}" keepAlive="1" name="Consulta - 11 07 2021" description="Conexão com a consulta '11 07 2021' na pasta de trabalho." type="5" refreshedVersion="8" background="1" saveData="1">
    <dbPr connection="Provider=Microsoft.Mashup.OleDb.1;Data Source=$Workbook$;Location=&quot;11 07 2021&quot;;Extended Properties=&quot;&quot;" command="SELECT * FROM [11 07 2021]"/>
  </connection>
  <connection id="26" xr16:uid="{17565918-C3D4-42B1-9E15-E27E9BDD3F46}" keepAlive="1" name="Consulta - 11 10 2021" description="Conexão com a consulta '11 10 2021' na pasta de trabalho." type="5" refreshedVersion="8" background="1" saveData="1">
    <dbPr connection="Provider=Microsoft.Mashup.OleDb.1;Data Source=$Workbook$;Location=&quot;11 10 2021&quot;;Extended Properties=&quot;&quot;" command="SELECT * FROM [11 10 2021]"/>
  </connection>
  <connection id="27" xr16:uid="{248864E6-EF0B-4B55-9425-4474E43A5ABE}" keepAlive="1" name="Consulta - 12 04 2021" description="Conexão com a consulta '12 04 2021' na pasta de trabalho." type="5" refreshedVersion="8" background="1" saveData="1">
    <dbPr connection="Provider=Microsoft.Mashup.OleDb.1;Data Source=$Workbook$;Location=&quot;12 04 2021&quot;;Extended Properties=&quot;&quot;" command="SELECT * FROM [12 04 2021]"/>
  </connection>
  <connection id="28" xr16:uid="{E57CDC25-0013-4FE5-93AA-55D586EEFB18}" keepAlive="1" name="Consulta - 12 08 2021" description="Conexão com a consulta '12 08 2021' na pasta de trabalho." type="5" refreshedVersion="8" background="1" saveData="1">
    <dbPr connection="Provider=Microsoft.Mashup.OleDb.1;Data Source=$Workbook$;Location=&quot;12 08 2021&quot;;Extended Properties=&quot;&quot;" command="SELECT * FROM [12 08 2021]"/>
  </connection>
  <connection id="29" xr16:uid="{BF825CA6-72DF-4666-BDB9-B179F29BA3CC}" keepAlive="1" name="Consulta - 13 06 2022" description="Conexão com a consulta '13 06 2022' na pasta de trabalho." type="5" refreshedVersion="8" background="1" saveData="1">
    <dbPr connection="Provider=Microsoft.Mashup.OleDb.1;Data Source=$Workbook$;Location=&quot;13 06 2022&quot;;Extended Properties=&quot;&quot;" command="SELECT * FROM [13 06 2022]"/>
  </connection>
  <connection id="30" xr16:uid="{6CF75923-5BD4-4A8D-AF76-1939475246AF}" keepAlive="1" name="Consulta - 13 09 2021" description="Conexão com a consulta '13 09 2021' na pasta de trabalho." type="5" refreshedVersion="8" background="1" saveData="1">
    <dbPr connection="Provider=Microsoft.Mashup.OleDb.1;Data Source=$Workbook$;Location=&quot;13 09 2021&quot;;Extended Properties=&quot;&quot;" command="SELECT * FROM [13 09 2021]"/>
  </connection>
  <connection id="31" xr16:uid="{8664EC93-033C-403C-A8E3-3E65AC0B36A3}" keepAlive="1" name="Consulta - 14 01 2021" description="Conexão com a consulta '14 01 2021' na pasta de trabalho." type="5" refreshedVersion="8" background="1" saveData="1">
    <dbPr connection="Provider=Microsoft.Mashup.OleDb.1;Data Source=$Workbook$;Location=&quot;14 01 2021&quot;;Extended Properties=&quot;&quot;" command="SELECT * FROM [14 01 2021]"/>
  </connection>
  <connection id="32" xr16:uid="{8B4B2619-F7D9-4B34-AC5E-139AC07B8C4F}" keepAlive="1" name="Consulta - 14 02 2022" description="Conexão com a consulta '14 02 2022' na pasta de trabalho." type="5" refreshedVersion="8" background="1" saveData="1">
    <dbPr connection="Provider=Microsoft.Mashup.OleDb.1;Data Source=$Workbook$;Location=&quot;14 02 2022&quot;;Extended Properties=&quot;&quot;" command="SELECT * FROM [14 02 2022]"/>
  </connection>
  <connection id="33" xr16:uid="{3D3DA05E-C833-483B-AD1D-037A579912B1}" keepAlive="1" name="Consulta - 14 03 2022" description="Conexão com a consulta '14 03 2022' na pasta de trabalho." type="5" refreshedVersion="8" background="1" saveData="1">
    <dbPr connection="Provider=Microsoft.Mashup.OleDb.1;Data Source=$Workbook$;Location=&quot;14 03 2022&quot;;Extended Properties=&quot;&quot;" command="SELECT * FROM [14 03 2022]"/>
  </connection>
  <connection id="34" xr16:uid="{7AE0BD6D-8F63-48EA-8661-76BCEF5E9900}" keepAlive="1" name="Consulta - 15 02 2021" description="Conexão com a consulta '15 02 2021' na pasta de trabalho." type="5" refreshedVersion="8" background="1" saveData="1">
    <dbPr connection="Provider=Microsoft.Mashup.OleDb.1;Data Source=$Workbook$;Location=&quot;15 02 2021&quot;;Extended Properties=&quot;&quot;" command="SELECT * FROM [15 02 2021]"/>
  </connection>
  <connection id="35" xr16:uid="{EDF8EC74-B27F-43B2-97F6-48AEA7266DFC}" keepAlive="1" name="Consulta - 15 11 2021" description="Conexão com a consulta '15 11 2021' na pasta de trabalho." type="5" refreshedVersion="8" background="1" saveData="1">
    <dbPr connection="Provider=Microsoft.Mashup.OleDb.1;Data Source=$Workbook$;Location=&quot;15 11 2021&quot;;Extended Properties=&quot;&quot;" command="SELECT * FROM [15 11 2021]"/>
  </connection>
  <connection id="36" xr16:uid="{91BD7612-4B0A-4EB4-A561-851C838F1572}" keepAlive="1" name="Consulta - 16 05 2021" description="Conexão com a consulta '16 05 2021' na pasta de trabalho." type="5" refreshedVersion="8" background="1" saveData="1">
    <dbPr connection="Provider=Microsoft.Mashup.OleDb.1;Data Source=$Workbook$;Location=&quot;16 05 2021&quot;;Extended Properties=&quot;&quot;" command="SELECT * FROM [16 05 2021]"/>
  </connection>
  <connection id="37" xr16:uid="{A8DF7470-007F-4DAB-800E-F1303FDC5FF7}" keepAlive="1" name="Consulta - 16 05 2022" description="Conexão com a consulta '16 05 2022' na pasta de trabalho." type="5" refreshedVersion="8" background="1" saveData="1">
    <dbPr connection="Provider=Microsoft.Mashup.OleDb.1;Data Source=$Workbook$;Location=&quot;16 05 2022&quot;;Extended Properties=&quot;&quot;" command="SELECT * FROM [16 05 2022]"/>
  </connection>
  <connection id="38" xr16:uid="{6A387D54-8166-44B9-9941-270F2BE06AB0}" keepAlive="1" name="Consulta - 17 01 2022" description="Conexão com a consulta '17 01 2022' na pasta de trabalho." type="5" refreshedVersion="8" background="1" saveData="1">
    <dbPr connection="Provider=Microsoft.Mashup.OleDb.1;Data Source=$Workbook$;Location=&quot;17 01 2022&quot;;Extended Properties=&quot;&quot;" command="SELECT * FROM [17 01 2022]"/>
  </connection>
  <connection id="39" xr16:uid="{3AF5DB06-0017-4A24-BADD-537440C3CB7D}" keepAlive="1" name="Consulta - 17 06 2021" description="Conexão com a consulta '17 06 2021' na pasta de trabalho." type="5" refreshedVersion="8" background="1" saveData="1">
    <dbPr connection="Provider=Microsoft.Mashup.OleDb.1;Data Source=$Workbook$;Location=&quot;17 06 2021&quot;;Extended Properties=&quot;&quot;" command="SELECT * FROM [17 06 2021]"/>
  </connection>
  <connection id="40" xr16:uid="{86E4F8F0-7125-492C-AAB0-40DD2F25BCF7}" keepAlive="1" name="Consulta - 17 12 2020" description="Conexão com a consulta '17 12 2020' na pasta de trabalho." type="5" refreshedVersion="8" background="1" saveData="1">
    <dbPr connection="Provider=Microsoft.Mashup.OleDb.1;Data Source=$Workbook$;Location=&quot;17 12 2020&quot;;Extended Properties=&quot;&quot;" command="SELECT * FROM [17 12 2020]"/>
  </connection>
  <connection id="41" xr16:uid="{D1528D8C-B29D-4BF1-B35C-C0A5979CB5BD}" keepAlive="1" name="Consulta - 18 04 2022" description="Conexão com a consulta '18 04 2022' na pasta de trabalho." type="5" refreshedVersion="8" background="1" saveData="1">
    <dbPr connection="Provider=Microsoft.Mashup.OleDb.1;Data Source=$Workbook$;Location=&quot;18 04 2022&quot;;Extended Properties=&quot;&quot;" command="SELECT * FROM [18 04 2022]"/>
  </connection>
  <connection id="42" xr16:uid="{F45D8970-011E-40AB-84D1-02E5DD96D8FB}" keepAlive="1" name="Consulta - 18 10 2021" description="Conexão com a consulta '18 10 2021' na pasta de trabalho." type="5" refreshedVersion="8" background="1" saveData="1">
    <dbPr connection="Provider=Microsoft.Mashup.OleDb.1;Data Source=$Workbook$;Location=&quot;18 10 2021&quot;;Extended Properties=&quot;&quot;" command="SELECT * FROM [18 10 2021]"/>
  </connection>
  <connection id="43" xr16:uid="{45AF63F9-BC2F-4294-BB29-3B953BD0944A}" keepAlive="1" name="Consulta - 19 03 2021" description="Conexão com a consulta '19 03 2021' na pasta de trabalho." type="5" refreshedVersion="8" background="1" saveData="1">
    <dbPr connection="Provider=Microsoft.Mashup.OleDb.1;Data Source=$Workbook$;Location=&quot;19 03 2021&quot;;Extended Properties=&quot;&quot;" command="SELECT * FROM [19 03 2021]"/>
  </connection>
  <connection id="44" xr16:uid="{ED736BEB-351B-4AF6-A5C6-218EA3CF889E}" keepAlive="1" name="Consulta - 19 07 2021" description="Conexão com a consulta '19 07 2021' na pasta de trabalho." type="5" refreshedVersion="8" background="1" saveData="1">
    <dbPr connection="Provider=Microsoft.Mashup.OleDb.1;Data Source=$Workbook$;Location=&quot;19 07 2021&quot;;Extended Properties=&quot;&quot;" command="SELECT * FROM [19 07 2021]"/>
  </connection>
  <connection id="45" xr16:uid="{3A315E14-65EE-48F8-A49E-D144FD55120C}" keepAlive="1" name="Consulta - 20 06 2022" description="Conexão com a consulta '20 06 2022' na pasta de trabalho." type="5" refreshedVersion="8" background="1" saveData="1">
    <dbPr connection="Provider=Microsoft.Mashup.OleDb.1;Data Source=$Workbook$;Location=&quot;20 06 2022&quot;;Extended Properties=&quot;&quot;" command="SELECT * FROM [20 06 2022]"/>
  </connection>
  <connection id="46" xr16:uid="{251E6A09-720F-4CDB-8AAF-FE7FA284A8DF}" keepAlive="1" name="Consulta - 20 08 2021" description="Conexão com a consulta '20 08 2021' na pasta de trabalho." type="5" refreshedVersion="8" background="1" saveData="1">
    <dbPr connection="Provider=Microsoft.Mashup.OleDb.1;Data Source=$Workbook$;Location=&quot;20 08 2021&quot;;Extended Properties=&quot;&quot;" command="SELECT * FROM [20 08 2021]"/>
  </connection>
  <connection id="47" xr16:uid="{9692374E-BB3B-43ED-BAE0-050950539B1A}" keepAlive="1" name="Consulta - 21 02 2022" description="Conexão com a consulta '21 02 2022' na pasta de trabalho." type="5" refreshedVersion="8" background="1" saveData="1">
    <dbPr connection="Provider=Microsoft.Mashup.OleDb.1;Data Source=$Workbook$;Location=&quot;21 02 2022&quot;;Extended Properties=&quot;&quot;" command="SELECT * FROM [21 02 2022]"/>
  </connection>
  <connection id="48" xr16:uid="{79188168-04E6-4766-A78B-20830D5A8D5E}" keepAlive="1" name="Consulta - 21 03 2022" description="Conexão com a consulta '21 03 2022' na pasta de trabalho." type="5" refreshedVersion="8" background="1" saveData="1">
    <dbPr connection="Provider=Microsoft.Mashup.OleDb.1;Data Source=$Workbook$;Location=&quot;21 03 2022&quot;;Extended Properties=&quot;&quot;" command="SELECT * FROM [21 03 2022]"/>
  </connection>
  <connection id="49" xr16:uid="{53CE33D1-996A-4504-87EC-B1D94778872F}" keepAlive="1" name="Consulta - 21 09 2021" description="Conexão com a consulta '21 09 2021' na pasta de trabalho." type="5" refreshedVersion="8" background="1" saveData="1">
    <dbPr connection="Provider=Microsoft.Mashup.OleDb.1;Data Source=$Workbook$;Location=&quot;21 09 2021&quot;;Extended Properties=&quot;&quot;" command="SELECT * FROM [21 09 2021]"/>
  </connection>
  <connection id="50" xr16:uid="{07DD646A-D24F-4BA7-9D8E-570C4EF7D9DA}" keepAlive="1" name="Consulta - 22 01 2021" description="Conexão com a consulta '22 01 2021' na pasta de trabalho." type="5" refreshedVersion="8" background="1" saveData="1">
    <dbPr connection="Provider=Microsoft.Mashup.OleDb.1;Data Source=$Workbook$;Location=&quot;22 01 2021&quot;;Extended Properties=&quot;&quot;" command="SELECT * FROM [22 01 2021]"/>
  </connection>
  <connection id="51" xr16:uid="{94691966-B35F-4667-88A6-2072F08DC91F}" keepAlive="1" name="Consulta - 22 11 2021" description="Conexão com a consulta '22 11 2021' na pasta de trabalho." type="5" refreshedVersion="8" background="1" saveData="1">
    <dbPr connection="Provider=Microsoft.Mashup.OleDb.1;Data Source=$Workbook$;Location=&quot;22 11 2021&quot;;Extended Properties=&quot;&quot;" command="SELECT * FROM [22 11 2021]"/>
  </connection>
  <connection id="52" xr16:uid="{2AE00AB6-51F7-4CFD-82D5-2868FC8941EB}" keepAlive="1" name="Consulta - 23 02 2021" description="Conexão com a consulta '23 02 2021' na pasta de trabalho." type="5" refreshedVersion="8" background="1" saveData="1">
    <dbPr connection="Provider=Microsoft.Mashup.OleDb.1;Data Source=$Workbook$;Location=&quot;23 02 2021&quot;;Extended Properties=&quot;&quot;" command="SELECT * FROM [23 02 2021]"/>
  </connection>
  <connection id="53" xr16:uid="{30C413EA-B73B-4065-B57B-8697A32863A2}" keepAlive="1" name="Consulta - 23 05 2022" description="Conexão com a consulta '23 05 2022' na pasta de trabalho." type="5" refreshedVersion="8" background="1" saveData="1">
    <dbPr connection="Provider=Microsoft.Mashup.OleDb.1;Data Source=$Workbook$;Location=&quot;23 05 2022&quot;;Extended Properties=&quot;&quot;" command="SELECT * FROM [23 05 2022]"/>
  </connection>
  <connection id="54" xr16:uid="{66DF41CA-5BF8-4587-951A-E21EBC94C15D}" keepAlive="1" name="Consulta - 24 01 2021" description="Conexão com a consulta '24 01 2021' na pasta de trabalho." type="5" refreshedVersion="8" background="1" saveData="1">
    <dbPr connection="Provider=Microsoft.Mashup.OleDb.1;Data Source=$Workbook$;Location=&quot;24 01 2021&quot;;Extended Properties=&quot;&quot;" command="SELECT * FROM [24 01 2021]"/>
  </connection>
  <connection id="55" xr16:uid="{B46AE587-1956-41EE-AA47-EA63D9234477}" keepAlive="1" name="Consulta - 24 05 2021" description="Conexão com a consulta '24 05 2021' na pasta de trabalho." type="5" refreshedVersion="8" background="1" saveData="1">
    <dbPr connection="Provider=Microsoft.Mashup.OleDb.1;Data Source=$Workbook$;Location=&quot;24 05 2021&quot;;Extended Properties=&quot;&quot;" command="SELECT * FROM [24 05 2021]"/>
  </connection>
  <connection id="56" xr16:uid="{AA8A79E9-8F0D-4EF4-A95D-03136CAA2ED2}" keepAlive="1" name="Consulta - 25 04 2022" description="Conexão com a consulta '25 04 2022' na pasta de trabalho." type="5" refreshedVersion="8" background="1" saveData="1">
    <dbPr connection="Provider=Microsoft.Mashup.OleDb.1;Data Source=$Workbook$;Location=&quot;25 04 2022&quot;;Extended Properties=&quot;&quot;" command="SELECT * FROM [25 04 2022]"/>
  </connection>
  <connection id="57" xr16:uid="{816D5EFE-AD4A-4299-9591-37AF4EE7A3A1}" keepAlive="1" name="Consulta - 25 06 2021" description="Conexão com a consulta '25 06 2021' na pasta de trabalho." type="5" refreshedVersion="8" background="1" saveData="1">
    <dbPr connection="Provider=Microsoft.Mashup.OleDb.1;Data Source=$Workbook$;Location=&quot;25 06 2021&quot;;Extended Properties=&quot;&quot;" command="SELECT * FROM [25 06 2021]"/>
  </connection>
  <connection id="58" xr16:uid="{2283E98F-1E34-4743-B929-6563CA33DBD5}" keepAlive="1" name="Consulta - 25 10 2021" description="Conexão com a consulta '25 10 2021' na pasta de trabalho." type="5" refreshedVersion="8" background="1" saveData="1">
    <dbPr connection="Provider=Microsoft.Mashup.OleDb.1;Data Source=$Workbook$;Location=&quot;25 10 2021&quot;;Extended Properties=&quot;&quot;" command="SELECT * FROM [25 10 2021]"/>
  </connection>
  <connection id="59" xr16:uid="{08A24122-B501-43CC-BEE3-BA8E8DA9CDB0}" keepAlive="1" name="Consulta - 25 12 2020" description="Conexão com a consulta '25 12 2020' na pasta de trabalho." type="5" refreshedVersion="8" background="1" saveData="1">
    <dbPr connection="Provider=Microsoft.Mashup.OleDb.1;Data Source=$Workbook$;Location=&quot;25 12 2020&quot;;Extended Properties=&quot;&quot;" command="SELECT * FROM [25 12 2020]"/>
  </connection>
  <connection id="60" xr16:uid="{01E873D7-3077-4BFF-8EA2-1493B601B8F2}" keepAlive="1" name="Consulta - 27 03 2021" description="Conexão com a consulta '27 03 2021' na pasta de trabalho." type="5" refreshedVersion="8" background="1" saveData="1">
    <dbPr connection="Provider=Microsoft.Mashup.OleDb.1;Data Source=$Workbook$;Location=&quot;27 03 2021&quot;;Extended Properties=&quot;&quot;" command="SELECT * FROM [27 03 2021]"/>
  </connection>
  <connection id="61" xr16:uid="{7D37B6F9-57F8-4BD3-B2EB-13F3692AC67A}" keepAlive="1" name="Consulta - 27 06 2022" description="Conexão com a consulta '27 06 2022' na pasta de trabalho." type="5" refreshedVersion="8" background="1" saveData="1">
    <dbPr connection="Provider=Microsoft.Mashup.OleDb.1;Data Source=$Workbook$;Location=&quot;27 06 2022&quot;;Extended Properties=&quot;&quot;" command="SELECT * FROM [27 06 2022]"/>
  </connection>
  <connection id="62" xr16:uid="{FEFFEFE3-9BD3-4E40-9FD1-1BE4F19C63A6}" keepAlive="1" name="Consulta - 27 07 2021" description="Conexão com a consulta '27 07 2021' na pasta de trabalho." type="5" refreshedVersion="8" background="1" saveData="1">
    <dbPr connection="Provider=Microsoft.Mashup.OleDb.1;Data Source=$Workbook$;Location=&quot;27 07 2021&quot;;Extended Properties=&quot;&quot;" command="SELECT * FROM [27 07 2021]"/>
  </connection>
  <connection id="63" xr16:uid="{BA957121-78B3-4A1C-BB91-4FBF56090C83}" keepAlive="1" name="Consulta - 27 09 2021" description="Conexão com a consulta '27 09 2021' na pasta de trabalho." type="5" refreshedVersion="8" background="1" saveData="1">
    <dbPr connection="Provider=Microsoft.Mashup.OleDb.1;Data Source=$Workbook$;Location=&quot;27 09 2021&quot;;Extended Properties=&quot;&quot;" command="SELECT * FROM [27 09 2021]"/>
  </connection>
  <connection id="64" xr16:uid="{4AB0CE78-F745-4CDF-98D6-6147C4311947}" keepAlive="1" name="Consulta - 28 02 2022" description="Conexão com a consulta '28 02 2022' na pasta de trabalho." type="5" refreshedVersion="8" background="1" saveData="1">
    <dbPr connection="Provider=Microsoft.Mashup.OleDb.1;Data Source=$Workbook$;Location=&quot;28 02 2022&quot;;Extended Properties=&quot;&quot;" command="SELECT * FROM [28 02 2022]"/>
  </connection>
  <connection id="65" xr16:uid="{C2B02407-EA33-4B4A-85E4-A59DCE75EC05}" keepAlive="1" name="Consulta - 28 03 2022" description="Conexão com a consulta '28 03 2022' na pasta de trabalho." type="5" refreshedVersion="8" background="1" saveData="1">
    <dbPr connection="Provider=Microsoft.Mashup.OleDb.1;Data Source=$Workbook$;Location=&quot;28 03 2022&quot;;Extended Properties=&quot;&quot;" command="SELECT * FROM [28 03 2022]"/>
  </connection>
  <connection id="66" xr16:uid="{BCC47D3B-6A60-4561-A733-1414C19B7EAF}" keepAlive="1" name="Consulta - 28 08 2021" description="Conexão com a consulta '28 08 2021' na pasta de trabalho." type="5" refreshedVersion="8" background="1" saveData="1">
    <dbPr connection="Provider=Microsoft.Mashup.OleDb.1;Data Source=$Workbook$;Location=&quot;28 08 2021&quot;;Extended Properties=&quot;&quot;" command="SELECT * FROM [28 08 2021]"/>
  </connection>
  <connection id="67" xr16:uid="{08FA7276-7BE5-44A5-AEA4-BED6914C2C2C}" keepAlive="1" name="Consulta - 29 11 2021" description="Conexão com a consulta '29 11 2021' na pasta de trabalho." type="5" refreshedVersion="8" background="1" saveData="1">
    <dbPr connection="Provider=Microsoft.Mashup.OleDb.1;Data Source=$Workbook$;Location=&quot;29 11 2021&quot;;Extended Properties=&quot;&quot;" command="SELECT * FROM [29 11 2021]"/>
  </connection>
  <connection id="68" xr16:uid="{17D3CAF1-9D80-4DB4-9D83-47D05A76F082}" keepAlive="1" name="Consulta - 30 01 2021" description="Conexão com a consulta '30 01 2021' na pasta de trabalho." type="5" refreshedVersion="8" background="1" saveData="1">
    <dbPr connection="Provider=Microsoft.Mashup.OleDb.1;Data Source=$Workbook$;Location=&quot;30 01 2021&quot;;Extended Properties=&quot;&quot;" command="SELECT * FROM [30 01 2021]"/>
  </connection>
  <connection id="69" xr16:uid="{F173932D-812B-429D-9736-50CE6D87EBF7}" keepAlive="1" name="Consulta - 30 04 2021" description="Conexão com a consulta '30 04 2021' na pasta de trabalho." type="5" refreshedVersion="8" background="1" saveData="1">
    <dbPr connection="Provider=Microsoft.Mashup.OleDb.1;Data Source=$Workbook$;Location=&quot;30 04 2021&quot;;Extended Properties=&quot;&quot;" command="SELECT * FROM [30 04 2021]"/>
  </connection>
  <connection id="70" xr16:uid="{4CA42F6E-C032-46C8-8B69-885FCEF00750}" keepAlive="1" name="Consulta - 30 05 2022" description="Conexão com a consulta '30 05 2022' na pasta de trabalho." type="5" refreshedVersion="8" background="1" saveData="1">
    <dbPr connection="Provider=Microsoft.Mashup.OleDb.1;Data Source=$Workbook$;Location=&quot;30 05 2022&quot;;Extended Properties=&quot;&quot;" command="SELECT * FROM [30 05 2022]"/>
  </connection>
  <connection id="71" xr16:uid="{7A00AB92-22DC-4751-A120-C547197F5E54}" keepAlive="1" name="Consulta - 31 01 2021" description="Conexão com a consulta '31 01 2021' na pasta de trabalho." type="5" refreshedVersion="8" background="1" saveData="1">
    <dbPr connection="Provider=Microsoft.Mashup.OleDb.1;Data Source=$Workbook$;Location=&quot;31 01 2021&quot;;Extended Properties=&quot;&quot;" command="SELECT * FROM [31 01 2021]"/>
  </connection>
</connections>
</file>

<file path=xl/sharedStrings.xml><?xml version="1.0" encoding="utf-8"?>
<sst xmlns="http://schemas.openxmlformats.org/spreadsheetml/2006/main" count="24229" uniqueCount="141">
  <si>
    <t>Pivô</t>
  </si>
  <si>
    <t>Parametros</t>
  </si>
  <si>
    <t>Contagem</t>
  </si>
  <si>
    <t>Porcentagem</t>
  </si>
  <si>
    <t>Semana</t>
  </si>
  <si>
    <t>Feito</t>
  </si>
  <si>
    <t>Chuva</t>
  </si>
  <si>
    <t>Energia</t>
  </si>
  <si>
    <t>Mecânico</t>
  </si>
  <si>
    <t>Elétrico</t>
  </si>
  <si>
    <t>Operação</t>
  </si>
  <si>
    <t>Vedação</t>
  </si>
  <si>
    <t>Mangote</t>
  </si>
  <si>
    <t>Adutora</t>
  </si>
  <si>
    <t>Redutor</t>
  </si>
  <si>
    <t>Castanha</t>
  </si>
  <si>
    <t>Micro</t>
  </si>
  <si>
    <t>feito</t>
  </si>
  <si>
    <t>Atendimento de irrigação - (Planejando vs Executado) - Semana 21/02/2022</t>
  </si>
  <si>
    <t>Data</t>
  </si>
  <si>
    <t>Total</t>
  </si>
  <si>
    <t>Base de Dados'!A1</t>
  </si>
  <si>
    <t>Atendimento de irrigação - (Planejando vs Executado) - Semana 28/02/2022</t>
  </si>
  <si>
    <t>Atendimento de irrigação - (Planejando vs Executado) - Semana 07/03/2022</t>
  </si>
  <si>
    <t>Atendimento de irrigação - (Planejando vs Executado) - Semana 14/03/2022</t>
  </si>
  <si>
    <t>Atendimento de irrigação - (Planejando vs Executado) - Semana 21/03/2022</t>
  </si>
  <si>
    <t>Atendimento de irrigação - (Planejando vs Executado) - Semana 28/03/2022</t>
  </si>
  <si>
    <t>Atendimento de irrigação - (Planejando vs Executado) - Semana 04/04/2022</t>
  </si>
  <si>
    <t>Atendimento de irrigação - (Planejando vs Executado) - Semana 11/04/2022</t>
  </si>
  <si>
    <t>Atendimento de irrigação - (Planejando vs Executado) - Semana 18/04/2022</t>
  </si>
  <si>
    <t>Atendimento de irrigação - (Planejando vs Executado) - Semana 25/04/2022</t>
  </si>
  <si>
    <t>Atendimento de irrigação - (Planejando vs Executado) - Semana 02/05/2022</t>
  </si>
  <si>
    <t>Atendimento de irrigação - (Planejando vs Executado) - Semana 08/05/2022</t>
  </si>
  <si>
    <t>Atendimento de irrigação - (Planejando vs Executado) - Semana 16/05/2022</t>
  </si>
  <si>
    <t>Atendimento de irrigação - (Planejando vs Executado) - Semana 23/05/2022</t>
  </si>
  <si>
    <t>Atendimento de irrigação - (Planejando vs Executado) - Semana 30/05/2022</t>
  </si>
  <si>
    <t>Atendimento de irrigação - (Planejando vs Executado) - Semana 06/06/2022</t>
  </si>
  <si>
    <t>Atendimento de irrigação - (Planejando vs Executado) - Semana 13/06/2022</t>
  </si>
  <si>
    <t>Atendimento de irrigação - (Planejando vs Executado) - Semana 20/06/2022</t>
  </si>
  <si>
    <t>Atendimento de irrigação - (Planejando vs Executado) - Semana 27/06/2022</t>
  </si>
  <si>
    <t>Atendimento de irrigação - (Planejando vs Executado) - Semana 04/07/2022</t>
  </si>
  <si>
    <t>Atendimento de irrigação - (Planejando vs Executado) - Semana 11/07/2022</t>
  </si>
  <si>
    <t>Planejado</t>
  </si>
  <si>
    <t>Acrescentado</t>
  </si>
  <si>
    <t>Cancelado</t>
  </si>
  <si>
    <t>Dia da Semana</t>
  </si>
  <si>
    <t>ª1</t>
  </si>
  <si>
    <t>ª2</t>
  </si>
  <si>
    <t>ª3</t>
  </si>
  <si>
    <t>ª4</t>
  </si>
  <si>
    <t>ª5</t>
  </si>
  <si>
    <t>ª6</t>
  </si>
  <si>
    <t>ª7</t>
  </si>
  <si>
    <t>Atendimento de irrigação - (Planejando vs Executado) - Semana 18/07/2022</t>
  </si>
  <si>
    <t>Atendimento de irrigação - (Planejando vs Executado) - Semana 25/07/2022</t>
  </si>
  <si>
    <t xml:space="preserve">Planejado </t>
  </si>
  <si>
    <t>Atendimento de irrigação - (Planejando vs Executado) - Semana 01/08/2022</t>
  </si>
  <si>
    <t>.</t>
  </si>
  <si>
    <t>Atendimento de irrigação - (Planejando vs Executado) - Semana 08/08/2022</t>
  </si>
  <si>
    <t>]</t>
  </si>
  <si>
    <t>Atendimento de irrigação - (Planejando vs Executado) - Semana 15/08/2022</t>
  </si>
  <si>
    <t>Atendimento de irrigação - (Planejando vs Executado) - Semana 22/08/2022</t>
  </si>
  <si>
    <t>Atendimento de irrigação - (Planejando vs Executado) - Semana 29/08/2022</t>
  </si>
  <si>
    <t>Atendimento de irrigação - (Planejando vs Executado) - Semana 05/09/2022</t>
  </si>
  <si>
    <t>Atendimento de irrigação - (Planejando vs Executado) - Semana 12/09/2022</t>
  </si>
  <si>
    <t>Atendimento de irrigação - (Planejando vs Executado) - Semana 19/09/2022</t>
  </si>
  <si>
    <t>Atendimento de irrigação - (Planejando vs Executado) - Semana 26/09/2022</t>
  </si>
  <si>
    <t>Atendimento de irrigação - (Planejando vs Executado) - Semana 03/10/2022</t>
  </si>
  <si>
    <t>Atendimento de irrigação - (Planejando vs Executado) - Semana 10/10/2022</t>
  </si>
  <si>
    <t>Atendimento de irrigação - (Planejando vs Executado) - Semana 17/10/2022</t>
  </si>
  <si>
    <t>Atendimento de irrigação - (Planejando vs Executado) - Semana 24/10/2022</t>
  </si>
  <si>
    <t>Atendimento de irrigação - (Planejando vs Executado) - Semana 31/10/2022</t>
  </si>
  <si>
    <t>Atendimento de irrigação - (Planejando vs Executado) - Semana 07/11/2022</t>
  </si>
  <si>
    <t>Atendimento de irrigação - (Planejando vs Executado) - Semana 14/11/2022</t>
  </si>
  <si>
    <t>Atendimento de irrigação - (Planejando vs Executado) - Semana 28/11/2022</t>
  </si>
  <si>
    <t>Atendimento de irrigação - (Planejando vs Executado) - Semana 05/12/2022</t>
  </si>
  <si>
    <t>Atendimento de irrigação - (Planejando vs Executado) - Semana 12/12/2022</t>
  </si>
  <si>
    <t>Atendimento de irrigação - (Planejando vs Executado) - Semana 19/12/2022</t>
  </si>
  <si>
    <t>Atendimento de irrigação - (Planejando vs Executado) - Semana 26/12/2022</t>
  </si>
  <si>
    <t>Atendimento de irrigação - (Planejando vs Executado) - Semana 02/01/2023</t>
  </si>
  <si>
    <t>Atendimento de irrigação - (Planejando vs Executado) - Semana 09/01/2023</t>
  </si>
  <si>
    <t>Atendimento de irrigação - (Planejando vs Executado) - Semana 16/01/2023</t>
  </si>
  <si>
    <t>Atendimento de irrigação - (Planejando vs Executado) - Semana 23/01/2023</t>
  </si>
  <si>
    <t>Atendimento de irrigação - (Planejando vs Executado) - Semana 31/01/2023</t>
  </si>
  <si>
    <t>Karitel Tabaco</t>
  </si>
  <si>
    <t>Karitel Grãos</t>
  </si>
  <si>
    <t>RDM Tabaco</t>
  </si>
  <si>
    <t>RDM Grãos</t>
  </si>
  <si>
    <t>Atendimento de irrigação - (Planejando vs Executado) - Semana 06/02/2023</t>
  </si>
  <si>
    <t>Atendimento de irrigação - (Planejando vs Executado) - Semana 13/02/2023</t>
  </si>
  <si>
    <t>Grãos K</t>
  </si>
  <si>
    <t>Grãos R</t>
  </si>
  <si>
    <t>Tabaco K</t>
  </si>
  <si>
    <t>Tabaco R</t>
  </si>
  <si>
    <t>Atendimento de irrigação - (Planejando vs Executado)</t>
  </si>
  <si>
    <t xml:space="preserve">karitel tabaco  </t>
  </si>
  <si>
    <t xml:space="preserve">karitel grãos  </t>
  </si>
  <si>
    <t>RDM tabaco</t>
  </si>
  <si>
    <t>RDM grãos</t>
  </si>
  <si>
    <t xml:space="preserve">karitel tabaco </t>
  </si>
  <si>
    <t>karitel grãos</t>
  </si>
  <si>
    <t xml:space="preserve">karitel grãos </t>
  </si>
  <si>
    <t xml:space="preserve">RDM grãos </t>
  </si>
  <si>
    <t xml:space="preserve">Karitel tabaco </t>
  </si>
  <si>
    <t>Karitel grãos</t>
  </si>
  <si>
    <t xml:space="preserve">Karitel grãos </t>
  </si>
  <si>
    <t>Parâmetros</t>
  </si>
  <si>
    <t>Ano</t>
  </si>
  <si>
    <t>Mês</t>
  </si>
  <si>
    <t>Periodo</t>
  </si>
  <si>
    <t>Rótulos de Linha</t>
  </si>
  <si>
    <t>Soma de Contagem</t>
  </si>
  <si>
    <t>Rótulos de Coluna</t>
  </si>
  <si>
    <t>Verificação</t>
  </si>
  <si>
    <t>Contagem Anual</t>
  </si>
  <si>
    <t>Percentual Anual</t>
  </si>
  <si>
    <t>Porcentagem Semanal</t>
  </si>
  <si>
    <t>Contagem Semanal</t>
  </si>
  <si>
    <t xml:space="preserve">     </t>
  </si>
  <si>
    <t>,</t>
  </si>
  <si>
    <t>DATA 14/07</t>
  </si>
  <si>
    <t>DATA 15/07</t>
  </si>
  <si>
    <t>DATA 16/07</t>
  </si>
  <si>
    <t>PARAMETRO</t>
  </si>
  <si>
    <t xml:space="preserve">Feito </t>
  </si>
  <si>
    <t>DATA 17/07</t>
  </si>
  <si>
    <t>DATA 18/07</t>
  </si>
  <si>
    <t>DATA 19/07</t>
  </si>
  <si>
    <t>X</t>
  </si>
  <si>
    <t>Data 03</t>
  </si>
  <si>
    <t>Data 04</t>
  </si>
  <si>
    <t>Data 05</t>
  </si>
  <si>
    <t>Data 06</t>
  </si>
  <si>
    <t>Data 07</t>
  </si>
  <si>
    <t>qui</t>
  </si>
  <si>
    <t>sex</t>
  </si>
  <si>
    <t>sáb</t>
  </si>
  <si>
    <t>dom</t>
  </si>
  <si>
    <t>seg</t>
  </si>
  <si>
    <t>ter</t>
  </si>
  <si>
    <t>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</si>
</sst>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4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3" tint="9.9917600024414813E-2"/>
      <name val="Arial"/>
      <family val="2"/>
    </font>
    <font>
      <b/>
      <sz val="10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0"/>
      <color theme="3" tint="9.9917600024414813E-2"/>
      <name val="Arial"/>
      <family val="2"/>
    </font>
    <font>
      <b/>
      <sz val="10"/>
      <color theme="1"/>
      <name val="Calibri Light"/>
      <family val="2"/>
      <scheme val="major"/>
    </font>
    <font>
      <b/>
      <sz val="9"/>
      <color theme="4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dotted">
        <color theme="0"/>
      </top>
      <bottom/>
      <diagonal/>
    </border>
    <border>
      <left/>
      <right style="dotted">
        <color theme="1"/>
      </right>
      <top style="dotted">
        <color theme="0"/>
      </top>
      <bottom/>
      <diagonal/>
    </border>
    <border>
      <left/>
      <right style="dotted">
        <color theme="1"/>
      </right>
      <top/>
      <bottom/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74">
    <xf numFmtId="0" fontId="0" fillId="0" borderId="0" xfId="0"/>
    <xf numFmtId="14" fontId="3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14" fontId="6" fillId="0" borderId="0" xfId="1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indent="1"/>
    </xf>
    <xf numFmtId="0" fontId="7" fillId="4" borderId="0" xfId="0" applyFont="1" applyFill="1" applyAlignment="1">
      <alignment horizontal="left" indent="1"/>
    </xf>
    <xf numFmtId="0" fontId="7" fillId="6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8" borderId="0" xfId="0" applyFont="1" applyFill="1" applyAlignment="1">
      <alignment horizontal="left" indent="1"/>
    </xf>
    <xf numFmtId="0" fontId="2" fillId="0" borderId="0" xfId="0" applyFont="1"/>
    <xf numFmtId="0" fontId="7" fillId="9" borderId="0" xfId="0" applyFont="1" applyFill="1" applyAlignment="1">
      <alignment horizontal="left" indent="1"/>
    </xf>
    <xf numFmtId="0" fontId="7" fillId="10" borderId="0" xfId="0" applyFont="1" applyFill="1" applyAlignment="1">
      <alignment horizontal="left" indent="1"/>
    </xf>
    <xf numFmtId="0" fontId="7" fillId="11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3" fillId="2" borderId="4" xfId="0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left" indent="1"/>
    </xf>
    <xf numFmtId="16" fontId="12" fillId="2" borderId="3" xfId="1" applyNumberFormat="1" applyFont="1" applyFill="1" applyBorder="1" applyAlignment="1">
      <alignment horizontal="left"/>
    </xf>
    <xf numFmtId="0" fontId="15" fillId="2" borderId="7" xfId="0" applyFont="1" applyFill="1" applyBorder="1" applyAlignment="1">
      <alignment horizontal="center" vertical="center"/>
    </xf>
    <xf numFmtId="16" fontId="12" fillId="2" borderId="2" xfId="1" applyNumberFormat="1" applyFont="1" applyFill="1" applyBorder="1" applyAlignment="1">
      <alignment horizontal="left"/>
    </xf>
    <xf numFmtId="14" fontId="14" fillId="2" borderId="8" xfId="0" applyNumberFormat="1" applyFont="1" applyFill="1" applyBorder="1" applyAlignment="1">
      <alignment horizontal="left" indent="1"/>
    </xf>
    <xf numFmtId="0" fontId="7" fillId="5" borderId="4" xfId="0" applyFont="1" applyFill="1" applyBorder="1" applyAlignment="1">
      <alignment horizontal="left" indent="1"/>
    </xf>
    <xf numFmtId="0" fontId="7" fillId="4" borderId="4" xfId="0" applyFont="1" applyFill="1" applyBorder="1" applyAlignment="1">
      <alignment horizontal="left" indent="1"/>
    </xf>
    <xf numFmtId="0" fontId="7" fillId="6" borderId="4" xfId="0" applyFont="1" applyFill="1" applyBorder="1" applyAlignment="1">
      <alignment horizontal="left" indent="1"/>
    </xf>
    <xf numFmtId="0" fontId="7" fillId="3" borderId="4" xfId="0" applyFont="1" applyFill="1" applyBorder="1" applyAlignment="1">
      <alignment horizontal="left" indent="1"/>
    </xf>
    <xf numFmtId="0" fontId="7" fillId="7" borderId="4" xfId="0" applyFont="1" applyFill="1" applyBorder="1" applyAlignment="1">
      <alignment horizontal="left" indent="1"/>
    </xf>
    <xf numFmtId="0" fontId="7" fillId="8" borderId="4" xfId="0" applyFont="1" applyFill="1" applyBorder="1" applyAlignment="1">
      <alignment horizontal="left" indent="1"/>
    </xf>
    <xf numFmtId="0" fontId="0" fillId="0" borderId="9" xfId="0" applyBorder="1"/>
    <xf numFmtId="9" fontId="0" fillId="0" borderId="10" xfId="2" applyFont="1" applyBorder="1"/>
    <xf numFmtId="9" fontId="0" fillId="0" borderId="11" xfId="2" applyFont="1" applyBorder="1"/>
    <xf numFmtId="0" fontId="0" fillId="0" borderId="12" xfId="0" applyBorder="1"/>
    <xf numFmtId="9" fontId="0" fillId="0" borderId="13" xfId="2" applyFont="1" applyBorder="1"/>
    <xf numFmtId="0" fontId="0" fillId="12" borderId="6" xfId="0" applyFill="1" applyBorder="1"/>
    <xf numFmtId="0" fontId="8" fillId="12" borderId="6" xfId="0" applyFont="1" applyFill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10" fillId="0" borderId="14" xfId="0" applyFont="1" applyBorder="1" applyAlignment="1">
      <alignment vertical="center"/>
    </xf>
    <xf numFmtId="0" fontId="0" fillId="0" borderId="14" xfId="0" applyBorder="1"/>
    <xf numFmtId="0" fontId="0" fillId="0" borderId="6" xfId="0" applyBorder="1"/>
    <xf numFmtId="14" fontId="0" fillId="0" borderId="0" xfId="0" applyNumberFormat="1"/>
    <xf numFmtId="9" fontId="0" fillId="0" borderId="0" xfId="2" applyFont="1"/>
    <xf numFmtId="1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9" fontId="0" fillId="0" borderId="0" xfId="0" applyNumberFormat="1"/>
    <xf numFmtId="1" fontId="0" fillId="0" borderId="0" xfId="0" applyNumberFormat="1"/>
    <xf numFmtId="0" fontId="17" fillId="0" borderId="0" xfId="0" applyFont="1"/>
    <xf numFmtId="10" fontId="0" fillId="0" borderId="0" xfId="2" applyNumberFormat="1" applyFont="1"/>
    <xf numFmtId="0" fontId="0" fillId="0" borderId="0" xfId="2" applyNumberFormat="1" applyFont="1"/>
    <xf numFmtId="2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20" fillId="0" borderId="0" xfId="3" quotePrefix="1"/>
    <xf numFmtId="16" fontId="0" fillId="0" borderId="0" xfId="0" applyNumberFormat="1"/>
    <xf numFmtId="0" fontId="0" fillId="12" borderId="0" xfId="0" applyFill="1"/>
    <xf numFmtId="1" fontId="0" fillId="5" borderId="0" xfId="0" applyNumberFormat="1" applyFill="1"/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 readingOrder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Hiperlink" xfId="3" builtinId="8"/>
    <cellStyle name="Normal" xfId="0" builtinId="0"/>
    <cellStyle name="Porcentagem" xfId="2" builtinId="5"/>
    <cellStyle name="Título" xfId="1" builtinId="15"/>
  </cellStyles>
  <dxfs count="1138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1" formatCode="0"/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theme="2" tint="-0.2499465926084170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ont>
        <b/>
        <i val="0"/>
      </font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517B7B"/>
        </patternFill>
      </fill>
    </dxf>
    <dxf>
      <font>
        <b/>
        <i val="0"/>
      </font>
      <fill>
        <patternFill>
          <bgColor theme="6"/>
        </patternFill>
      </fill>
    </dxf>
  </dxfs>
  <tableStyles count="2" defaultTableStyle="TableStyleMedium2" defaultPivotStyle="PivotStyleLight16">
    <tableStyle name="Estilo de Segmentação de Dados 1" pivot="0" table="0" count="3" xr9:uid="{80DA1C1E-CEAC-441D-84A4-669C31946363}">
      <tableStyleElement type="wholeTable" dxfId="11381"/>
    </tableStyle>
    <tableStyle name="Estilo de Segmentação de Dados 1 2" pivot="0" table="0" count="3" xr9:uid="{8C0AFC35-B11C-40A4-98B1-AD5A91DF4C68}">
      <tableStyleElement type="wholeTable" dxfId="11380"/>
    </tableStyle>
  </tableStyles>
  <colors>
    <mruColors>
      <color rgb="FF005C2A"/>
      <color rgb="FF2E508E"/>
      <color rgb="FF004821"/>
      <color rgb="FFD60093"/>
      <color rgb="FF517B7B"/>
      <color rgb="FFFF9900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</font>
          <fill>
            <patternFill>
              <bgColor theme="0"/>
            </patternFill>
          </fill>
        </dxf>
        <dxf>
          <fill>
            <patternFill>
              <bgColor theme="2" tint="-0.24994659260841701"/>
            </patternFill>
          </fill>
        </dxf>
        <dxf>
          <fill>
            <patternFill>
              <bgColor theme="0" tint="-0.14996795556505021"/>
            </patternFill>
          </fill>
        </dxf>
        <dxf>
          <font>
            <b/>
            <i val="0"/>
            <color theme="0"/>
          </font>
          <fill>
            <patternFill>
              <b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selectedItemWithNoData" dxfId="2"/>
          </x14:slicerStyleElements>
        </x14:slicerStyle>
        <x14:slicerStyle name="Estilo de Segmentação de Dados 1 2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pivotCacheDefinition" Target="pivotCache/pivotCacheDefinition1.xml"/><Relationship Id="rId138" Type="http://schemas.microsoft.com/office/2007/relationships/slicerCache" Target="slicerCaches/slicerCache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styles" Target="styles.xml"/><Relationship Id="rId14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pivotCacheDefinition" Target="pivotCache/pivotCacheDefinition2.xml"/><Relationship Id="rId139" Type="http://schemas.microsoft.com/office/2007/relationships/slicerCache" Target="slicerCaches/slicerCache5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microsoft.com/office/2007/relationships/slicerCache" Target="slicerCaches/slicerCache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.xml"/><Relationship Id="rId140" Type="http://schemas.microsoft.com/office/2007/relationships/slicerCache" Target="slicerCaches/slicerCache6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microsoft.com/office/2007/relationships/slicerCache" Target="slicerCaches/slicerCache1.xml"/><Relationship Id="rId143" Type="http://schemas.openxmlformats.org/officeDocument/2006/relationships/connections" Target="connections.xml"/><Relationship Id="rId14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microsoft.com/office/2007/relationships/slicerCache" Target="slicerCaches/slicerCache7.xml"/><Relationship Id="rId14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microsoft.com/office/2007/relationships/slicerCache" Target="slicerCaches/slicerCache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DE1-4FE8-BF09-D53F21CCBD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E1-4FE8-BF09-D53F21CCBD4F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DE1-4FE8-BF09-D53F21CCBD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E1-4FE8-BF09-D53F21CCBD4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DE1-4FE8-BF09-D53F21CCBD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E1-4FE8-BF09-D53F21CCBD4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E1-4FE8-BF09-D53F21CCBD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DE1-4FE8-BF09-D53F21CCBD4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DE1-4FE8-BF09-D53F21CCBD4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DE1-4FE8-BF09-D53F21CCBD4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DE1-4FE8-BF09-D53F21CCBD4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DE1-4FE8-BF09-D53F21CCBD4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 12 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'17 12 2020'!$M$5:$M$10</c:f>
              <c:numCache>
                <c:formatCode>General</c:formatCode>
                <c:ptCount val="6"/>
                <c:pt idx="0">
                  <c:v>81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1-4FE8-BF09-D53F21CCBD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5-46B4-87AC-C189192E9B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5-46B4-87AC-C189192E9B92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5-46B4-87AC-C189192E9B9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85-46B4-87AC-C189192E9B92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85-46B4-87AC-C189192E9B92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85-46B4-87AC-C189192E9B92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5-46B4-87AC-C189192E9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85-46B4-87AC-C189192E9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85-46B4-87AC-C189192E9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85-46B4-87AC-C189192E9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85-46B4-87AC-C189192E9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85-46B4-87AC-C189192E9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12 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 12 2020'!$M$5:$M$10</c:f>
              <c:numCache>
                <c:formatCode>General</c:formatCode>
                <c:ptCount val="6"/>
                <c:pt idx="0">
                  <c:v>101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85-46B4-87AC-C189192E9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8A-4FF9-ACEE-8F63C3ED7F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8A-4FF9-ACEE-8F63C3ED7F6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8A-4FF9-ACEE-8F63C3ED7F6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8A-4FF9-ACEE-8F63C3ED7F6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8A-4FF9-ACEE-8F63C3ED7F6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8A-4FF9-ACEE-8F63C3ED7F6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8A-4FF9-ACEE-8F63C3ED7F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8A-4FF9-ACEE-8F63C3ED7F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48A-4FF9-ACEE-8F63C3ED7F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48A-4FF9-ACEE-8F63C3ED7F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48A-4FF9-ACEE-8F63C3ED7F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48A-4FF9-ACEE-8F63C3ED7F6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01 2021 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 01 2021 '!$M$5:$M$10</c:f>
              <c:numCache>
                <c:formatCode>General</c:formatCode>
                <c:ptCount val="6"/>
                <c:pt idx="0">
                  <c:v>38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39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8A-4FF9-ACEE-8F63C3ED7F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25-4A73-82A9-DC27C74F39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25-4A73-82A9-DC27C74F398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25-4A73-82A9-DC27C74F398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25-4A73-82A9-DC27C74F3987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25-4A73-82A9-DC27C74F3987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25-4A73-82A9-DC27C74F3987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25-4A73-82A9-DC27C74F39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D25-4A73-82A9-DC27C74F39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D25-4A73-82A9-DC27C74F39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D25-4A73-82A9-DC27C74F39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25-4A73-82A9-DC27C74F39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D25-4A73-82A9-DC27C74F39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 01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 01 2021'!$M$5:$M$10</c:f>
              <c:numCache>
                <c:formatCode>General</c:formatCode>
                <c:ptCount val="6"/>
                <c:pt idx="0">
                  <c:v>38</c:v>
                </c:pt>
                <c:pt idx="1">
                  <c:v>13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25-4A73-82A9-DC27C74F39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00-47B8-9083-30629C8472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00-47B8-9083-30629C8472E5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00-47B8-9083-30629C8472E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00-47B8-9083-30629C8472E5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00-47B8-9083-30629C8472E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00-47B8-9083-30629C8472E5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0-47B8-9083-30629C8472E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200-47B8-9083-30629C8472E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200-47B8-9083-30629C8472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200-47B8-9083-30629C8472E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200-47B8-9083-30629C8472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200-47B8-9083-30629C8472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 01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'22 01 2021'!$M$5:$M$10</c:f>
              <c:numCache>
                <c:formatCode>General</c:formatCode>
                <c:ptCount val="6"/>
                <c:pt idx="0">
                  <c:v>119</c:v>
                </c:pt>
                <c:pt idx="1">
                  <c:v>20</c:v>
                </c:pt>
                <c:pt idx="2">
                  <c:v>4</c:v>
                </c:pt>
                <c:pt idx="3">
                  <c:v>19</c:v>
                </c:pt>
                <c:pt idx="4">
                  <c:v>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0-47B8-9083-30629C8472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01-4C56-8D1A-0D32CB7D1F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01-4C56-8D1A-0D32CB7D1F60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01-4C56-8D1A-0D32CB7D1F6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01-4C56-8D1A-0D32CB7D1F60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01-4C56-8D1A-0D32CB7D1F6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01-4C56-8D1A-0D32CB7D1F60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01-4C56-8D1A-0D32CB7D1F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201-4C56-8D1A-0D32CB7D1F6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201-4C56-8D1A-0D32CB7D1F6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201-4C56-8D1A-0D32CB7D1F6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201-4C56-8D1A-0D32CB7D1F6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201-4C56-8D1A-0D32CB7D1F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01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 01 2021'!$M$5:$M$10</c:f>
              <c:numCache>
                <c:formatCode>General</c:formatCode>
                <c:ptCount val="6"/>
                <c:pt idx="0">
                  <c:v>122</c:v>
                </c:pt>
                <c:pt idx="1">
                  <c:v>12</c:v>
                </c:pt>
                <c:pt idx="2">
                  <c:v>0</c:v>
                </c:pt>
                <c:pt idx="3">
                  <c:v>18</c:v>
                </c:pt>
                <c:pt idx="4">
                  <c:v>2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01-4C56-8D1A-0D32CB7D1F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87-47E3-8E92-408B82D3FD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87-47E3-8E92-408B82D3FD2E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87-47E3-8E92-408B82D3FD2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87-47E3-8E92-408B82D3FD2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87-47E3-8E92-408B82D3FD2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87-47E3-8E92-408B82D3FD2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7-47E3-8E92-408B82D3FD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E87-47E3-8E92-408B82D3FD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E87-47E3-8E92-408B82D3FD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E87-47E3-8E92-408B82D3FD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E87-47E3-8E92-408B82D3FD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E87-47E3-8E92-408B82D3FD2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 02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 02 2021'!$M$5:$M$10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7-47E3-8E92-408B82D3FD2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E-4DFA-BFE6-1B32E63382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E-4DFA-BFE6-1B32E63382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E-4DFA-BFE6-1B32E63382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E-4DFA-BFE6-1B32E63382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E-4DFA-BFE6-1B32E63382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5E-4DFA-BFE6-1B32E633829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5E-4DFA-BFE6-1B32E6338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 02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'15 02 2021'!$M$5:$M$10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5E-4DFA-BFE6-1B32E63382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B-4FC8-A413-C4CAE7B1A4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B-4FC8-A413-C4CAE7B1A4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B-4FC8-A413-C4CAE7B1A4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3B-4FC8-A413-C4CAE7B1A4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3B-4FC8-A413-C4CAE7B1A43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3B-4FC8-A413-C4CAE7B1A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 02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'15 02 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B-4FC8-A413-C4CAE7B1A4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7-44FE-AD50-F42876C4FB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7-44FE-AD50-F42876C4FB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7-44FE-AD50-F42876C4FB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7-44FE-AD50-F42876C4FB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67-44FE-AD50-F42876C4FBA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67-44FE-AD50-F42876C4FBA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7-44FE-AD50-F42876C4F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02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'23 02 2021'!$M$5:$M$10</c:f>
              <c:numCache>
                <c:formatCode>General</c:formatCode>
                <c:ptCount val="6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67-44FE-AD50-F42876C4FB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6-40DB-B5F7-92627EF22C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6-40DB-B5F7-92627EF22C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6-40DB-B5F7-92627EF22C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6-40DB-B5F7-92627EF22C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6-40DB-B5F7-92627EF22C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6-40DB-B5F7-92627EF22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02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'23 02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36-40DB-B5F7-92627EF22C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7-420D-B0DF-A7BA062F66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7-420D-B0DF-A7BA062F66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7-420D-B0DF-A7BA062F66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7-420D-B0DF-A7BA062F66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7-420D-B0DF-A7BA062F66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7-420D-B0DF-A7BA062F661B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7-420D-B0DF-A7BA062F6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'03 03 2021'!$M$5:$M$10</c:f>
              <c:numCache>
                <c:formatCode>General</c:formatCode>
                <c:ptCount val="6"/>
                <c:pt idx="0">
                  <c:v>75</c:v>
                </c:pt>
                <c:pt idx="1">
                  <c:v>12</c:v>
                </c:pt>
                <c:pt idx="2">
                  <c:v>15</c:v>
                </c:pt>
                <c:pt idx="3">
                  <c:v>2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F7-420D-B0DF-A7BA062F661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6-4394-9910-C769536C07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6-4394-9910-C769536C07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6-4394-9910-C769536C07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6-4394-9910-C769536C07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6-4394-9910-C769536C07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6-4394-9910-C769536C07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'03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B6-4394-9910-C769536C07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4-4E72-84B0-FF4E0AB085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14-4E72-84B0-FF4E0AB085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14-4E72-84B0-FF4E0AB085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14-4E72-84B0-FF4E0AB085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14-4E72-84B0-FF4E0AB085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14-4E72-84B0-FF4E0AB085C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4-4E72-84B0-FF4E0AB085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 03 2021'!$M$5:$M$10</c:f>
              <c:numCache>
                <c:formatCode>General</c:formatCode>
                <c:ptCount val="6"/>
                <c:pt idx="0">
                  <c:v>93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14-4E72-84B0-FF4E0AB085C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8-4907-A6CA-2E13971893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8-4907-A6CA-2E13971893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18-4907-A6CA-2E13971893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8-4907-A6CA-2E13971893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18-4907-A6CA-2E13971893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18-4907-A6CA-2E1397189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'11 03 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18-4907-A6CA-2E13971893C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E-4CE6-AFFE-D2C11FB180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E-4CE6-AFFE-D2C11FB180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E-4CE6-AFFE-D2C11FB180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E-4CE6-AFFE-D2C11FB180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E-4CE6-AFFE-D2C11FB180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E-4CE6-AFFE-D2C11FB1809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E-4CE6-AFFE-D2C11FB18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'19 03 2021'!$M$5:$M$10</c:f>
              <c:numCache>
                <c:formatCode>General</c:formatCode>
                <c:ptCount val="6"/>
                <c:pt idx="0">
                  <c:v>113</c:v>
                </c:pt>
                <c:pt idx="1">
                  <c:v>23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8E-4CE6-AFFE-D2C11FB1809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4-403D-B791-136BBE2083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4-403D-B791-136BBE2083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4-403D-B791-136BBE2083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4-403D-B791-136BBE2083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4-403D-B791-136BBE2083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4-403D-B791-136BBE208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'19 03 2021'!$M$68:$M$73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4-403D-B791-136BBE2083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D-4696-AC5B-07D52332E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D-4696-AC5B-07D52332E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1D-4696-AC5B-07D52332E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1D-4696-AC5B-07D52332E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1D-4696-AC5B-07D52332E65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1D-4696-AC5B-07D52332E65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D-4696-AC5B-07D52332E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03 2021'!$M$5:$M$10</c:f>
              <c:numCache>
                <c:formatCode>General</c:formatCode>
                <c:ptCount val="6"/>
                <c:pt idx="0">
                  <c:v>139</c:v>
                </c:pt>
                <c:pt idx="1">
                  <c:v>23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1D-4696-AC5B-07D52332E6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2-46DC-B232-9F87E8C3CE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2-46DC-B232-9F87E8C3CE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D2-46DC-B232-9F87E8C3CE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D2-46DC-B232-9F87E8C3CE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D2-46DC-B232-9F87E8C3CE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D2-46DC-B232-9F87E8C3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'27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D2-46DC-B232-9F87E8C3CE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92-49DE-99AD-8921FDB304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2-49DE-99AD-8921FDB3048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92-49DE-99AD-8921FDB3048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292-49DE-99AD-8921FDB3048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2-49DE-99AD-8921FDB3048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92-49DE-99AD-8921FDB30481}"/>
              </c:ext>
            </c:extLst>
          </c:dPt>
          <c:dLbls>
            <c:dLbl>
              <c:idx val="0"/>
              <c:layout>
                <c:manualLayout>
                  <c:x val="4.6967888234433148E-3"/>
                  <c:y val="1.39688045978654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92-49DE-99AD-8921FDB30481}"/>
                </c:ext>
              </c:extLst>
            </c:dLbl>
            <c:dLbl>
              <c:idx val="1"/>
              <c:layout>
                <c:manualLayout>
                  <c:x val="-3.3362990833321455E-3"/>
                  <c:y val="1.24820653659325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92-49DE-99AD-8921FDB30481}"/>
                </c:ext>
              </c:extLst>
            </c:dLbl>
            <c:dLbl>
              <c:idx val="2"/>
              <c:layout>
                <c:manualLayout>
                  <c:x val="-1.2628982412944153E-2"/>
                  <c:y val="4.1752982964778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92-49DE-99AD-8921FDB30481}"/>
                </c:ext>
              </c:extLst>
            </c:dLbl>
            <c:dLbl>
              <c:idx val="4"/>
              <c:layout>
                <c:manualLayout>
                  <c:x val="2.1080578138011209E-2"/>
                  <c:y val="-2.931766175816331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92-49DE-99AD-8921FDB30481}"/>
                </c:ext>
              </c:extLst>
            </c:dLbl>
            <c:dLbl>
              <c:idx val="5"/>
              <c:layout>
                <c:manualLayout>
                  <c:x val="2.6172800294629504E-2"/>
                  <c:y val="-1.58699170538641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92-49DE-99AD-8921FDB3048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2022'!$K$5:$K$10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02 2022'!$M$5:$M$10</c:f>
              <c:numCache>
                <c:formatCode>0%</c:formatCode>
                <c:ptCount val="6"/>
                <c:pt idx="0">
                  <c:v>0.69298245614035092</c:v>
                </c:pt>
                <c:pt idx="1">
                  <c:v>7.8947368421052627E-2</c:v>
                </c:pt>
                <c:pt idx="2">
                  <c:v>0.14035087719298245</c:v>
                </c:pt>
                <c:pt idx="3">
                  <c:v>8.771929824561403E-3</c:v>
                </c:pt>
                <c:pt idx="4">
                  <c:v>8.771929824561403E-3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49DE-99AD-8921FDB3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0-476E-8081-1F9CE4CE08B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0-476E-8081-1F9CE4CE08B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0-476E-8081-1F9CE4CE08B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C0-476E-8081-1F9CE4CE08B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C0-476E-8081-1F9CE4CE08B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C0-476E-8081-1F9CE4CE08B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0-476E-8081-1F9CE4CE0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02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02 2022'!$L$5:$L$10</c:f>
              <c:numCache>
                <c:formatCode>0%</c:formatCode>
                <c:ptCount val="6"/>
                <c:pt idx="0">
                  <c:v>0.68159203980099503</c:v>
                </c:pt>
                <c:pt idx="1">
                  <c:v>8.45771144278607E-2</c:v>
                </c:pt>
                <c:pt idx="2">
                  <c:v>6.965174129353234E-2</c:v>
                </c:pt>
                <c:pt idx="3">
                  <c:v>0</c:v>
                </c:pt>
                <c:pt idx="4">
                  <c:v>8.45771144278607E-2</c:v>
                </c:pt>
                <c:pt idx="5">
                  <c:v>7.9601990049751242E-2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C0-476E-8081-1F9CE4CE08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F-466A-8651-7F0F104968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F-466A-8651-7F0F1049687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F-466A-8651-7F0F1049687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F-466A-8651-7F0F1049687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F-466A-8651-7F0F1049687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4F-466A-8651-7F0F1049687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F-466A-8651-7F0F104968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 03 2022'!$L$5:$L$10</c:f>
              <c:numCache>
                <c:formatCode>0%</c:formatCode>
                <c:ptCount val="6"/>
                <c:pt idx="0">
                  <c:v>0.80540540540540539</c:v>
                </c:pt>
                <c:pt idx="1">
                  <c:v>5.4054054054054057E-2</c:v>
                </c:pt>
                <c:pt idx="2">
                  <c:v>3.783783783783784E-2</c:v>
                </c:pt>
                <c:pt idx="3">
                  <c:v>0</c:v>
                </c:pt>
                <c:pt idx="4">
                  <c:v>0</c:v>
                </c:pt>
                <c:pt idx="5">
                  <c:v>0.10270270270270271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4F-466A-8651-7F0F104968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C-45AE-A57F-F1B39533685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C-45AE-A57F-F1B39533685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C-45AE-A57F-F1B39533685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C-45AE-A57F-F1B39533685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5C-45AE-A57F-F1B39533685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5C-45AE-A57F-F1B39533685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5C-45AE-A57F-F1B3953368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 03 2022'!$L$5:$L$10</c:f>
              <c:numCache>
                <c:formatCode>0%</c:formatCode>
                <c:ptCount val="6"/>
                <c:pt idx="0">
                  <c:v>0.66878980891719741</c:v>
                </c:pt>
                <c:pt idx="1">
                  <c:v>0.11464968152866242</c:v>
                </c:pt>
                <c:pt idx="2">
                  <c:v>8.2802547770700632E-2</c:v>
                </c:pt>
                <c:pt idx="3">
                  <c:v>3.1847133757961783E-2</c:v>
                </c:pt>
                <c:pt idx="4">
                  <c:v>3.1847133757961783E-2</c:v>
                </c:pt>
                <c:pt idx="5">
                  <c:v>7.0063694267515922E-2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5C-45AE-A57F-F1B3953368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8-4973-91C8-683B624D86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8-4973-91C8-683B624D862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C8-4973-91C8-683B624D862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C8-4973-91C8-683B624D862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C8-4973-91C8-683B624D862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C8-4973-91C8-683B624D8625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C8-4973-91C8-683B624D8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03 2022'!$L$5:$L$10</c:f>
              <c:numCache>
                <c:formatCode>0%</c:formatCode>
                <c:ptCount val="6"/>
                <c:pt idx="0">
                  <c:v>0.82564102564102559</c:v>
                </c:pt>
                <c:pt idx="1">
                  <c:v>8.2051282051282051E-2</c:v>
                </c:pt>
                <c:pt idx="2">
                  <c:v>3.0769230769230771E-2</c:v>
                </c:pt>
                <c:pt idx="3">
                  <c:v>0</c:v>
                </c:pt>
                <c:pt idx="4">
                  <c:v>0</c:v>
                </c:pt>
                <c:pt idx="5">
                  <c:v>6.1538461538461542E-2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C8-4973-91C8-683B624D86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6-4364-A10D-CC40F036845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6-4364-A10D-CC40F036845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6-4364-A10D-CC40F036845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6-4364-A10D-CC40F036845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6-4364-A10D-CC40F036845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66-4364-A10D-CC40F036845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66-4364-A10D-CC40F03684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03 2022'!$L$5:$L$10</c:f>
              <c:numCache>
                <c:formatCode>0%</c:formatCode>
                <c:ptCount val="6"/>
                <c:pt idx="0">
                  <c:v>0.84390243902439022</c:v>
                </c:pt>
                <c:pt idx="1">
                  <c:v>7.3170731707317069E-2</c:v>
                </c:pt>
                <c:pt idx="2">
                  <c:v>3.4146341463414637E-2</c:v>
                </c:pt>
                <c:pt idx="3">
                  <c:v>1.9512195121951219E-2</c:v>
                </c:pt>
                <c:pt idx="4">
                  <c:v>0</c:v>
                </c:pt>
                <c:pt idx="5">
                  <c:v>2.9268292682926831E-2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66-4364-A10D-CC40F03684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F-45F4-94AC-6BD4E82F954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F-45F4-94AC-6BD4E82F954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F-45F4-94AC-6BD4E82F954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F-45F4-94AC-6BD4E82F954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F-45F4-94AC-6BD4E82F954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F-45F4-94AC-6BD4E82F954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6F-45F4-94AC-6BD4E82F9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04 2022'!$L$5:$L$10</c:f>
              <c:numCache>
                <c:formatCode>0%</c:formatCode>
                <c:ptCount val="6"/>
                <c:pt idx="0">
                  <c:v>0.87447698744769875</c:v>
                </c:pt>
                <c:pt idx="1">
                  <c:v>7.1129707112970716E-2</c:v>
                </c:pt>
                <c:pt idx="2">
                  <c:v>2.9288702928870293E-2</c:v>
                </c:pt>
                <c:pt idx="3">
                  <c:v>0</c:v>
                </c:pt>
                <c:pt idx="4">
                  <c:v>0</c:v>
                </c:pt>
                <c:pt idx="5">
                  <c:v>2.5104602510460251E-2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6F-45F4-94AC-6BD4E82F9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E-4835-8780-F7460D4196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E-4835-8780-F7460D4196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E-4835-8780-F7460D4196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DE-4835-8780-F7460D4196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DE-4835-8780-F7460D4196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DE-4835-8780-F7460D4196FE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DE-4835-8780-F7460D419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 04 2022'!$L$5:$L$10</c:f>
              <c:numCache>
                <c:formatCode>0%</c:formatCode>
                <c:ptCount val="6"/>
                <c:pt idx="0">
                  <c:v>0.78244274809160308</c:v>
                </c:pt>
                <c:pt idx="1">
                  <c:v>9.5419847328244281E-2</c:v>
                </c:pt>
                <c:pt idx="2">
                  <c:v>7.2519083969465645E-2</c:v>
                </c:pt>
                <c:pt idx="3">
                  <c:v>0</c:v>
                </c:pt>
                <c:pt idx="4">
                  <c:v>4.1984732824427481E-2</c:v>
                </c:pt>
                <c:pt idx="5">
                  <c:v>7.6335877862595417E-3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DE-4835-8780-F7460D4196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A-4D15-9496-142BC52B9A0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A-4D15-9496-142BC52B9A0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EA-4D15-9496-142BC52B9A0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EA-4D15-9496-142BC52B9A0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A-4D15-9496-142BC52B9A0A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A-4D15-9496-142BC52B9A0A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EA-4D15-9496-142BC52B9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'18 04 2022'!$L$5:$L$10</c:f>
              <c:numCache>
                <c:formatCode>0%</c:formatCode>
                <c:ptCount val="6"/>
                <c:pt idx="0">
                  <c:v>0.84360189573459721</c:v>
                </c:pt>
                <c:pt idx="1">
                  <c:v>0.12322274881516587</c:v>
                </c:pt>
                <c:pt idx="2">
                  <c:v>2.3696682464454975E-2</c:v>
                </c:pt>
                <c:pt idx="3">
                  <c:v>0</c:v>
                </c:pt>
                <c:pt idx="4">
                  <c:v>0</c:v>
                </c:pt>
                <c:pt idx="5">
                  <c:v>9.4786729857819912E-3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EA-4D15-9496-142BC52B9A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8-4F4F-99B5-0EF4A818CC1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8-4F4F-99B5-0EF4A818CC1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D8-4F4F-99B5-0EF4A818CC1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D8-4F4F-99B5-0EF4A818CC1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D8-4F4F-99B5-0EF4A818CC1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D8-4F4F-99B5-0EF4A818CC10}"/>
              </c:ext>
            </c:extLst>
          </c:dPt>
          <c:dLbls>
            <c:dLbl>
              <c:idx val="0"/>
              <c:layout>
                <c:manualLayout>
                  <c:x val="4.1124466212805438E-2"/>
                  <c:y val="-3.18910652114018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D8-4F4F-99B5-0EF4A818CC10}"/>
                </c:ext>
              </c:extLst>
            </c:dLbl>
            <c:dLbl>
              <c:idx val="1"/>
              <c:layout>
                <c:manualLayout>
                  <c:x val="-2.0420799396064414E-2"/>
                  <c:y val="-1.55405082134987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D8-4F4F-99B5-0EF4A818CC10}"/>
                </c:ext>
              </c:extLst>
            </c:dLbl>
            <c:dLbl>
              <c:idx val="2"/>
              <c:layout>
                <c:manualLayout>
                  <c:x val="5.9063354116357649E-3"/>
                  <c:y val="4.5303339347748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D8-4F4F-99B5-0EF4A818CC1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D8-4F4F-99B5-0EF4A818CC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D8-4F4F-99B5-0EF4A818CC10}"/>
                </c:ext>
              </c:extLst>
            </c:dLbl>
            <c:dLbl>
              <c:idx val="5"/>
              <c:layout>
                <c:manualLayout>
                  <c:x val="2.5172926586354148E-2"/>
                  <c:y val="-1.058452746329346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D8-4F4F-99B5-0EF4A818C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 04 2022'!$L$5:$L$10</c:f>
              <c:numCache>
                <c:formatCode>0%</c:formatCode>
                <c:ptCount val="6"/>
                <c:pt idx="0">
                  <c:v>0.82846715328467158</c:v>
                </c:pt>
                <c:pt idx="1">
                  <c:v>0.10948905109489052</c:v>
                </c:pt>
                <c:pt idx="2">
                  <c:v>3.2846715328467155E-2</c:v>
                </c:pt>
                <c:pt idx="3">
                  <c:v>0</c:v>
                </c:pt>
                <c:pt idx="4">
                  <c:v>0</c:v>
                </c:pt>
                <c:pt idx="5">
                  <c:v>2.9197080291970802E-2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D8-4F4F-99B5-0EF4A818CC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7-4592-9804-228779E1EF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7-4592-9804-228779E1EF4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7-4592-9804-228779E1EF4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7-4592-9804-228779E1EF4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07-4592-9804-228779E1EF4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07-4592-9804-228779E1EF44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07-4592-9804-228779E1EF44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07-4592-9804-228779E1EF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07-4592-9804-228779E1EF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07-4592-9804-228779E1EF44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07-4592-9804-228779E1E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 05 2022'!$L$5:$L$10</c:f>
              <c:numCache>
                <c:formatCode>0%</c:formatCode>
                <c:ptCount val="6"/>
                <c:pt idx="0">
                  <c:v>0.85317460317460314</c:v>
                </c:pt>
                <c:pt idx="1">
                  <c:v>6.7460317460317457E-2</c:v>
                </c:pt>
                <c:pt idx="2">
                  <c:v>1.1904761904761904E-2</c:v>
                </c:pt>
                <c:pt idx="3">
                  <c:v>0</c:v>
                </c:pt>
                <c:pt idx="4">
                  <c:v>0</c:v>
                </c:pt>
                <c:pt idx="5">
                  <c:v>6.7460317460317457E-2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07-4592-9804-228779E1EF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F-4812-98C8-A660006834B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F-4812-98C8-A660006834B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1F-4812-98C8-A660006834B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1F-4812-98C8-A660006834B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1F-4812-98C8-A660006834B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1F-4812-98C8-A660006834BB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1F-4812-98C8-A660006834BB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1F-4812-98C8-A660006834BB}"/>
                </c:ext>
              </c:extLst>
            </c:dLbl>
            <c:dLbl>
              <c:idx val="2"/>
              <c:layout>
                <c:manualLayout>
                  <c:x val="9.6124898245039583E-3"/>
                  <c:y val="-5.719560340935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F-4812-98C8-A660006834B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1F-4812-98C8-A660006834B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1F-4812-98C8-A660006834BB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1F-4812-98C8-A66000683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'09 05 2022'!$L$5:$L$10</c:f>
              <c:numCache>
                <c:formatCode>0%</c:formatCode>
                <c:ptCount val="6"/>
                <c:pt idx="0">
                  <c:v>0.91532258064516125</c:v>
                </c:pt>
                <c:pt idx="1">
                  <c:v>2.8225806451612902E-2</c:v>
                </c:pt>
                <c:pt idx="2">
                  <c:v>1.2096774193548387E-2</c:v>
                </c:pt>
                <c:pt idx="3">
                  <c:v>0</c:v>
                </c:pt>
                <c:pt idx="4">
                  <c:v>0</c:v>
                </c:pt>
                <c:pt idx="5">
                  <c:v>4.4354838709677422E-2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1F-4812-98C8-A660006834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80-4893-8ED5-5400286BE7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80-4893-8ED5-5400286BE7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80-4893-8ED5-5400286BE7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80-4893-8ED5-5400286BE7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80-4893-8ED5-5400286BE7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80-4893-8ED5-5400286BE7A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0-4893-8ED5-5400286BE7A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0-4893-8ED5-5400286BE7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80-4893-8ED5-5400286BE7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80-4893-8ED5-5400286BE7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80-4893-8ED5-5400286BE7A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80-4893-8ED5-5400286BE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'16 05 2022'!$L$5:$L$10</c:f>
              <c:numCache>
                <c:formatCode>0%</c:formatCode>
                <c:ptCount val="6"/>
                <c:pt idx="0">
                  <c:v>0.88444444444444448</c:v>
                </c:pt>
                <c:pt idx="1">
                  <c:v>3.111111111111111E-2</c:v>
                </c:pt>
                <c:pt idx="2">
                  <c:v>3.5555555555555556E-2</c:v>
                </c:pt>
                <c:pt idx="3">
                  <c:v>0</c:v>
                </c:pt>
                <c:pt idx="4">
                  <c:v>0</c:v>
                </c:pt>
                <c:pt idx="5">
                  <c:v>4.8888888888888891E-2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80-4893-8ED5-5400286BE7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A-4C15-93C0-3A5860216B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A-4C15-93C0-3A5860216B9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CA-4C15-93C0-3A5860216B9C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CA-4C15-93C0-3A5860216B9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CA-4C15-93C0-3A5860216B9C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CA-4C15-93C0-3A5860216B9C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A-4C15-93C0-3A5860216B9C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A-4C15-93C0-3A5860216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A-4C15-93C0-3A5860216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CA-4C15-93C0-3A5860216B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CA-4C15-93C0-3A5860216B9C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CA-4C15-93C0-3A5860216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'23 05 2022 '!$L$5:$L$10</c:f>
              <c:numCache>
                <c:formatCode>0%</c:formatCode>
                <c:ptCount val="6"/>
                <c:pt idx="0">
                  <c:v>0.84549356223175964</c:v>
                </c:pt>
                <c:pt idx="1">
                  <c:v>8.5836909871244635E-2</c:v>
                </c:pt>
                <c:pt idx="2">
                  <c:v>2.1459227467811159E-2</c:v>
                </c:pt>
                <c:pt idx="3">
                  <c:v>0</c:v>
                </c:pt>
                <c:pt idx="4">
                  <c:v>0</c:v>
                </c:pt>
                <c:pt idx="5">
                  <c:v>4.7210300429184553E-2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CA-4C15-93C0-3A5860216B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0-485E-9893-BC284E4017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20-485E-9893-BC284E40174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20-485E-9893-BC284E4017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20-485E-9893-BC284E40174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20-485E-9893-BC284E4017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20-485E-9893-BC284E40174F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20-485E-9893-BC284E40174F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20-485E-9893-BC284E4017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20-485E-9893-BC284E4017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20-485E-9893-BC284E40174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20-485E-9893-BC284E40174F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20-485E-9893-BC284E401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05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 05 2022  '!$L$5:$L$10</c:f>
              <c:numCache>
                <c:formatCode>0%</c:formatCode>
                <c:ptCount val="6"/>
                <c:pt idx="0">
                  <c:v>0.90322580645161288</c:v>
                </c:pt>
                <c:pt idx="1">
                  <c:v>2.3041474654377881E-2</c:v>
                </c:pt>
                <c:pt idx="2">
                  <c:v>3.2258064516129031E-2</c:v>
                </c:pt>
                <c:pt idx="3">
                  <c:v>0</c:v>
                </c:pt>
                <c:pt idx="4">
                  <c:v>0</c:v>
                </c:pt>
                <c:pt idx="5">
                  <c:v>4.1474654377880185E-2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20-485E-9893-BC284E4017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C-496B-A855-AC4740C58C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C-496B-A855-AC4740C58C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FC-496B-A855-AC4740C58C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C-496B-A855-AC4740C58C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C-496B-A855-AC4740C58C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C-496B-A855-AC4740C58CFE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FC-496B-A855-AC4740C58CFE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FC-496B-A855-AC4740C58C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FC-496B-A855-AC4740C58C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FC-496B-A855-AC4740C58C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FC-496B-A855-AC4740C58CFE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FC-496B-A855-AC4740C58C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'06 06 2022   '!$L$5:$L$10</c:f>
              <c:numCache>
                <c:formatCode>0%</c:formatCode>
                <c:ptCount val="6"/>
                <c:pt idx="0">
                  <c:v>0.9211822660098522</c:v>
                </c:pt>
                <c:pt idx="1">
                  <c:v>1.9704433497536946E-2</c:v>
                </c:pt>
                <c:pt idx="2">
                  <c:v>2.9556650246305417E-2</c:v>
                </c:pt>
                <c:pt idx="3">
                  <c:v>0</c:v>
                </c:pt>
                <c:pt idx="4">
                  <c:v>0</c:v>
                </c:pt>
                <c:pt idx="5">
                  <c:v>2.9556650246305417E-2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FC-496B-A855-AC4740C58C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D-45AE-AC05-8F712CDDBA9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D-45AE-AC05-8F712CDDBA9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CD-45AE-AC05-8F712CDDBA9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CD-45AE-AC05-8F712CDDBA9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CD-45AE-AC05-8F712CDDBA9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CD-45AE-AC05-8F712CDDBA9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CD-45AE-AC05-8F712CDDBA9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CD-45AE-AC05-8F712CDDBA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CD-45AE-AC05-8F712CDDBA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CD-45AE-AC05-8F712CDDBA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CD-45AE-AC05-8F712CDDBA9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CD-45AE-AC05-8F712CDDB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'13 06 2022  '!$L$5:$L$10</c:f>
              <c:numCache>
                <c:formatCode>0%</c:formatCode>
                <c:ptCount val="6"/>
                <c:pt idx="0">
                  <c:v>0.85929648241206025</c:v>
                </c:pt>
                <c:pt idx="1">
                  <c:v>2.0100502512562814E-2</c:v>
                </c:pt>
                <c:pt idx="2">
                  <c:v>6.5326633165829151E-2</c:v>
                </c:pt>
                <c:pt idx="3">
                  <c:v>0</c:v>
                </c:pt>
                <c:pt idx="4">
                  <c:v>0</c:v>
                </c:pt>
                <c:pt idx="5">
                  <c:v>5.5276381909547742E-2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CD-45AE-AC05-8F712CDDBA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6-4D76-AA9B-AC750793A3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6-4D76-AA9B-AC750793A3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C6-4D76-AA9B-AC750793A3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C6-4D76-AA9B-AC750793A3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C6-4D76-AA9B-AC750793A3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C6-4D76-AA9B-AC750793A3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'20 06 2022  '!$L$5:$L$10</c:f>
              <c:numCache>
                <c:formatCode>0%</c:formatCode>
                <c:ptCount val="6"/>
                <c:pt idx="0">
                  <c:v>0.87134502923976609</c:v>
                </c:pt>
                <c:pt idx="1">
                  <c:v>4.6783625730994149E-2</c:v>
                </c:pt>
                <c:pt idx="2">
                  <c:v>1.1695906432748537E-2</c:v>
                </c:pt>
                <c:pt idx="3">
                  <c:v>2.9239766081871343E-2</c:v>
                </c:pt>
                <c:pt idx="4">
                  <c:v>0</c:v>
                </c:pt>
                <c:pt idx="5">
                  <c:v>4.0935672514619881E-2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C6-4D76-AA9B-AC750793A3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9-4A1A-90D7-52340F6906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9-4A1A-90D7-52340F69065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A9-4A1A-90D7-52340F69065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A9-4A1A-90D7-52340F69065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A9-4A1A-90D7-52340F69065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A9-4A1A-90D7-52340F690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06 2022  '!$L$5:$L$10</c:f>
              <c:numCache>
                <c:formatCode>0%</c:formatCode>
                <c:ptCount val="6"/>
                <c:pt idx="0">
                  <c:v>0.8523489932885906</c:v>
                </c:pt>
                <c:pt idx="1">
                  <c:v>6.0402684563758392E-2</c:v>
                </c:pt>
                <c:pt idx="2">
                  <c:v>2.6845637583892617E-2</c:v>
                </c:pt>
                <c:pt idx="3">
                  <c:v>0</c:v>
                </c:pt>
                <c:pt idx="4">
                  <c:v>0</c:v>
                </c:pt>
                <c:pt idx="5">
                  <c:v>6.0402684563758392E-2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A9-4A1A-90D7-52340F6906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4A-4982-BD7E-CA39CC9F305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4A-4982-BD7E-CA39CC9F305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4A-4982-BD7E-CA39CC9F305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4A-4982-BD7E-CA39CC9F305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4A-4982-BD7E-CA39CC9F3053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4A-4982-BD7E-CA39CC9F30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07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07 2022'!$L$5:$L$10</c:f>
              <c:numCache>
                <c:formatCode>0%</c:formatCode>
                <c:ptCount val="6"/>
                <c:pt idx="0">
                  <c:v>0.91503267973856206</c:v>
                </c:pt>
                <c:pt idx="1">
                  <c:v>6.5359477124183009E-3</c:v>
                </c:pt>
                <c:pt idx="2">
                  <c:v>2.6143790849673203E-2</c:v>
                </c:pt>
                <c:pt idx="3">
                  <c:v>0</c:v>
                </c:pt>
                <c:pt idx="4">
                  <c:v>0</c:v>
                </c:pt>
                <c:pt idx="5">
                  <c:v>5.2287581699346407E-2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4A-4982-BD7E-CA39CC9F30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 w="19050">
            <a:solidFill>
              <a:srgbClr val="00B0F0"/>
            </a:solidFill>
          </a:ln>
          <a:effectLst/>
        </c:spPr>
        <c:dLbl>
          <c:idx val="0"/>
          <c:layout>
            <c:manualLayout>
              <c:x val="0.10555555555555556"/>
              <c:y val="4.12182852143482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63888888888888"/>
                  <c:h val="0.1423611111111111"/>
                </c:manualLayout>
              </c15:layout>
            </c:ext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accent4"/>
            </a:solidFill>
          </a:ln>
          <a:effectLst/>
        </c:spPr>
        <c:dLbl>
          <c:idx val="0"/>
          <c:layout>
            <c:manualLayout>
              <c:x val="6.7040791776027994E-2"/>
              <c:y val="1.26403470399533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 w="19050">
            <a:solidFill>
              <a:srgbClr val="FFFF00"/>
            </a:solidFill>
          </a:ln>
          <a:effectLst/>
        </c:spPr>
        <c:dLbl>
          <c:idx val="0"/>
          <c:layout>
            <c:manualLayout>
              <c:x val="7.3895732358608454E-2"/>
              <c:y val="5.2404879657974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 w="19050">
            <a:solidFill>
              <a:srgbClr val="00B050"/>
            </a:solidFill>
          </a:ln>
          <a:effectLst/>
        </c:spPr>
        <c:dLbl>
          <c:idx val="0"/>
          <c:layout>
            <c:manualLayout>
              <c:x val="0.26634514435695539"/>
              <c:y val="-1.833552055993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3.765857392825897E-2"/>
              <c:y val="-1.66910906969962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D60093"/>
          </a:solidFill>
          <a:ln w="19050">
            <a:solidFill>
              <a:srgbClr val="D60093"/>
            </a:solidFill>
          </a:ln>
          <a:effectLst/>
        </c:spPr>
        <c:dLbl>
          <c:idx val="0"/>
          <c:layout>
            <c:manualLayout>
              <c:x val="3.2439851268591426E-2"/>
              <c:y val="-3.3754374453193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Série1</c:v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C-406D-9A4B-5596163A648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C-406D-9A4B-5596163A648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9C-406D-9A4B-5596163A648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9C-406D-9A4B-5596163A648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9C-406D-9A4B-5596163A6486}"/>
              </c:ext>
            </c:extLst>
          </c:dPt>
          <c:dPt>
            <c:idx val="5"/>
            <c:bubble3D val="0"/>
            <c:spPr>
              <a:solidFill>
                <a:srgbClr val="D60093"/>
              </a:solidFill>
              <a:ln w="19050">
                <a:solidFill>
                  <a:srgbClr val="D6009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9C-406D-9A4B-5596163A6486}"/>
              </c:ext>
            </c:extLst>
          </c:dPt>
          <c:dLbls>
            <c:dLbl>
              <c:idx val="0"/>
              <c:layout>
                <c:manualLayout>
                  <c:x val="0.10555555555555556"/>
                  <c:y val="4.121828521434820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63888888888888"/>
                      <c:h val="0.14236111111111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29C-406D-9A4B-5596163A6486}"/>
                </c:ext>
              </c:extLst>
            </c:dLbl>
            <c:dLbl>
              <c:idx val="1"/>
              <c:layout>
                <c:manualLayout>
                  <c:x val="6.7040791776027994E-2"/>
                  <c:y val="1.26403470399533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9C-406D-9A4B-5596163A6486}"/>
                </c:ext>
              </c:extLst>
            </c:dLbl>
            <c:dLbl>
              <c:idx val="2"/>
              <c:layout>
                <c:manualLayout>
                  <c:x val="7.3895732358608454E-2"/>
                  <c:y val="5.240487965797442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9C-406D-9A4B-5596163A6486}"/>
                </c:ext>
              </c:extLst>
            </c:dLbl>
            <c:dLbl>
              <c:idx val="3"/>
              <c:layout>
                <c:manualLayout>
                  <c:x val="0.26634514435695539"/>
                  <c:y val="-1.83355205599300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9C-406D-9A4B-5596163A6486}"/>
                </c:ext>
              </c:extLst>
            </c:dLbl>
            <c:dLbl>
              <c:idx val="4"/>
              <c:layout>
                <c:manualLayout>
                  <c:x val="-3.765857392825897E-2"/>
                  <c:y val="-1.669109069699620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9C-406D-9A4B-5596163A6486}"/>
                </c:ext>
              </c:extLst>
            </c:dLbl>
            <c:dLbl>
              <c:idx val="5"/>
              <c:layout>
                <c:manualLayout>
                  <c:x val="3.2439851268591426E-2"/>
                  <c:y val="-3.37543744531933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9C-406D-9A4B-5596163A6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cat>
          <c:val>
            <c:numLit>
              <c:formatCode>General</c:formatCode>
              <c:ptCount val="6"/>
              <c:pt idx="0">
                <c:v>5.8302756033330468E-2</c:v>
              </c:pt>
              <c:pt idx="1">
                <c:v>5.4934028669231562E-2</c:v>
              </c:pt>
              <c:pt idx="2">
                <c:v>9.3109741629455681E-3</c:v>
              </c:pt>
              <c:pt idx="3">
                <c:v>0.69000582457752668</c:v>
              </c:pt>
              <c:pt idx="4">
                <c:v>8.4051848810755281E-2</c:v>
              </c:pt>
              <c:pt idx="5">
                <c:v>0.10339456774621048</c:v>
              </c:pt>
            </c:numLit>
          </c:val>
          <c:extLst>
            <c:ext xmlns:c16="http://schemas.microsoft.com/office/drawing/2014/chart" uri="{C3380CC4-5D6E-409C-BE32-E72D297353CC}">
              <c16:uniqueId val="{0000000C-B29C-406D-9A4B-5596163A64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Atualizado.xlsx]Analise Planejado vs Executado!Planejado_vs_Executado_01B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  <c:dLbl>
          <c:idx val="0"/>
          <c:layout>
            <c:manualLayout>
              <c:x val="3.5571194528542606E-2"/>
              <c:y val="-2.9248666249303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dLbl>
          <c:idx val="0"/>
          <c:layout>
            <c:manualLayout>
              <c:x val="-3.00987030626131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solidFill>
              <a:srgbClr val="FFC000"/>
            </a:solidFill>
          </a:ln>
          <a:effectLst/>
        </c:spPr>
        <c:dLbl>
          <c:idx val="0"/>
          <c:layout>
            <c:manualLayout>
              <c:x val="-3.5571194528542703E-2"/>
              <c:y val="5.136336289712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solidFill>
              <a:srgbClr val="00B0F0"/>
            </a:solidFill>
          </a:ln>
          <a:effectLst/>
        </c:spPr>
        <c:dLbl>
          <c:idx val="0"/>
          <c:layout>
            <c:manualLayout>
              <c:x val="-1.9235592050322842E-2"/>
              <c:y val="1.75069772654952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  <c:dLbl>
          <c:idx val="0"/>
          <c:layout>
            <c:manualLayout>
              <c:x val="2.1749847788394332E-2"/>
              <c:y val="-0.10778325433250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dLbl>
          <c:idx val="0"/>
          <c:layout>
            <c:manualLayout>
              <c:x val="3.8085739721411403E-2"/>
              <c:y val="-5.8167174491043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86916953433839"/>
          <c:y val="0.15521881731907544"/>
          <c:w val="0.45883627058640786"/>
          <c:h val="0.77314814814814814"/>
        </c:manualLayout>
      </c:layout>
      <c:pieChart>
        <c:varyColors val="1"/>
        <c:ser>
          <c:idx val="0"/>
          <c:order val="0"/>
          <c:tx>
            <c:strRef>
              <c:f>'Analise Planejado vs Executado'!$E$3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5C2A"/>
            </a:solidFill>
            <a:ln>
              <a:solidFill>
                <a:srgbClr val="005C2A"/>
              </a:solidFill>
            </a:ln>
          </c:spPr>
          <c:dPt>
            <c:idx val="0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F-49DD-B7D5-48B9F203AC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EF-49DD-B7D5-48B9F203ACF6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EF-49DD-B7D5-48B9F203ACF6}"/>
              </c:ext>
            </c:extLst>
          </c:dPt>
          <c:dPt>
            <c:idx val="3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EF-49DD-B7D5-48B9F203ACF6}"/>
              </c:ext>
            </c:extLst>
          </c:dPt>
          <c:dPt>
            <c:idx val="4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81-4149-A4EA-4BD234E24C12}"/>
              </c:ext>
            </c:extLst>
          </c:dPt>
          <c:dPt>
            <c:idx val="5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081-4149-A4EA-4BD234E24C12}"/>
              </c:ext>
            </c:extLst>
          </c:dPt>
          <c:dLbls>
            <c:dLbl>
              <c:idx val="0"/>
              <c:layout>
                <c:manualLayout>
                  <c:x val="3.5571194528542606E-2"/>
                  <c:y val="-2.924866624930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EF-49DD-B7D5-48B9F203ACF6}"/>
                </c:ext>
              </c:extLst>
            </c:dLbl>
            <c:dLbl>
              <c:idx val="1"/>
              <c:layout>
                <c:manualLayout>
                  <c:x val="-3.009870306261311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EF-49DD-B7D5-48B9F203ACF6}"/>
                </c:ext>
              </c:extLst>
            </c:dLbl>
            <c:dLbl>
              <c:idx val="2"/>
              <c:layout>
                <c:manualLayout>
                  <c:x val="3.8085739721411403E-2"/>
                  <c:y val="-5.816717449104352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EF-49DD-B7D5-48B9F203A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Planejado vs Executado'!$D$4:$D$6</c:f>
              <c:strCache>
                <c:ptCount val="3"/>
                <c:pt idx="0">
                  <c:v>Feito</c:v>
                </c:pt>
                <c:pt idx="1">
                  <c:v>Mecânico</c:v>
                </c:pt>
                <c:pt idx="2">
                  <c:v>Operação</c:v>
                </c:pt>
              </c:strCache>
            </c:strRef>
          </c:cat>
          <c:val>
            <c:numRef>
              <c:f>'Analise Planejado vs Executado'!$E$4:$E$6</c:f>
              <c:numCache>
                <c:formatCode>0.00%</c:formatCode>
                <c:ptCount val="3"/>
                <c:pt idx="0">
                  <c:v>0.76744186046511631</c:v>
                </c:pt>
                <c:pt idx="1">
                  <c:v>9.3023255813953487E-2</c:v>
                </c:pt>
                <c:pt idx="2">
                  <c:v>0.13953488372093023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79-4DA1-9FC9-5C5C1CFC0B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Atualizado.xlsx]Analise Planejado vs Executado!Planejado_vs_Executado_01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66061717214811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108705161854764E-2"/>
          <c:y val="8.7962962962962965E-2"/>
          <c:w val="0.88109251968503932"/>
          <c:h val="0.6929859288422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 Planejado vs Executado'!$B$3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EAD-42A0-99A8-8CA670AB6F2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BE8-4762-AD69-2722C0135EC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D49-4479-ACA8-AE6248D632A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4E9-44DD-8787-16A6F680CC78}"/>
              </c:ext>
            </c:extLst>
          </c:dPt>
          <c:dLbls>
            <c:dLbl>
              <c:idx val="2"/>
              <c:layout>
                <c:manualLayout>
                  <c:x val="0"/>
                  <c:y val="-2.66061717214811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AD-42A0-99A8-8CA670AB6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Executado'!$A$4:$A$6</c:f>
              <c:strCache>
                <c:ptCount val="3"/>
                <c:pt idx="0">
                  <c:v>Feito</c:v>
                </c:pt>
                <c:pt idx="1">
                  <c:v>Mecânico</c:v>
                </c:pt>
                <c:pt idx="2">
                  <c:v>Operação</c:v>
                </c:pt>
              </c:strCache>
            </c:strRef>
          </c:cat>
          <c:val>
            <c:numRef>
              <c:f>'Analise Planejado vs Executado'!$B$4:$B$6</c:f>
              <c:numCache>
                <c:formatCode>General</c:formatCode>
                <c:ptCount val="3"/>
                <c:pt idx="0">
                  <c:v>33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3-4843-A073-219A9F8262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35401839"/>
        <c:axId val="2135418895"/>
      </c:barChart>
      <c:catAx>
        <c:axId val="213540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5418895"/>
        <c:crosses val="autoZero"/>
        <c:auto val="1"/>
        <c:lblAlgn val="ctr"/>
        <c:lblOffset val="100"/>
        <c:noMultiLvlLbl val="0"/>
      </c:catAx>
      <c:valAx>
        <c:axId val="21354188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54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Atualizado.xlsx]Analise Planejado vs Executado!Planejado_vs_Executado_02B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5C2A"/>
          </a:solidFill>
          <a:ln w="19050">
            <a:solidFill>
              <a:srgbClr val="005C2A"/>
            </a:solidFill>
          </a:ln>
          <a:effectLst/>
        </c:spPr>
        <c:dLbl>
          <c:idx val="0"/>
          <c:layout>
            <c:manualLayout>
              <c:x val="1.0862186014935505E-2"/>
              <c:y val="-2.28310420195440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6.9235103249568344E-2"/>
              <c:y val="-4.503209699911521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 w="19050">
            <a:solidFill>
              <a:srgbClr val="FFC000"/>
            </a:solidFill>
          </a:ln>
          <a:effectLst/>
        </c:spPr>
        <c:dLbl>
          <c:idx val="0"/>
          <c:layout>
            <c:manualLayout>
              <c:x val="-3.6001945785290028E-2"/>
              <c:y val="-2.28310420195440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 w="19050">
            <a:solidFill>
              <a:srgbClr val="00B0F0"/>
            </a:solidFill>
          </a:ln>
          <a:effectLst/>
        </c:spPr>
        <c:dLbl>
          <c:idx val="0"/>
          <c:layout>
            <c:manualLayout>
              <c:x val="-1.9264691394912582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 w="19050">
            <a:solidFill>
              <a:srgbClr val="FFFF00"/>
            </a:solidFill>
          </a:ln>
          <a:effectLst/>
        </c:spPr>
        <c:dLbl>
          <c:idx val="0"/>
          <c:layout>
            <c:manualLayout>
              <c:x val="7.699510624775778E-2"/>
              <c:y val="-5.4234331343497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00B050"/>
          </a:solidFill>
          <a:ln w="19050">
            <a:solidFill>
              <a:srgbClr val="00B050"/>
            </a:solidFill>
          </a:ln>
          <a:effectLst/>
        </c:spPr>
        <c:dLbl>
          <c:idx val="0"/>
          <c:layout>
            <c:manualLayout>
              <c:x val="1.7050210882498661E-3"/>
              <c:y val="-1.41426620132089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499879724810363"/>
          <c:y val="0.11412357022846505"/>
          <c:w val="0.46196403872752423"/>
          <c:h val="0.77314814814814814"/>
        </c:manualLayout>
      </c:layout>
      <c:pieChart>
        <c:varyColors val="1"/>
        <c:ser>
          <c:idx val="0"/>
          <c:order val="0"/>
          <c:tx>
            <c:strRef>
              <c:f>'Analise Planejado vs Executado'!$E$29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5C2A"/>
              </a:solidFill>
              <a:ln w="19050"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C5-4429-A294-2D8EDBFB500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C5-4429-A294-2D8EDBFB500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C5-4429-A294-2D8EDBFB500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C5-4429-A294-2D8EDBFB5009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C5-4429-A294-2D8EDBFB5009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C5-4429-A294-2D8EDBFB5009}"/>
              </c:ext>
            </c:extLst>
          </c:dPt>
          <c:dLbls>
            <c:dLbl>
              <c:idx val="0"/>
              <c:layout>
                <c:manualLayout>
                  <c:x val="1.0862186014935505E-2"/>
                  <c:y val="-2.28310420195440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C5-4429-A294-2D8EDBFB5009}"/>
                </c:ext>
              </c:extLst>
            </c:dLbl>
            <c:dLbl>
              <c:idx val="1"/>
              <c:layout>
                <c:manualLayout>
                  <c:x val="6.9235103249568344E-2"/>
                  <c:y val="-4.503209699911521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C5-4429-A294-2D8EDBFB5009}"/>
                </c:ext>
              </c:extLst>
            </c:dLbl>
            <c:dLbl>
              <c:idx val="2"/>
              <c:layout>
                <c:manualLayout>
                  <c:x val="-3.6001945785290028E-2"/>
                  <c:y val="-2.28310420195440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C5-4429-A294-2D8EDBFB5009}"/>
                </c:ext>
              </c:extLst>
            </c:dLbl>
            <c:dLbl>
              <c:idx val="3"/>
              <c:layout>
                <c:manualLayout>
                  <c:x val="-1.9264691394912582E-2"/>
                  <c:y val="-5.09259259259259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C5-4429-A294-2D8EDBFB5009}"/>
                </c:ext>
              </c:extLst>
            </c:dLbl>
            <c:dLbl>
              <c:idx val="4"/>
              <c:layout>
                <c:manualLayout>
                  <c:x val="7.699510624775778E-2"/>
                  <c:y val="-5.42343313434971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C5-4429-A294-2D8EDBFB5009}"/>
                </c:ext>
              </c:extLst>
            </c:dLbl>
            <c:dLbl>
              <c:idx val="5"/>
              <c:layout>
                <c:manualLayout>
                  <c:x val="1.7050210882498661E-3"/>
                  <c:y val="-1.41426620132089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C5-4429-A294-2D8EDBFB50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Planejado vs Executado'!$D$30:$D$35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Chuva</c:v>
                </c:pt>
                <c:pt idx="4">
                  <c:v>Energia</c:v>
                </c:pt>
                <c:pt idx="5">
                  <c:v>Operação</c:v>
                </c:pt>
              </c:strCache>
            </c:strRef>
          </c:cat>
          <c:val>
            <c:numRef>
              <c:f>'Analise Planejado vs Executado'!$E$30:$E$35</c:f>
              <c:numCache>
                <c:formatCode>0.00%</c:formatCode>
                <c:ptCount val="6"/>
                <c:pt idx="0">
                  <c:v>0.67826961770623739</c:v>
                </c:pt>
                <c:pt idx="1">
                  <c:v>7.0221327967806835E-2</c:v>
                </c:pt>
                <c:pt idx="2">
                  <c:v>8.490945674044266E-2</c:v>
                </c:pt>
                <c:pt idx="3">
                  <c:v>2.5553319919517103E-2</c:v>
                </c:pt>
                <c:pt idx="4">
                  <c:v>2.0321931589537223E-2</c:v>
                </c:pt>
                <c:pt idx="5">
                  <c:v>0.12072434607645875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C3-438A-86A7-7910790429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Atualizado.xlsx]Analise Planejado vs Executado!Tabela dinâmica3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5C2A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5C2A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E508E"/>
          </a:solidFill>
          <a:ln>
            <a:solidFill>
              <a:srgbClr val="2E508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</c:pivotFmt>
      <c:pivotFmt>
        <c:idx val="15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solidFill>
              <a:srgbClr val="92D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Planejado vs Executado'!$H$3:$H$4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2E508E"/>
            </a:solidFill>
            <a:ln>
              <a:solidFill>
                <a:srgbClr val="2E508E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2E9-423C-86DB-73B49ABC49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Executado'!$H$5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CC-4635-BCAF-32C17B1A235F}"/>
            </c:ext>
          </c:extLst>
        </c:ser>
        <c:ser>
          <c:idx val="1"/>
          <c:order val="1"/>
          <c:tx>
            <c:strRef>
              <c:f>'Analise Planejado vs Executado'!$I$3:$I$4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5C2A"/>
            </a:solidFill>
            <a:ln>
              <a:solidFill>
                <a:srgbClr val="005C2A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DFB-4B33-A82D-C8FF7F285F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Executado'!$I$5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A7-4AD2-A01B-5D79D012041F}"/>
            </c:ext>
          </c:extLst>
        </c:ser>
        <c:ser>
          <c:idx val="2"/>
          <c:order val="2"/>
          <c:tx>
            <c:strRef>
              <c:f>'Analise Planejado vs Executado'!$J$3:$J$4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Executado'!$J$5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794-4AD7-923E-639F330902CF}"/>
            </c:ext>
          </c:extLst>
        </c:ser>
        <c:ser>
          <c:idx val="3"/>
          <c:order val="3"/>
          <c:tx>
            <c:strRef>
              <c:f>'Analise Planejado vs Executado'!$K$3:$K$4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Executado'!$K$5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5B5-4E53-BD04-408722A88F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1595632"/>
        <c:axId val="291604368"/>
      </c:barChart>
      <c:catAx>
        <c:axId val="291595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1604368"/>
        <c:crosses val="autoZero"/>
        <c:auto val="1"/>
        <c:lblAlgn val="ctr"/>
        <c:lblOffset val="100"/>
        <c:noMultiLvlLbl val="0"/>
      </c:catAx>
      <c:valAx>
        <c:axId val="291604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159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irrigação Atualizado.xlsx]Analise Planejado vs Executado!Tabela dinâmica5</c:name>
    <c:fmtId val="11"/>
  </c:pivotSource>
  <c:chart>
    <c:autoTitleDeleted val="0"/>
    <c:pivotFmts>
      <c:pivotFmt>
        <c:idx val="0"/>
        <c:spPr>
          <a:solidFill>
            <a:srgbClr val="2E5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5C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2E5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5C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E5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5C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2E508E"/>
          </a:solidFill>
          <a:ln>
            <a:solidFill>
              <a:srgbClr val="2E508E"/>
            </a:solidFill>
          </a:ln>
          <a:effectLst/>
        </c:spPr>
      </c:pivotFmt>
      <c:pivotFmt>
        <c:idx val="21"/>
        <c:spPr>
          <a:solidFill>
            <a:srgbClr val="005C2A"/>
          </a:solidFill>
          <a:ln>
            <a:solidFill>
              <a:srgbClr val="005C2A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Planejado vs Executado'!$H$29:$H$30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2E508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508E"/>
              </a:solidFill>
              <a:ln>
                <a:solidFill>
                  <a:srgbClr val="2E508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D7-4D67-9EEB-BA9005C3D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Executado'!$H$31</c:f>
              <c:numCache>
                <c:formatCode>General</c:formatCode>
                <c:ptCount val="1"/>
                <c:pt idx="0">
                  <c:v>4962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57-47E2-9D52-559F7741A619}"/>
            </c:ext>
          </c:extLst>
        </c:ser>
        <c:ser>
          <c:idx val="1"/>
          <c:order val="1"/>
          <c:tx>
            <c:strRef>
              <c:f>'Analise Planejado vs Executado'!$I$29:$I$30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5C2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C2A"/>
              </a:solidFill>
              <a:ln>
                <a:solidFill>
                  <a:srgbClr val="005C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7-4D67-9EEB-BA9005C3D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Executado'!$I$31</c:f>
              <c:numCache>
                <c:formatCode>General</c:formatCode>
                <c:ptCount val="1"/>
                <c:pt idx="0">
                  <c:v>3371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57-47E2-9D52-559F7741A619}"/>
            </c:ext>
          </c:extLst>
        </c:ser>
        <c:ser>
          <c:idx val="2"/>
          <c:order val="2"/>
          <c:tx>
            <c:strRef>
              <c:f>'Analise Planejado vs Executado'!$J$29:$J$30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Executado'!$J$31</c:f>
              <c:numCache>
                <c:formatCode>General</c:formatCode>
                <c:ptCount val="1"/>
                <c:pt idx="0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57-47E2-9D52-559F7741A619}"/>
            </c:ext>
          </c:extLst>
        </c:ser>
        <c:ser>
          <c:idx val="3"/>
          <c:order val="3"/>
          <c:tx>
            <c:strRef>
              <c:f>'Analise Planejado vs Executado'!$K$29:$K$30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Executado'!$K$31</c:f>
              <c:numCache>
                <c:formatCode>General</c:formatCode>
                <c:ptCount val="1"/>
                <c:pt idx="0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57-47E2-9D52-559F7741A619}"/>
            </c:ext>
          </c:extLst>
        </c:ser>
        <c:ser>
          <c:idx val="4"/>
          <c:order val="4"/>
          <c:tx>
            <c:strRef>
              <c:f>'Analise Planejado vs Executado'!$L$29:$L$30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Executado'!$L$31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EF9-9C63-EED22560F7B9}"/>
            </c:ext>
          </c:extLst>
        </c:ser>
        <c:ser>
          <c:idx val="5"/>
          <c:order val="5"/>
          <c:tx>
            <c:strRef>
              <c:f>'Analise Planejado vs Executado'!$M$29:$M$30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Executado'!$M$31</c:f>
              <c:numCache>
                <c:formatCode>General</c:formatCode>
                <c:ptCount val="1"/>
                <c:pt idx="0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C-48B4-81A4-96881582CC7B}"/>
            </c:ext>
          </c:extLst>
        </c:ser>
        <c:ser>
          <c:idx val="6"/>
          <c:order val="6"/>
          <c:tx>
            <c:strRef>
              <c:f>'Analise Planejado vs Executado'!$N$29:$N$30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Planejado vs Executado'!$G$31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'Analise Planejado vs Executado'!$N$31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5F-4ECA-85EF-54EDCC07F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12055424"/>
        <c:axId val="1212053760"/>
      </c:barChart>
      <c:catAx>
        <c:axId val="1212055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2053760"/>
        <c:crosses val="autoZero"/>
        <c:auto val="1"/>
        <c:lblAlgn val="ctr"/>
        <c:lblOffset val="100"/>
        <c:noMultiLvlLbl val="0"/>
      </c:catAx>
      <c:valAx>
        <c:axId val="1212053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20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2" Type="http://schemas.openxmlformats.org/officeDocument/2006/relationships/image" Target="../media/image1.png"/><Relationship Id="rId1" Type="http://schemas.openxmlformats.org/officeDocument/2006/relationships/chart" Target="../charts/chart40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577851</xdr:colOff>
      <xdr:row>15</xdr:row>
      <xdr:rowOff>29009</xdr:rowOff>
    </xdr:from>
    <xdr:to>
      <xdr:col>17</xdr:col>
      <xdr:colOff>475096</xdr:colOff>
      <xdr:row>30</xdr:row>
      <xdr:rowOff>75047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55E09A-608F-46F0-B386-617E0CECC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18</xdr:row>
      <xdr:rowOff>171449</xdr:rowOff>
    </xdr:from>
    <xdr:to>
      <xdr:col>22</xdr:col>
      <xdr:colOff>581025</xdr:colOff>
      <xdr:row>36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E82FF-001A-4EB8-99D1-682169C9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6817FE-21F2-42E8-8FCA-47172536C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2AEE8-E2EA-4818-8BBC-D7351815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13238-4B42-4975-8D2D-1527070B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2491C-AA33-4B05-AA34-E40F932E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B9DCC-F9EE-4EAB-AE40-C0260171E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B143A3-F5E1-4BE0-B404-D0EF9D51A7F4}"/>
            </a:ext>
            <a:ext uri="{147F2762-F138-4A5C-976F-8EAC2B608ADB}">
              <a16:predDERef xmlns:a16="http://schemas.microsoft.com/office/drawing/2014/main" pre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B8FFF-89AA-49F0-809F-2BB85CCC320C}"/>
            </a:ext>
            <a:ext uri="{147F2762-F138-4A5C-976F-8EAC2B608ADB}">
              <a16:predDERef xmlns:a16="http://schemas.microsoft.com/office/drawing/2014/main" pre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20DD61-FFBE-45F6-9E24-BA4509733162}"/>
            </a:ext>
            <a:ext uri="{147F2762-F138-4A5C-976F-8EAC2B608ADB}">
              <a16:predDERef xmlns:a16="http://schemas.microsoft.com/office/drawing/2014/main" pre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114301</xdr:rowOff>
    </xdr:from>
    <xdr:to>
      <xdr:col>15</xdr:col>
      <xdr:colOff>304800</xdr:colOff>
      <xdr:row>86</xdr:row>
      <xdr:rowOff>165101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C3E75-D39B-4F4D-89A8-60F150B352C8}"/>
            </a:ext>
            <a:ext uri="{147F2762-F138-4A5C-976F-8EAC2B608ADB}">
              <a16:predDERef xmlns:a16="http://schemas.microsoft.com/office/drawing/2014/main" pre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79376</xdr:colOff>
      <xdr:row>11</xdr:row>
      <xdr:rowOff>12700</xdr:rowOff>
    </xdr:from>
    <xdr:to>
      <xdr:col>15</xdr:col>
      <xdr:colOff>101600</xdr:colOff>
      <xdr:row>24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85879F-7C31-4D41-A2CE-102588849605}"/>
            </a:ext>
            <a:ext uri="{147F2762-F138-4A5C-976F-8EAC2B608ADB}">
              <a16:predDERef xmlns:a16="http://schemas.microsoft.com/office/drawing/2014/main" pre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22226</xdr:colOff>
      <xdr:row>13</xdr:row>
      <xdr:rowOff>142875</xdr:rowOff>
    </xdr:from>
    <xdr:to>
      <xdr:col>19</xdr:col>
      <xdr:colOff>482600</xdr:colOff>
      <xdr:row>27</xdr:row>
      <xdr:rowOff>69851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1855-E525-48B1-A088-D767446B4A2A}"/>
            </a:ext>
            <a:ext uri="{147F2762-F138-4A5C-976F-8EAC2B608ADB}">
              <a16:predDERef xmlns:a16="http://schemas.microsoft.com/office/drawing/2014/main" pre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177512</xdr:colOff>
      <xdr:row>7</xdr:row>
      <xdr:rowOff>25977</xdr:rowOff>
    </xdr:from>
    <xdr:to>
      <xdr:col>23</xdr:col>
      <xdr:colOff>355024</xdr:colOff>
      <xdr:row>26</xdr:row>
      <xdr:rowOff>43295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C8868-769C-4072-9E32-CFEC4669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9A9C1F-E048-4BF6-BF8C-6CD4E657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E927C-0EEF-4956-B065-879047DDE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3CD3AE-BEEF-4A8D-9D03-A5BB8920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41559A-C69B-446A-8E6B-E6E306B52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EB026-DB8A-43B9-81B0-A311AEBE0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84E89F-5F37-4217-ABD2-C38EA2E9B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F47E4-5D87-40C2-99D5-EA9C12F2B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FCB528-647E-4D5B-BBAC-42DFB27A0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467923</xdr:colOff>
      <xdr:row>4</xdr:row>
      <xdr:rowOff>73269</xdr:rowOff>
    </xdr:from>
    <xdr:to>
      <xdr:col>21</xdr:col>
      <xdr:colOff>37302</xdr:colOff>
      <xdr:row>23</xdr:row>
      <xdr:rowOff>90587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E78EA-DB01-4511-88F5-4AC9450A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DE853D-F13F-4666-A72D-B63EC05F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52DC51-2B50-4FA5-A52E-47589DFC8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0D66B3-4E97-4408-905F-66D643F4D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BB8049-1318-48DE-B382-D425A4FBA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4658A-4334-42B2-8E2F-40866A4D3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037FC9-39D5-458E-8E42-07FE9E5E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BF3517-C235-4F0A-BCDB-843F3A18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13A9E8-409E-4AC7-A62A-F885932CE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255442</xdr:colOff>
      <xdr:row>4</xdr:row>
      <xdr:rowOff>41413</xdr:rowOff>
    </xdr:from>
    <xdr:to>
      <xdr:col>21</xdr:col>
      <xdr:colOff>432955</xdr:colOff>
      <xdr:row>23</xdr:row>
      <xdr:rowOff>58731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B660CF-C01C-48D1-AA5B-F48285D39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561899</xdr:colOff>
      <xdr:row>3</xdr:row>
      <xdr:rowOff>107674</xdr:rowOff>
    </xdr:from>
    <xdr:to>
      <xdr:col>21</xdr:col>
      <xdr:colOff>126499</xdr:colOff>
      <xdr:row>22</xdr:row>
      <xdr:rowOff>124992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605148-E32E-4FD8-8EBF-D07E85AA6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71A38-33F2-441E-9D08-24B00A17B8A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52391" y="82826"/>
          <a:ext cx="1030707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D5111-E837-4CDD-843B-D0C74428B64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87A476-91F3-4EF4-883B-E9151B0A0FD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72916-8F82-466D-B441-4788117EBF4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F69B6E-DA00-41F3-8686-2AFE0F3A705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2BB87-AD2A-4333-B63C-115E06C2E749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F41F04-08DF-49EB-A279-B4F72CC62953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12D8D-BF1F-4D15-BF1B-86ED15E5F45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765273-041B-4FD8-A800-199C9CC95B0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F982B-20A5-4A7A-B285-9318F12D8865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08B3D-B178-452C-BB03-75660D6C046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AF17E-A0DC-4480-A70B-282EB1D20A9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DE168-E792-41E7-B66A-198C69FB420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DBBB88-3A4B-4A9E-B4BD-354DED0C1EFC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A0EF5-107F-4949-9ED5-F53E6EC252B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AEAFCF-EAF1-4D3A-B968-4F43AD75489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A13D1-6462-40F4-9508-9FA86826B06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658EFE-7273-4E4A-9C15-60BD51BC0BB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5414E-2554-4F36-940E-6F99523B979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D910E-20B4-4466-85F7-866A901A687C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D102C7-8F31-4EAE-AB8D-7D0A59628D4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F1285-71E2-4FC2-8DD0-1FD704C0B7B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C15C5-46B9-4BF9-BBA7-36F29F6E0AB4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24C1D2-07EC-4AF0-8F5F-59DF557E7EC4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87686-83B2-48DC-9B71-11691D42FF5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DFF7CE-CEFF-4C07-8258-0FEEC8C63109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23D07-052C-42D4-922D-3C722EC6F3B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33DF9-E327-4545-BD5C-216C9AA3C4E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7E0172-DEC1-4C82-8858-D301220A0D9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9BDFF2-C536-4284-9F6E-E4261E56006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BBF70-AABE-402E-8256-0753C9522F6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19EF0-930E-4A5F-9C24-8C7A38F2FEB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DCFD75-8E40-4B20-9C63-BFD63A14C0C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614393-D1B0-4DDD-A4ED-CDF8A8B9432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69B7E-A843-436E-9D72-D9F35A9F3FB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2134C-A579-4E21-A4BC-30A14B794B9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5FBF4E-DB54-4A85-9AE5-25B61CEF8BD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0A454-B28A-49D9-8341-48F1F5BCB02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DC86B8-E815-4297-BD7B-CA37167B879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07B15-DDF9-48BF-A025-B0B7230B4E5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F9C0AF-B117-4015-A599-DC39A56BA1D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5A52EC-C166-409B-B196-CA914F1B3FC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9EE4C9-98F5-4F0F-8815-D542C248208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F75F9-9B51-477C-A2E8-774CF5F7A40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543C16-AF28-4E10-99BF-2EC58AE1E02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BD88B-E2A3-4967-9F7F-66959191C9D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6469D-8249-4C3E-B3E1-BD2207F65F9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F416AF-F096-45B5-88AB-D346FBA3C5F5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94068-F228-4191-9BA7-ACEB13C2256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749DFC-18A9-423C-89CB-585583E63575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2C25D9-498D-4355-9E07-2588934FA3F9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CC511-5947-4901-8BB5-441471B9E94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628ACD-2C5C-48D6-AE87-6044A76F208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182217</xdr:colOff>
      <xdr:row>0</xdr:row>
      <xdr:rowOff>82826</xdr:rowOff>
    </xdr:from>
    <xdr:to>
      <xdr:col>8</xdr:col>
      <xdr:colOff>525468</xdr:colOff>
      <xdr:row>1</xdr:row>
      <xdr:rowOff>150605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2ED56F-53D2-476E-9569-1C0A6A0FEC3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5049492" y="82826"/>
          <a:ext cx="1029051" cy="258279"/>
        </a:xfrm>
        <a:prstGeom prst="roundRect">
          <a:avLst/>
        </a:prstGeom>
        <a:solidFill>
          <a:srgbClr val="00B050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10</xdr:row>
      <xdr:rowOff>85725</xdr:rowOff>
    </xdr:from>
    <xdr:to>
      <xdr:col>4</xdr:col>
      <xdr:colOff>714375</xdr:colOff>
      <xdr:row>23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 1">
              <a:extLst>
                <a:ext uri="{FF2B5EF4-FFF2-40B4-BE49-F238E27FC236}">
                  <a16:creationId xmlns:a16="http://schemas.microsoft.com/office/drawing/2014/main" id="{2B018AF1-DF82-3BEF-FF26-724A28EEA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8525" y="1990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485775</xdr:colOff>
      <xdr:row>33</xdr:row>
      <xdr:rowOff>1</xdr:rowOff>
    </xdr:from>
    <xdr:to>
      <xdr:col>11</xdr:col>
      <xdr:colOff>581025</xdr:colOff>
      <xdr:row>43</xdr:row>
      <xdr:rowOff>38100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17C2463F-B09D-78D3-7ACF-02E63231F529}"/>
            </a:ext>
          </a:extLst>
        </xdr:cNvPr>
        <xdr:cNvGrpSpPr/>
      </xdr:nvGrpSpPr>
      <xdr:grpSpPr>
        <a:xfrm>
          <a:off x="6562725" y="6286501"/>
          <a:ext cx="3971925" cy="1943099"/>
          <a:chOff x="6734175" y="6286501"/>
          <a:chExt cx="4143375" cy="194309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Ano 2">
                <a:extLst>
                  <a:ext uri="{FF2B5EF4-FFF2-40B4-BE49-F238E27FC236}">
                    <a16:creationId xmlns:a16="http://schemas.microsoft.com/office/drawing/2014/main" id="{31B35AFE-0464-DFAC-BE14-366424409BCF}"/>
                  </a:ext>
                </a:extLst>
              </xdr:cNvPr>
              <xdr:cNvGraphicFramePr/>
            </xdr:nvGraphicFramePr>
            <xdr:xfrm>
              <a:off x="8162925" y="6296026"/>
              <a:ext cx="1200150" cy="1504950"/>
            </xdr:xfrm>
            <a:graphic>
              <a:graphicData uri="http://schemas.microsoft.com/office/drawing/2010/slicer">
                <sle:slicer xmlns:sle="http://schemas.microsoft.com/office/drawing/2010/slicer" name="An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162925" y="6296026"/>
                <a:ext cx="1200150" cy="15049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Periodo 2">
                <a:extLst>
                  <a:ext uri="{FF2B5EF4-FFF2-40B4-BE49-F238E27FC236}">
                    <a16:creationId xmlns:a16="http://schemas.microsoft.com/office/drawing/2014/main" id="{F3C474E3-DA67-362B-029A-03B1354764DD}"/>
                  </a:ext>
                </a:extLst>
              </xdr:cNvPr>
              <xdr:cNvGraphicFramePr/>
            </xdr:nvGraphicFramePr>
            <xdr:xfrm>
              <a:off x="6734175" y="6286501"/>
              <a:ext cx="1219200" cy="952500"/>
            </xdr:xfrm>
            <a:graphic>
              <a:graphicData uri="http://schemas.microsoft.com/office/drawing/2010/slicer">
                <sle:slicer xmlns:sle="http://schemas.microsoft.com/office/drawing/2010/slicer" name="Period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734175" y="6286501"/>
                <a:ext cx="1219200" cy="952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Mês">
                <a:extLst>
                  <a:ext uri="{FF2B5EF4-FFF2-40B4-BE49-F238E27FC236}">
                    <a16:creationId xmlns:a16="http://schemas.microsoft.com/office/drawing/2014/main" id="{3CA6E04D-CE96-BEB6-30C7-4776EE58E1DF}"/>
                  </a:ext>
                </a:extLst>
              </xdr:cNvPr>
              <xdr:cNvGraphicFramePr/>
            </xdr:nvGraphicFramePr>
            <xdr:xfrm>
              <a:off x="9544050" y="6296025"/>
              <a:ext cx="1333500" cy="1933575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544050" y="6296025"/>
                <a:ext cx="1333500" cy="19335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19050</xdr:rowOff>
    </xdr:from>
    <xdr:to>
      <xdr:col>9</xdr:col>
      <xdr:colOff>9525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>
              <a:extLst>
                <a:ext uri="{FF2B5EF4-FFF2-40B4-BE49-F238E27FC236}">
                  <a16:creationId xmlns:a16="http://schemas.microsoft.com/office/drawing/2014/main" id="{C2F633D5-6C1C-8FCD-920E-420857C4E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0" y="400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2</xdr:row>
      <xdr:rowOff>19051</xdr:rowOff>
    </xdr:from>
    <xdr:to>
      <xdr:col>3</xdr:col>
      <xdr:colOff>733425</xdr:colOff>
      <xdr:row>12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579F2BC2-446C-3F46-6110-83E1AD5F59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0350" y="400051"/>
              <a:ext cx="1304925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1047750</xdr:colOff>
      <xdr:row>4</xdr:row>
      <xdr:rowOff>66675</xdr:rowOff>
    </xdr:from>
    <xdr:to>
      <xdr:col>5</xdr:col>
      <xdr:colOff>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odo">
              <a:extLst>
                <a:ext uri="{FF2B5EF4-FFF2-40B4-BE49-F238E27FC236}">
                  <a16:creationId xmlns:a16="http://schemas.microsoft.com/office/drawing/2014/main" id="{53CF484B-1688-BA2D-28DC-47E88ECB31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828675"/>
              <a:ext cx="13716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58851</xdr:colOff>
      <xdr:row>67</xdr:row>
      <xdr:rowOff>8163</xdr:rowOff>
    </xdr:from>
    <xdr:to>
      <xdr:col>7</xdr:col>
      <xdr:colOff>446995</xdr:colOff>
      <xdr:row>82</xdr:row>
      <xdr:rowOff>175532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84EFC77-E310-4B0E-AA3B-8B57ECBEE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600074</xdr:colOff>
      <xdr:row>33</xdr:row>
      <xdr:rowOff>180974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018CED3-786C-422A-A130-034849ADC046}"/>
            </a:ext>
          </a:extLst>
        </xdr:cNvPr>
        <xdr:cNvSpPr/>
      </xdr:nvSpPr>
      <xdr:spPr>
        <a:xfrm>
          <a:off x="0" y="0"/>
          <a:ext cx="12792074" cy="6467474"/>
        </a:xfrm>
        <a:prstGeom prst="rect">
          <a:avLst/>
        </a:prstGeom>
        <a:solidFill>
          <a:srgbClr val="517B7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</a:t>
          </a:r>
        </a:p>
      </xdr:txBody>
    </xdr:sp>
    <xdr:clientData/>
  </xdr:twoCellAnchor>
  <xdr:twoCellAnchor>
    <xdr:from>
      <xdr:col>0</xdr:col>
      <xdr:colOff>40822</xdr:colOff>
      <xdr:row>0</xdr:row>
      <xdr:rowOff>54428</xdr:rowOff>
    </xdr:from>
    <xdr:to>
      <xdr:col>20</xdr:col>
      <xdr:colOff>557893</xdr:colOff>
      <xdr:row>33</xdr:row>
      <xdr:rowOff>95247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93571BFA-EE8B-186E-2FD7-867326681DD0}"/>
            </a:ext>
            <a:ext uri="{147F2762-F138-4A5C-976F-8EAC2B608ADB}">
              <a16:predDERef xmlns:a16="http://schemas.microsoft.com/office/drawing/2014/main" pred="{7018CED3-786C-422A-A130-034849ADC046}"/>
            </a:ext>
          </a:extLst>
        </xdr:cNvPr>
        <xdr:cNvGrpSpPr/>
      </xdr:nvGrpSpPr>
      <xdr:grpSpPr>
        <a:xfrm>
          <a:off x="40822" y="54428"/>
          <a:ext cx="12709071" cy="6327319"/>
          <a:chOff x="40822" y="102568"/>
          <a:chExt cx="12709071" cy="6395503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24304A63-AB59-14DD-8159-AAF6C769E835}"/>
              </a:ext>
            </a:extLst>
          </xdr:cNvPr>
          <xdr:cNvGrpSpPr/>
        </xdr:nvGrpSpPr>
        <xdr:grpSpPr>
          <a:xfrm>
            <a:off x="11340192" y="102568"/>
            <a:ext cx="1409701" cy="6394450"/>
            <a:chOff x="11340192" y="102568"/>
            <a:chExt cx="1409701" cy="63944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F0DCA46B-66AB-4A8D-B9C6-57DD7AC3D808}"/>
                </a:ext>
              </a:extLst>
            </xdr:cNvPr>
            <xdr:cNvSpPr/>
          </xdr:nvSpPr>
          <xdr:spPr>
            <a:xfrm>
              <a:off x="11340192" y="102568"/>
              <a:ext cx="1409701" cy="6394450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10ABDB74-7113-E3D4-CE42-AAEE37A02B59}"/>
                </a:ext>
              </a:extLst>
            </xdr:cNvPr>
            <xdr:cNvGrpSpPr/>
          </xdr:nvGrpSpPr>
          <xdr:grpSpPr>
            <a:xfrm>
              <a:off x="11413333" y="612322"/>
              <a:ext cx="1278731" cy="5352710"/>
              <a:chOff x="11413333" y="612322"/>
              <a:chExt cx="1278731" cy="5352710"/>
            </a:xfrm>
          </xdr:grpSpPr>
          <xdr:sp macro="" textlink="">
            <xdr:nvSpPr>
              <xdr:cNvPr id="21" name="CaixaDeTexto 20">
                <a:extLst>
                  <a:ext uri="{FF2B5EF4-FFF2-40B4-BE49-F238E27FC236}">
                    <a16:creationId xmlns:a16="http://schemas.microsoft.com/office/drawing/2014/main" id="{BCE53DC3-3FED-E20A-CFBA-C1E5CE035374}"/>
                  </a:ext>
                </a:extLst>
              </xdr:cNvPr>
              <xdr:cNvSpPr txBox="1"/>
            </xdr:nvSpPr>
            <xdr:spPr>
              <a:xfrm>
                <a:off x="11557907" y="612322"/>
                <a:ext cx="987878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</a:rPr>
                  <a:t>Semana</a:t>
                </a:r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2" name="Semana 2">
                    <a:extLst>
                      <a:ext uri="{FF2B5EF4-FFF2-40B4-BE49-F238E27FC236}">
                        <a16:creationId xmlns:a16="http://schemas.microsoft.com/office/drawing/2014/main" id="{95902186-B33C-4916-9D68-A32862760DF8}"/>
                      </a:ext>
                    </a:extLst>
                  </xdr:cNvPr>
                  <xdr:cNvGraphicFramePr/>
                </xdr:nvGraphicFramePr>
                <xdr:xfrm>
                  <a:off x="11413333" y="1023940"/>
                  <a:ext cx="1278731" cy="4941092"/>
                </xdr:xfrm>
                <a:graphic>
                  <a:graphicData uri="http://schemas.microsoft.com/office/drawing/2010/slicer">
                    <sle:slicer xmlns:sle="http://schemas.microsoft.com/office/drawing/2010/slicer" name="Semana 2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1413333" y="965977"/>
                    <a:ext cx="1278731" cy="4888413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</xdr:grp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A3081345-0419-03E4-2970-2D5F2B174677}"/>
              </a:ext>
            </a:extLst>
          </xdr:cNvPr>
          <xdr:cNvGrpSpPr/>
        </xdr:nvGrpSpPr>
        <xdr:grpSpPr>
          <a:xfrm>
            <a:off x="40822" y="103623"/>
            <a:ext cx="1426030" cy="6394448"/>
            <a:chOff x="40822" y="103623"/>
            <a:chExt cx="1426030" cy="6394448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7FEAFB9-5151-4790-8A00-F0E7A28E6BDB}"/>
                </a:ext>
              </a:extLst>
            </xdr:cNvPr>
            <xdr:cNvSpPr/>
          </xdr:nvSpPr>
          <xdr:spPr>
            <a:xfrm>
              <a:off x="57151" y="103623"/>
              <a:ext cx="1409701" cy="6394448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28" name="Agrupar 27">
              <a:extLst>
                <a:ext uri="{FF2B5EF4-FFF2-40B4-BE49-F238E27FC236}">
                  <a16:creationId xmlns:a16="http://schemas.microsoft.com/office/drawing/2014/main" id="{EDC191AF-6784-0F1F-ACBB-42994B003B6E}"/>
                </a:ext>
              </a:extLst>
            </xdr:cNvPr>
            <xdr:cNvGrpSpPr/>
          </xdr:nvGrpSpPr>
          <xdr:grpSpPr>
            <a:xfrm>
              <a:off x="40822" y="340179"/>
              <a:ext cx="1400174" cy="6075361"/>
              <a:chOff x="40822" y="340179"/>
              <a:chExt cx="1400174" cy="6075361"/>
            </a:xfrm>
          </xdr:grpSpPr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B6F78C00-1F26-4571-92F1-F92420CC917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300717" y="340179"/>
                <a:ext cx="933904" cy="1001775"/>
              </a:xfrm>
              <a:prstGeom prst="rect">
                <a:avLst/>
              </a:prstGeom>
              <a:solidFill>
                <a:srgbClr val="FFFFFF">
                  <a:shade val="85000"/>
                </a:srgbClr>
              </a:solidFill>
              <a:ln w="88900" cap="sq">
                <a:solidFill>
                  <a:srgbClr val="FFFFFF"/>
                </a:solidFill>
                <a:miter lim="800000"/>
              </a:ln>
              <a:effectLst>
                <a:outerShdw blurRad="55000" dist="18000" dir="5400000" algn="tl" rotWithShape="0">
                  <a:srgbClr val="000000">
                    <a:alpha val="40000"/>
                  </a:srgbClr>
                </a:outerShdw>
              </a:effectLst>
              <a:scene3d>
                <a:camera prst="orthographicFront"/>
                <a:lightRig rig="twoPt" dir="t">
                  <a:rot lat="0" lon="0" rev="7200000"/>
                </a:lightRig>
              </a:scene3d>
              <a:sp3d>
                <a:bevelT w="25400" h="19050"/>
                <a:contourClr>
                  <a:srgbClr val="FFFFFF"/>
                </a:contourClr>
              </a:sp3d>
            </xdr:spPr>
          </xdr:pic>
          <xdr:sp macro="" textlink="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9302C78D-180F-A83B-756A-A29EB66BD0E0}"/>
                  </a:ext>
                </a:extLst>
              </xdr:cNvPr>
              <xdr:cNvSpPr txBox="1"/>
            </xdr:nvSpPr>
            <xdr:spPr>
              <a:xfrm>
                <a:off x="40822" y="1483179"/>
                <a:ext cx="1396093" cy="96610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</a:rPr>
                  <a:t>Relatório de Indicadores de Irrigação</a:t>
                </a:r>
              </a:p>
            </xdr:txBody>
          </xdr:sp>
          <xdr:sp macro="" textlink="">
            <xdr:nvSpPr>
              <xdr:cNvPr id="26" name="CaixaDeTexto 25">
                <a:extLst>
                  <a:ext uri="{FF2B5EF4-FFF2-40B4-BE49-F238E27FC236}">
                    <a16:creationId xmlns:a16="http://schemas.microsoft.com/office/drawing/2014/main" id="{0A9873B6-D482-EF0F-97B1-FDFF0496FA94}"/>
                  </a:ext>
                </a:extLst>
              </xdr:cNvPr>
              <xdr:cNvSpPr txBox="1"/>
            </xdr:nvSpPr>
            <xdr:spPr>
              <a:xfrm>
                <a:off x="160565" y="2373996"/>
                <a:ext cx="1151164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200" b="1">
                    <a:solidFill>
                      <a:schemeClr val="bg1"/>
                    </a:solidFill>
                  </a:rPr>
                  <a:t>Ano de Analise</a:t>
                </a:r>
              </a:p>
            </xdr:txBody>
          </xdr:sp>
          <xdr:sp macro="" textlink="">
            <xdr:nvSpPr>
              <xdr:cNvPr id="27" name="CaixaDeTexto 26">
                <a:extLst>
                  <a:ext uri="{FF2B5EF4-FFF2-40B4-BE49-F238E27FC236}">
                    <a16:creationId xmlns:a16="http://schemas.microsoft.com/office/drawing/2014/main" id="{9380E9C0-6EB2-FCC5-6DB0-194208C1228D}"/>
                  </a:ext>
                </a:extLst>
              </xdr:cNvPr>
              <xdr:cNvSpPr txBox="1"/>
            </xdr:nvSpPr>
            <xdr:spPr>
              <a:xfrm>
                <a:off x="58511" y="5230846"/>
                <a:ext cx="1382485" cy="28915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200" b="1">
                    <a:solidFill>
                      <a:schemeClr val="bg1"/>
                    </a:solidFill>
                  </a:rPr>
                  <a:t>Periodo de Analise</a:t>
                </a:r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3" name="Periodo 3">
                    <a:extLst>
                      <a:ext uri="{FF2B5EF4-FFF2-40B4-BE49-F238E27FC236}">
                        <a16:creationId xmlns:a16="http://schemas.microsoft.com/office/drawing/2014/main" id="{B81D97B4-0372-45F1-BED7-FBCDA742F49F}"/>
                      </a:ext>
                    </a:extLst>
                  </xdr:cNvPr>
                  <xdr:cNvGraphicFramePr/>
                </xdr:nvGraphicFramePr>
                <xdr:xfrm>
                  <a:off x="133351" y="5504344"/>
                  <a:ext cx="1266824" cy="911196"/>
                </xdr:xfrm>
                <a:graphic>
                  <a:graphicData uri="http://schemas.microsoft.com/office/drawing/2010/slicer">
                    <sle:slicer xmlns:sle="http://schemas.microsoft.com/office/drawing/2010/slicer" name="Periodo 3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33351" y="5398614"/>
                    <a:ext cx="1266824" cy="901482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5" name="Ano 3">
                    <a:extLst>
                      <a:ext uri="{FF2B5EF4-FFF2-40B4-BE49-F238E27FC236}">
                        <a16:creationId xmlns:a16="http://schemas.microsoft.com/office/drawing/2014/main" id="{DBD65561-B092-4892-AF10-DDCAF5DBDB6F}"/>
                      </a:ext>
                    </a:extLst>
                  </xdr:cNvPr>
                  <xdr:cNvGraphicFramePr/>
                </xdr:nvGraphicFramePr>
                <xdr:xfrm>
                  <a:off x="176755" y="2716420"/>
                  <a:ext cx="1185318" cy="1172560"/>
                </xdr:xfrm>
                <a:graphic>
                  <a:graphicData uri="http://schemas.microsoft.com/office/drawing/2010/slicer">
                    <sle:slicer xmlns:sle="http://schemas.microsoft.com/office/drawing/2010/slicer" name="Ano 3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76755" y="2640413"/>
                    <a:ext cx="1185318" cy="1160059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1CCE9E28-8E64-1ED0-C3D6-30649208D070}"/>
              </a:ext>
            </a:extLst>
          </xdr:cNvPr>
          <xdr:cNvGrpSpPr/>
        </xdr:nvGrpSpPr>
        <xdr:grpSpPr>
          <a:xfrm>
            <a:off x="6461353" y="123484"/>
            <a:ext cx="4776107" cy="3054804"/>
            <a:chOff x="6423253" y="28234"/>
            <a:chExt cx="4776107" cy="3054804"/>
          </a:xfrm>
        </xdr:grpSpPr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A275B282-F99B-1179-F2CF-0014349EC40D}"/>
                </a:ext>
              </a:extLst>
            </xdr:cNvPr>
            <xdr:cNvSpPr/>
          </xdr:nvSpPr>
          <xdr:spPr>
            <a:xfrm>
              <a:off x="6423253" y="28234"/>
              <a:ext cx="4776107" cy="3054804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2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c</a:t>
              </a:r>
            </a:p>
          </xdr:txBody>
        </xdr:sp>
        <xdr:grpSp>
          <xdr:nvGrpSpPr>
            <xdr:cNvPr id="13" name="Agrupar 12">
              <a:extLst>
                <a:ext uri="{FF2B5EF4-FFF2-40B4-BE49-F238E27FC236}">
                  <a16:creationId xmlns:a16="http://schemas.microsoft.com/office/drawing/2014/main" id="{7326759E-0A98-A01B-3209-B062853AF2A7}"/>
                </a:ext>
              </a:extLst>
            </xdr:cNvPr>
            <xdr:cNvGrpSpPr/>
          </xdr:nvGrpSpPr>
          <xdr:grpSpPr>
            <a:xfrm>
              <a:off x="6488566" y="52079"/>
              <a:ext cx="4641396" cy="2952188"/>
              <a:chOff x="6488566" y="52079"/>
              <a:chExt cx="4641396" cy="2952188"/>
            </a:xfrm>
          </xdr:grpSpPr>
          <xdr:graphicFrame macro="">
            <xdr:nvGraphicFramePr>
              <xdr:cNvPr id="39" name="Gráfico 38">
                <a:extLst>
                  <a:ext uri="{FF2B5EF4-FFF2-40B4-BE49-F238E27FC236}">
                    <a16:creationId xmlns:a16="http://schemas.microsoft.com/office/drawing/2014/main" id="{55757A42-9D91-463C-85B1-7757B8DD387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488566" y="400154"/>
              <a:ext cx="4641396" cy="260411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3" name="CaixaDeTexto 2">
                <a:extLst>
                  <a:ext uri="{FF2B5EF4-FFF2-40B4-BE49-F238E27FC236}">
                    <a16:creationId xmlns:a16="http://schemas.microsoft.com/office/drawing/2014/main" id="{FED849AF-AD00-DC25-9D80-9A77547E0163}"/>
                  </a:ext>
                </a:extLst>
              </xdr:cNvPr>
              <xdr:cNvSpPr txBox="1"/>
            </xdr:nvSpPr>
            <xdr:spPr>
              <a:xfrm>
                <a:off x="6991348" y="52079"/>
                <a:ext cx="3681412" cy="3333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</a:rPr>
                  <a:t>Analise Percentual Semanal</a:t>
                </a:r>
              </a:p>
            </xdr:txBody>
          </xdr:sp>
        </xdr:grp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767B7ABD-2696-BA4C-3689-74EA79EB3613}"/>
              </a:ext>
            </a:extLst>
          </xdr:cNvPr>
          <xdr:cNvGrpSpPr/>
        </xdr:nvGrpSpPr>
        <xdr:grpSpPr>
          <a:xfrm>
            <a:off x="1560739" y="107496"/>
            <a:ext cx="4776108" cy="3054804"/>
            <a:chOff x="1570264" y="40821"/>
            <a:chExt cx="4776108" cy="3054804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437F5F17-1889-44B2-8015-4577101ED195}"/>
                </a:ext>
              </a:extLst>
            </xdr:cNvPr>
            <xdr:cNvSpPr/>
          </xdr:nvSpPr>
          <xdr:spPr>
            <a:xfrm>
              <a:off x="1570264" y="40821"/>
              <a:ext cx="4776108" cy="3054804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F1E6C336-E479-A010-6B66-E09604E8B1ED}"/>
                </a:ext>
              </a:extLst>
            </xdr:cNvPr>
            <xdr:cNvGrpSpPr/>
          </xdr:nvGrpSpPr>
          <xdr:grpSpPr>
            <a:xfrm>
              <a:off x="1628775" y="83344"/>
              <a:ext cx="4648200" cy="2936081"/>
              <a:chOff x="1628775" y="83344"/>
              <a:chExt cx="4648200" cy="2936081"/>
            </a:xfrm>
          </xdr:grpSpPr>
          <xdr:graphicFrame macro="">
            <xdr:nvGraphicFramePr>
              <xdr:cNvPr id="38" name="Gráfico 37">
                <a:extLst>
                  <a:ext uri="{FF2B5EF4-FFF2-40B4-BE49-F238E27FC236}">
                    <a16:creationId xmlns:a16="http://schemas.microsoft.com/office/drawing/2014/main" id="{FC03792D-A928-47C8-8784-7A30EF4FC52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28775" y="461962"/>
              <a:ext cx="4648200" cy="255746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4" name="CaixaDeTexto 3">
                <a:extLst>
                  <a:ext uri="{FF2B5EF4-FFF2-40B4-BE49-F238E27FC236}">
                    <a16:creationId xmlns:a16="http://schemas.microsoft.com/office/drawing/2014/main" id="{77C24E4A-79D1-EDE0-A67A-A5D0207D89C4}"/>
                  </a:ext>
                </a:extLst>
              </xdr:cNvPr>
              <xdr:cNvSpPr txBox="1"/>
            </xdr:nvSpPr>
            <xdr:spPr>
              <a:xfrm>
                <a:off x="2545556" y="83344"/>
                <a:ext cx="3119437" cy="3452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1600" b="1">
                    <a:solidFill>
                      <a:schemeClr val="bg1"/>
                    </a:solidFill>
                  </a:rPr>
                  <a:t>Planejado vs Executado Semanal</a:t>
                </a:r>
              </a:p>
            </xdr:txBody>
          </xdr:sp>
        </xdr:grp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BF53419B-9594-F1DF-20D9-0704D6A6A73F}"/>
              </a:ext>
            </a:extLst>
          </xdr:cNvPr>
          <xdr:cNvGrpSpPr/>
        </xdr:nvGrpSpPr>
        <xdr:grpSpPr>
          <a:xfrm>
            <a:off x="6458970" y="3244962"/>
            <a:ext cx="4776107" cy="3214598"/>
            <a:chOff x="6411345" y="3244962"/>
            <a:chExt cx="4776107" cy="3214598"/>
          </a:xfrm>
        </xdr:grpSpPr>
        <xdr:sp macro="" textlink="">
          <xdr:nvSpPr>
            <xdr:cNvPr id="11" name="Retângulo 10">
              <a:extLst>
                <a:ext uri="{FF2B5EF4-FFF2-40B4-BE49-F238E27FC236}">
                  <a16:creationId xmlns:a16="http://schemas.microsoft.com/office/drawing/2014/main" id="{EC281EDF-106D-EFAB-4F7A-2A61CF993043}"/>
                </a:ext>
              </a:extLst>
            </xdr:cNvPr>
            <xdr:cNvSpPr/>
          </xdr:nvSpPr>
          <xdr:spPr>
            <a:xfrm>
              <a:off x="6411345" y="3244962"/>
              <a:ext cx="4776107" cy="3214598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r>
                <a:rPr lang="pt-BR" sz="12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,</a:t>
              </a:r>
            </a:p>
          </xdr:txBody>
        </xdr: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43DDEC01-59F5-17BD-8F4C-BF177C14E8F7}"/>
                </a:ext>
              </a:extLst>
            </xdr:cNvPr>
            <xdr:cNvGrpSpPr/>
          </xdr:nvGrpSpPr>
          <xdr:grpSpPr>
            <a:xfrm>
              <a:off x="6457950" y="3250406"/>
              <a:ext cx="4676775" cy="3132137"/>
              <a:chOff x="6457950" y="3250406"/>
              <a:chExt cx="4676775" cy="3132137"/>
            </a:xfrm>
          </xdr:grpSpPr>
          <xdr:graphicFrame macro="">
            <xdr:nvGraphicFramePr>
              <xdr:cNvPr id="36" name="Gráfico 35">
                <a:extLst>
                  <a:ext uri="{FF2B5EF4-FFF2-40B4-BE49-F238E27FC236}">
                    <a16:creationId xmlns:a16="http://schemas.microsoft.com/office/drawing/2014/main" id="{A0E0BFEA-4F2C-4A0F-8B12-5B661A37399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457950" y="3590524"/>
              <a:ext cx="4676775" cy="279201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7" name="CaixaDeTexto 6">
                <a:extLst>
                  <a:ext uri="{FF2B5EF4-FFF2-40B4-BE49-F238E27FC236}">
                    <a16:creationId xmlns:a16="http://schemas.microsoft.com/office/drawing/2014/main" id="{8E71C3CC-748F-E536-AE7D-418C1077AB77}"/>
                  </a:ext>
                </a:extLst>
              </xdr:cNvPr>
              <xdr:cNvSpPr txBox="1"/>
            </xdr:nvSpPr>
            <xdr:spPr>
              <a:xfrm>
                <a:off x="7653338" y="3250406"/>
                <a:ext cx="2300288" cy="44053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1600" b="1">
                    <a:solidFill>
                      <a:schemeClr val="bg1"/>
                    </a:solidFill>
                  </a:rPr>
                  <a:t>Analise Percentual</a:t>
                </a:r>
                <a:r>
                  <a:rPr lang="pt-BR" sz="1600" b="1" baseline="0">
                    <a:solidFill>
                      <a:schemeClr val="bg1"/>
                    </a:solidFill>
                  </a:rPr>
                  <a:t> Total</a:t>
                </a:r>
                <a:endParaRPr lang="pt-BR" sz="1600" b="1">
                  <a:solidFill>
                    <a:schemeClr val="bg1"/>
                  </a:solidFill>
                </a:endParaRPr>
              </a:p>
            </xdr:txBody>
          </xdr:sp>
        </xdr:grp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556577D1-EDC3-9909-E085-1EB4A902E3F5}"/>
              </a:ext>
            </a:extLst>
          </xdr:cNvPr>
          <xdr:cNvGrpSpPr/>
        </xdr:nvGrpSpPr>
        <xdr:grpSpPr>
          <a:xfrm>
            <a:off x="1560738" y="3242582"/>
            <a:ext cx="4776108" cy="3198133"/>
            <a:chOff x="1570263" y="3233057"/>
            <a:chExt cx="4776108" cy="3198133"/>
          </a:xfrm>
        </xdr:grpSpPr>
        <xdr:sp macro="" textlink="">
          <xdr:nvSpPr>
            <xdr:cNvPr id="9" name="Retângulo 8">
              <a:extLst>
                <a:ext uri="{FF2B5EF4-FFF2-40B4-BE49-F238E27FC236}">
                  <a16:creationId xmlns:a16="http://schemas.microsoft.com/office/drawing/2014/main" id="{5727F06C-1FFF-6402-B859-01F13F44AE3D}"/>
                </a:ext>
              </a:extLst>
            </xdr:cNvPr>
            <xdr:cNvSpPr/>
          </xdr:nvSpPr>
          <xdr:spPr>
            <a:xfrm>
              <a:off x="1570263" y="3233057"/>
              <a:ext cx="4776108" cy="3198133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AA164F62-7EB6-A8DF-96FD-6EF5B56E08BD}"/>
                </a:ext>
              </a:extLst>
            </xdr:cNvPr>
            <xdr:cNvSpPr txBox="1"/>
          </xdr:nvSpPr>
          <xdr:spPr>
            <a:xfrm>
              <a:off x="2566988" y="3236223"/>
              <a:ext cx="3071812" cy="373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600" b="1">
                  <a:solidFill>
                    <a:schemeClr val="bg1"/>
                  </a:solidFill>
                </a:rPr>
                <a:t>Planejado</a:t>
              </a:r>
              <a:r>
                <a:rPr lang="pt-BR" sz="1600" b="1" baseline="0">
                  <a:solidFill>
                    <a:schemeClr val="bg1"/>
                  </a:solidFill>
                </a:rPr>
                <a:t> vs Executado Total</a:t>
              </a:r>
              <a:endParaRPr lang="pt-BR" sz="1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371475</xdr:colOff>
      <xdr:row>2</xdr:row>
      <xdr:rowOff>66675</xdr:rowOff>
    </xdr:from>
    <xdr:to>
      <xdr:col>10</xdr:col>
      <xdr:colOff>200025</xdr:colOff>
      <xdr:row>15</xdr:row>
      <xdr:rowOff>171450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46AC5448-1125-45B1-8976-9722F31CA103}"/>
            </a:ext>
            <a:ext uri="{147F2762-F138-4A5C-976F-8EAC2B608ADB}">
              <a16:predDERef xmlns:a16="http://schemas.microsoft.com/office/drawing/2014/main" pred="{93571BFA-EE8B-186E-2FD7-867326681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368763</xdr:colOff>
      <xdr:row>18</xdr:row>
      <xdr:rowOff>77441</xdr:rowOff>
    </xdr:from>
    <xdr:to>
      <xdr:col>10</xdr:col>
      <xdr:colOff>216363</xdr:colOff>
      <xdr:row>32</xdr:row>
      <xdr:rowOff>180974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52DC6F0-66F3-46A9-B800-1171C90DD8E2}"/>
            </a:ext>
            <a:ext uri="{147F2762-F138-4A5C-976F-8EAC2B608ADB}">
              <a16:predDERef xmlns:a16="http://schemas.microsoft.com/office/drawing/2014/main" pred="{46AC5448-1125-45B1-8976-9722F31CA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193729</xdr:colOff>
      <xdr:row>20</xdr:row>
      <xdr:rowOff>171450</xdr:rowOff>
    </xdr:from>
    <xdr:to>
      <xdr:col>2</xdr:col>
      <xdr:colOff>133350</xdr:colOff>
      <xdr:row>26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ês 1">
              <a:extLst>
                <a:ext uri="{FF2B5EF4-FFF2-40B4-BE49-F238E27FC236}">
                  <a16:creationId xmlns:a16="http://schemas.microsoft.com/office/drawing/2014/main" id="{256F2E54-0BBC-4AB1-81FB-01910D5727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729" y="3981450"/>
              <a:ext cx="1167288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90391</xdr:colOff>
      <xdr:row>19</xdr:row>
      <xdr:rowOff>166516</xdr:rowOff>
    </xdr:from>
    <xdr:to>
      <xdr:col>2</xdr:col>
      <xdr:colOff>254153</xdr:colOff>
      <xdr:row>21</xdr:row>
      <xdr:rowOff>20411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BCE51D6A-82FE-4F78-ADBD-F95D1B1296C4}"/>
            </a:ext>
          </a:extLst>
        </xdr:cNvPr>
        <xdr:cNvSpPr txBox="1"/>
      </xdr:nvSpPr>
      <xdr:spPr>
        <a:xfrm>
          <a:off x="90391" y="3786016"/>
          <a:ext cx="1388405" cy="234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Mês de Analise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ebora_camargo_santacolomba_com_br/Documents/Documents/Gest&#227;o%20H&#237;drica/Cronograma%20Karitel/Cronograma%20de%20irriga&#231;&#227;o%20RDM%2014%2011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çao "/>
      <sheetName val="Lamina"/>
      <sheetName val="Pesquisa de nome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Neto" refreshedDate="44825.386439699076" createdVersion="8" refreshedVersion="8" minRefreshableVersion="3" recordCount="426" xr:uid="{9A28DA15-BCFF-4F96-8E81-CF4E7EA868F3}">
  <cacheSource type="worksheet">
    <worksheetSource name="Base_de_Dados"/>
  </cacheSource>
  <cacheFields count="6">
    <cacheField name="Parametros" numFmtId="0">
      <sharedItems count="6">
        <s v="Feito"/>
        <s v="Mecânico"/>
        <s v="Elétrico"/>
        <s v="Energia"/>
        <s v="Chuva"/>
        <s v="Operação"/>
      </sharedItems>
    </cacheField>
    <cacheField name="Contagem" numFmtId="0">
      <sharedItems containsSemiMixedTypes="0" containsString="0" containsNumber="1" containsInteger="1" minValue="0" maxValue="227"/>
    </cacheField>
    <cacheField name="Porcentagem" numFmtId="9">
      <sharedItems containsSemiMixedTypes="0" containsString="0" containsNumber="1" minValue="0" maxValue="0.93162393162393164"/>
    </cacheField>
    <cacheField name="Semana" numFmtId="14">
      <sharedItems containsSemiMixedTypes="0" containsNonDate="0" containsDate="1" containsString="0" minDate="2020-12-17T00:00:00" maxDate="2022-08-16T00:00:00" count="78">
        <d v="2020-12-17T00:00:00"/>
        <d v="2020-12-25T00:00:00"/>
        <d v="2021-01-02T00:00:00"/>
        <d v="2021-01-14T00:00:00"/>
        <d v="2021-01-22T00:00:00"/>
        <d v="2021-01-30T00:00:00"/>
        <d v="2021-02-07T00:00:00"/>
        <d v="2021-02-15T00:00:00"/>
        <d v="2021-02-23T00:00:00"/>
        <d v="2021-03-03T00:00:00"/>
        <d v="2021-03-11T00:00:00"/>
        <d v="2021-03-19T00:00:00"/>
        <d v="2021-03-27T00:00:00"/>
        <d v="2021-04-04T00:00:00"/>
        <d v="2021-04-12T00:00:00"/>
        <d v="2021-04-30T00:00:00"/>
        <d v="2021-05-08T00:00:00"/>
        <d v="2021-05-16T00:00:00"/>
        <d v="2021-05-24T00:00:00"/>
        <d v="2021-06-01T00:00:00"/>
        <d v="2021-06-17T00:00:00"/>
        <d v="2021-06-25T00:00:00"/>
        <d v="2021-07-03T00:00:00"/>
        <d v="2021-07-11T00:00:00"/>
        <d v="2021-07-19T00:00:00"/>
        <d v="2021-07-27T00:00:00"/>
        <d v="2021-08-04T00:00:00"/>
        <d v="2021-08-12T00:00:00"/>
        <d v="2021-08-20T00:00:00"/>
        <d v="2021-08-28T00:00:00"/>
        <d v="2021-09-05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8T00:00:00"/>
        <d v="2022-05-16T00:00:00"/>
        <d v="2022-05-23T00:00:00"/>
        <d v="2022-05-30T00:00:00"/>
        <d v="2022-06-06T00:00:00"/>
        <d v="2022-06-09T00:00:00"/>
        <d v="2022-06-13T00:00:00"/>
        <d v="2022-06-20T00:00:00"/>
        <d v="2022-06-27T00:00:00"/>
        <d v="2022-07-04T00:00:00"/>
        <d v="2022-07-18T00:00:00" u="1"/>
        <d v="2021-06-09T00:00:00" u="1"/>
        <d v="2022-07-25T00:00:00" u="1"/>
        <d v="2022-08-01T00:00:00" u="1"/>
        <d v="2022-08-08T00:00:00" u="1"/>
        <d v="2022-07-11T00:00:00" u="1"/>
        <d v="2022-08-15T00:00:00" u="1"/>
      </sharedItems>
    </cacheField>
    <cacheField name="Ano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Periodo" numFmtId="0">
      <sharedItems count="2">
        <s v="2ª Semestre"/>
        <s v="1ª Semestre"/>
      </sharedItems>
    </cacheField>
  </cacheFields>
  <extLst>
    <ext xmlns:x14="http://schemas.microsoft.com/office/spreadsheetml/2009/9/main" uri="{725AE2AE-9491-48be-B2B4-4EB974FC3084}">
      <x14:pivotCacheDefinition pivotCacheId="132099823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ito Silva" refreshedDate="45120.401006365741" createdVersion="8" refreshedVersion="8" minRefreshableVersion="3" recordCount="816" xr:uid="{20245DB1-8DAB-4A8C-911B-87E97147A544}">
  <cacheSource type="worksheet">
    <worksheetSource name="Tabela2"/>
  </cacheSource>
  <cacheFields count="6">
    <cacheField name="Parâmetros" numFmtId="1">
      <sharedItems containsBlank="1" count="12">
        <s v="Feito"/>
        <s v="Mecânico"/>
        <s v="Elétrico"/>
        <s v="Energia"/>
        <s v="Chuva"/>
        <s v="Operação"/>
        <s v="Planejado"/>
        <m u="1"/>
        <s v="Planejamento" u="1"/>
        <s v="Cancelado" u="1"/>
        <s v="Acrescentado" u="1"/>
        <s v="Planejado " u="1"/>
      </sharedItems>
    </cacheField>
    <cacheField name="Contagem" numFmtId="0">
      <sharedItems containsSemiMixedTypes="0" containsString="0" containsNumber="1" containsInteger="1" minValue="0" maxValue="302"/>
    </cacheField>
    <cacheField name="Semana" numFmtId="14">
      <sharedItems containsSemiMixedTypes="0" containsNonDate="0" containsDate="1" containsString="0" minDate="2020-12-17T00:00:00" maxDate="2023-07-12T00:00:00" count="127">
        <d v="2020-12-17T00:00:00"/>
        <d v="2020-12-25T00:00:00"/>
        <d v="2021-01-02T00:00:00"/>
        <d v="2021-01-14T00:00:00"/>
        <d v="2021-01-22T00:00:00"/>
        <d v="2021-01-30T00:00:00"/>
        <d v="2021-02-07T00:00:00"/>
        <d v="2021-02-15T00:00:00"/>
        <d v="2021-02-23T00:00:00"/>
        <d v="2021-03-03T00:00:00"/>
        <d v="2021-03-11T00:00:00"/>
        <d v="2021-03-19T00:00:00"/>
        <d v="2021-03-27T00:00:00"/>
        <d v="2021-04-04T00:00:00"/>
        <d v="2021-04-12T00:00:00"/>
        <d v="2021-04-30T00:00:00"/>
        <d v="2021-05-08T00:00:00"/>
        <d v="2021-05-16T00:00:00"/>
        <d v="2021-05-24T00:00:00"/>
        <d v="2021-06-01T00:00:00"/>
        <d v="2021-06-09T00:00:00"/>
        <d v="2021-06-17T00:00:00"/>
        <d v="2021-06-25T00:00:00"/>
        <d v="2021-07-03T00:00:00"/>
        <d v="2021-07-11T00:00:00"/>
        <d v="2021-07-19T00:00:00"/>
        <d v="2021-07-27T00:00:00"/>
        <d v="2021-08-04T00:00:00"/>
        <d v="2021-08-12T00:00:00"/>
        <d v="2021-08-20T00:00:00"/>
        <d v="2021-08-28T00:00:00"/>
        <d v="2021-09-05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1T00:00:00"/>
        <d v="2022-05-08T00:00:00" u="1"/>
        <d v="2023-06-13T00:00:00" u="1"/>
        <d v="2023-01-31T00:00:00" u="1"/>
        <d v="2023-05-13T00:00:00" u="1"/>
      </sharedItems>
    </cacheField>
    <cacheField name="Ano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ês" numFmtId="0">
      <sharedItems count="12">
        <s v="dezembro"/>
        <s v="janeiro"/>
        <s v="fevereiro"/>
        <s v="março"/>
        <s v="abril"/>
        <s v="maio"/>
        <s v="junho"/>
        <s v="julho"/>
        <s v="agosto"/>
        <s v="setembro"/>
        <s v="outubro"/>
        <s v="novembro"/>
      </sharedItems>
    </cacheField>
    <cacheField name="Periodo" numFmtId="0">
      <sharedItems containsBlank="1" count="3">
        <s v="2ª Semestre"/>
        <s v="1ª Semestre"/>
        <m u="1"/>
      </sharedItems>
    </cacheField>
  </cacheFields>
  <extLst>
    <ext xmlns:x14="http://schemas.microsoft.com/office/spreadsheetml/2009/9/main" uri="{725AE2AE-9491-48be-B2B4-4EB974FC3084}">
      <x14:pivotCacheDefinition pivotCacheId="5272817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x v="0"/>
    <n v="81"/>
    <n v="0.60447761194029848"/>
    <x v="0"/>
    <x v="0"/>
    <x v="0"/>
  </r>
  <r>
    <x v="1"/>
    <n v="12"/>
    <n v="8.9552238805970144E-2"/>
    <x v="0"/>
    <x v="0"/>
    <x v="0"/>
  </r>
  <r>
    <x v="2"/>
    <n v="3"/>
    <n v="2.2388059701492536E-2"/>
    <x v="0"/>
    <x v="0"/>
    <x v="0"/>
  </r>
  <r>
    <x v="3"/>
    <n v="12"/>
    <n v="8.9552238805970144E-2"/>
    <x v="0"/>
    <x v="0"/>
    <x v="0"/>
  </r>
  <r>
    <x v="4"/>
    <n v="24"/>
    <n v="0.17910447761194029"/>
    <x v="0"/>
    <x v="0"/>
    <x v="0"/>
  </r>
  <r>
    <x v="5"/>
    <n v="2"/>
    <n v="1.4925373134328358E-2"/>
    <x v="0"/>
    <x v="0"/>
    <x v="0"/>
  </r>
  <r>
    <x v="0"/>
    <n v="101"/>
    <n v="0.80158730158730163"/>
    <x v="1"/>
    <x v="0"/>
    <x v="0"/>
  </r>
  <r>
    <x v="1"/>
    <n v="10"/>
    <n v="7.9365079365079361E-2"/>
    <x v="1"/>
    <x v="0"/>
    <x v="0"/>
  </r>
  <r>
    <x v="2"/>
    <n v="6"/>
    <n v="4.7619047619047616E-2"/>
    <x v="1"/>
    <x v="0"/>
    <x v="0"/>
  </r>
  <r>
    <x v="3"/>
    <n v="2"/>
    <n v="1.5873015873015872E-2"/>
    <x v="1"/>
    <x v="0"/>
    <x v="0"/>
  </r>
  <r>
    <x v="4"/>
    <n v="0"/>
    <n v="0"/>
    <x v="1"/>
    <x v="0"/>
    <x v="0"/>
  </r>
  <r>
    <x v="5"/>
    <n v="7"/>
    <n v="5.5555555555555552E-2"/>
    <x v="1"/>
    <x v="0"/>
    <x v="0"/>
  </r>
  <r>
    <x v="0"/>
    <n v="38"/>
    <n v="0.34862385321100919"/>
    <x v="2"/>
    <x v="1"/>
    <x v="1"/>
  </r>
  <r>
    <x v="1"/>
    <n v="12"/>
    <n v="0.11009174311926606"/>
    <x v="2"/>
    <x v="1"/>
    <x v="1"/>
  </r>
  <r>
    <x v="2"/>
    <n v="12"/>
    <n v="0.11009174311926606"/>
    <x v="2"/>
    <x v="1"/>
    <x v="1"/>
  </r>
  <r>
    <x v="3"/>
    <n v="0"/>
    <n v="0"/>
    <x v="2"/>
    <x v="1"/>
    <x v="1"/>
  </r>
  <r>
    <x v="4"/>
    <n v="39"/>
    <n v="0.3577981651376147"/>
    <x v="2"/>
    <x v="1"/>
    <x v="1"/>
  </r>
  <r>
    <x v="5"/>
    <n v="8"/>
    <n v="7.3394495412844041E-2"/>
    <x v="2"/>
    <x v="1"/>
    <x v="1"/>
  </r>
  <r>
    <x v="0"/>
    <n v="38"/>
    <n v="0.62295081967213117"/>
    <x v="3"/>
    <x v="1"/>
    <x v="1"/>
  </r>
  <r>
    <x v="1"/>
    <n v="13"/>
    <n v="0.21311475409836064"/>
    <x v="3"/>
    <x v="1"/>
    <x v="1"/>
  </r>
  <r>
    <x v="2"/>
    <n v="9"/>
    <n v="0.14754098360655737"/>
    <x v="3"/>
    <x v="1"/>
    <x v="1"/>
  </r>
  <r>
    <x v="3"/>
    <n v="0"/>
    <n v="0"/>
    <x v="3"/>
    <x v="1"/>
    <x v="1"/>
  </r>
  <r>
    <x v="4"/>
    <n v="0"/>
    <n v="0"/>
    <x v="3"/>
    <x v="1"/>
    <x v="1"/>
  </r>
  <r>
    <x v="5"/>
    <n v="1"/>
    <n v="1.6393442622950821E-2"/>
    <x v="3"/>
    <x v="1"/>
    <x v="1"/>
  </r>
  <r>
    <x v="0"/>
    <n v="118"/>
    <n v="0.65921787709497204"/>
    <x v="4"/>
    <x v="1"/>
    <x v="1"/>
  </r>
  <r>
    <x v="1"/>
    <n v="19"/>
    <n v="0.10614525139664804"/>
    <x v="4"/>
    <x v="1"/>
    <x v="1"/>
  </r>
  <r>
    <x v="2"/>
    <n v="4"/>
    <n v="2.23463687150838E-2"/>
    <x v="4"/>
    <x v="1"/>
    <x v="1"/>
  </r>
  <r>
    <x v="3"/>
    <n v="19"/>
    <n v="0.10614525139664804"/>
    <x v="4"/>
    <x v="1"/>
    <x v="1"/>
  </r>
  <r>
    <x v="4"/>
    <n v="0"/>
    <n v="0"/>
    <x v="4"/>
    <x v="1"/>
    <x v="1"/>
  </r>
  <r>
    <x v="5"/>
    <n v="19"/>
    <n v="0.10614525139664804"/>
    <x v="4"/>
    <x v="1"/>
    <x v="1"/>
  </r>
  <r>
    <x v="0"/>
    <n v="122"/>
    <n v="0.69714285714285718"/>
    <x v="5"/>
    <x v="1"/>
    <x v="1"/>
  </r>
  <r>
    <x v="1"/>
    <n v="12"/>
    <n v="6.8571428571428575E-2"/>
    <x v="5"/>
    <x v="1"/>
    <x v="1"/>
  </r>
  <r>
    <x v="2"/>
    <n v="0"/>
    <n v="0"/>
    <x v="5"/>
    <x v="1"/>
    <x v="1"/>
  </r>
  <r>
    <x v="3"/>
    <n v="18"/>
    <n v="0.10285714285714286"/>
    <x v="5"/>
    <x v="1"/>
    <x v="1"/>
  </r>
  <r>
    <x v="4"/>
    <n v="2"/>
    <n v="1.1428571428571429E-2"/>
    <x v="5"/>
    <x v="1"/>
    <x v="1"/>
  </r>
  <r>
    <x v="5"/>
    <n v="21"/>
    <n v="0.12"/>
    <x v="5"/>
    <x v="1"/>
    <x v="1"/>
  </r>
  <r>
    <x v="0"/>
    <n v="10"/>
    <n v="0.25"/>
    <x v="6"/>
    <x v="1"/>
    <x v="1"/>
  </r>
  <r>
    <x v="1"/>
    <n v="2"/>
    <n v="0.05"/>
    <x v="6"/>
    <x v="1"/>
    <x v="1"/>
  </r>
  <r>
    <x v="2"/>
    <n v="1"/>
    <n v="2.5000000000000001E-2"/>
    <x v="6"/>
    <x v="1"/>
    <x v="1"/>
  </r>
  <r>
    <x v="3"/>
    <n v="0"/>
    <n v="0"/>
    <x v="6"/>
    <x v="1"/>
    <x v="1"/>
  </r>
  <r>
    <x v="4"/>
    <n v="26"/>
    <n v="0.65"/>
    <x v="6"/>
    <x v="1"/>
    <x v="1"/>
  </r>
  <r>
    <x v="5"/>
    <n v="1"/>
    <n v="2.5000000000000001E-2"/>
    <x v="6"/>
    <x v="1"/>
    <x v="1"/>
  </r>
  <r>
    <x v="0"/>
    <n v="9"/>
    <n v="0.5"/>
    <x v="7"/>
    <x v="1"/>
    <x v="1"/>
  </r>
  <r>
    <x v="1"/>
    <n v="6"/>
    <n v="0.33333333333333331"/>
    <x v="7"/>
    <x v="1"/>
    <x v="1"/>
  </r>
  <r>
    <x v="2"/>
    <n v="0"/>
    <n v="0"/>
    <x v="7"/>
    <x v="1"/>
    <x v="1"/>
  </r>
  <r>
    <x v="3"/>
    <n v="0"/>
    <n v="0"/>
    <x v="7"/>
    <x v="1"/>
    <x v="1"/>
  </r>
  <r>
    <x v="4"/>
    <n v="1"/>
    <n v="5.5555555555555552E-2"/>
    <x v="7"/>
    <x v="1"/>
    <x v="1"/>
  </r>
  <r>
    <x v="5"/>
    <n v="2"/>
    <n v="0.1111111111111111"/>
    <x v="7"/>
    <x v="1"/>
    <x v="1"/>
  </r>
  <r>
    <x v="0"/>
    <n v="14"/>
    <n v="0.82352941176470584"/>
    <x v="8"/>
    <x v="1"/>
    <x v="1"/>
  </r>
  <r>
    <x v="1"/>
    <n v="1"/>
    <n v="5.8823529411764705E-2"/>
    <x v="8"/>
    <x v="1"/>
    <x v="1"/>
  </r>
  <r>
    <x v="2"/>
    <n v="1"/>
    <n v="5.8823529411764705E-2"/>
    <x v="8"/>
    <x v="1"/>
    <x v="1"/>
  </r>
  <r>
    <x v="3"/>
    <n v="0"/>
    <n v="0"/>
    <x v="8"/>
    <x v="1"/>
    <x v="1"/>
  </r>
  <r>
    <x v="4"/>
    <n v="1"/>
    <n v="5.8823529411764705E-2"/>
    <x v="8"/>
    <x v="1"/>
    <x v="1"/>
  </r>
  <r>
    <x v="5"/>
    <n v="0"/>
    <n v="0"/>
    <x v="8"/>
    <x v="1"/>
    <x v="1"/>
  </r>
  <r>
    <x v="0"/>
    <n v="75"/>
    <n v="0.59055118110236215"/>
    <x v="9"/>
    <x v="1"/>
    <x v="1"/>
  </r>
  <r>
    <x v="1"/>
    <n v="12"/>
    <n v="9.4488188976377951E-2"/>
    <x v="9"/>
    <x v="1"/>
    <x v="1"/>
  </r>
  <r>
    <x v="2"/>
    <n v="15"/>
    <n v="0.11811023622047244"/>
    <x v="9"/>
    <x v="1"/>
    <x v="1"/>
  </r>
  <r>
    <x v="3"/>
    <n v="2"/>
    <n v="1.5748031496062992E-2"/>
    <x v="9"/>
    <x v="1"/>
    <x v="1"/>
  </r>
  <r>
    <x v="4"/>
    <n v="11"/>
    <n v="8.6614173228346455E-2"/>
    <x v="9"/>
    <x v="1"/>
    <x v="1"/>
  </r>
  <r>
    <x v="5"/>
    <n v="12"/>
    <n v="9.4488188976377951E-2"/>
    <x v="9"/>
    <x v="1"/>
    <x v="1"/>
  </r>
  <r>
    <x v="0"/>
    <n v="93"/>
    <n v="0.7153846153846154"/>
    <x v="10"/>
    <x v="1"/>
    <x v="1"/>
  </r>
  <r>
    <x v="1"/>
    <n v="9"/>
    <n v="6.9230769230769235E-2"/>
    <x v="10"/>
    <x v="1"/>
    <x v="1"/>
  </r>
  <r>
    <x v="2"/>
    <n v="8"/>
    <n v="6.1538461538461542E-2"/>
    <x v="10"/>
    <x v="1"/>
    <x v="1"/>
  </r>
  <r>
    <x v="3"/>
    <n v="9"/>
    <n v="6.9230769230769235E-2"/>
    <x v="10"/>
    <x v="1"/>
    <x v="1"/>
  </r>
  <r>
    <x v="4"/>
    <n v="0"/>
    <n v="0"/>
    <x v="10"/>
    <x v="1"/>
    <x v="1"/>
  </r>
  <r>
    <x v="5"/>
    <n v="11"/>
    <n v="8.461538461538462E-2"/>
    <x v="10"/>
    <x v="1"/>
    <x v="1"/>
  </r>
  <r>
    <x v="0"/>
    <n v="113"/>
    <n v="0.59162303664921467"/>
    <x v="11"/>
    <x v="1"/>
    <x v="1"/>
  </r>
  <r>
    <x v="1"/>
    <n v="23"/>
    <n v="0.12041884816753927"/>
    <x v="11"/>
    <x v="1"/>
    <x v="1"/>
  </r>
  <r>
    <x v="2"/>
    <n v="18"/>
    <n v="9.4240837696335081E-2"/>
    <x v="11"/>
    <x v="1"/>
    <x v="1"/>
  </r>
  <r>
    <x v="3"/>
    <n v="0"/>
    <n v="0"/>
    <x v="11"/>
    <x v="1"/>
    <x v="1"/>
  </r>
  <r>
    <x v="4"/>
    <n v="0"/>
    <n v="0"/>
    <x v="11"/>
    <x v="1"/>
    <x v="1"/>
  </r>
  <r>
    <x v="5"/>
    <n v="37"/>
    <n v="0.193717277486911"/>
    <x v="11"/>
    <x v="1"/>
    <x v="1"/>
  </r>
  <r>
    <x v="0"/>
    <n v="139"/>
    <n v="0.64953271028037385"/>
    <x v="12"/>
    <x v="1"/>
    <x v="1"/>
  </r>
  <r>
    <x v="1"/>
    <n v="23"/>
    <n v="0.10747663551401869"/>
    <x v="12"/>
    <x v="1"/>
    <x v="1"/>
  </r>
  <r>
    <x v="2"/>
    <n v="5"/>
    <n v="2.336448598130841E-2"/>
    <x v="12"/>
    <x v="1"/>
    <x v="1"/>
  </r>
  <r>
    <x v="3"/>
    <n v="0"/>
    <n v="0"/>
    <x v="12"/>
    <x v="1"/>
    <x v="1"/>
  </r>
  <r>
    <x v="4"/>
    <n v="0"/>
    <n v="0"/>
    <x v="12"/>
    <x v="1"/>
    <x v="1"/>
  </r>
  <r>
    <x v="5"/>
    <n v="47"/>
    <n v="0.21962616822429906"/>
    <x v="12"/>
    <x v="1"/>
    <x v="1"/>
  </r>
  <r>
    <x v="0"/>
    <n v="49"/>
    <n v="0.33561643835616439"/>
    <x v="13"/>
    <x v="1"/>
    <x v="1"/>
  </r>
  <r>
    <x v="1"/>
    <n v="41"/>
    <n v="0.28082191780821919"/>
    <x v="13"/>
    <x v="1"/>
    <x v="1"/>
  </r>
  <r>
    <x v="2"/>
    <n v="7"/>
    <n v="4.7945205479452052E-2"/>
    <x v="13"/>
    <x v="1"/>
    <x v="1"/>
  </r>
  <r>
    <x v="3"/>
    <n v="0"/>
    <n v="0"/>
    <x v="13"/>
    <x v="1"/>
    <x v="1"/>
  </r>
  <r>
    <x v="4"/>
    <n v="34"/>
    <n v="0.23287671232876711"/>
    <x v="13"/>
    <x v="1"/>
    <x v="1"/>
  </r>
  <r>
    <x v="5"/>
    <n v="15"/>
    <n v="0.10273972602739725"/>
    <x v="13"/>
    <x v="1"/>
    <x v="1"/>
  </r>
  <r>
    <x v="0"/>
    <n v="20"/>
    <n v="0.25974025974025972"/>
    <x v="14"/>
    <x v="1"/>
    <x v="1"/>
  </r>
  <r>
    <x v="1"/>
    <n v="6"/>
    <n v="7.792207792207792E-2"/>
    <x v="14"/>
    <x v="1"/>
    <x v="1"/>
  </r>
  <r>
    <x v="2"/>
    <n v="1"/>
    <n v="1.2987012987012988E-2"/>
    <x v="14"/>
    <x v="1"/>
    <x v="1"/>
  </r>
  <r>
    <x v="3"/>
    <n v="0"/>
    <n v="0"/>
    <x v="14"/>
    <x v="1"/>
    <x v="1"/>
  </r>
  <r>
    <x v="4"/>
    <n v="38"/>
    <n v="0.4935064935064935"/>
    <x v="14"/>
    <x v="1"/>
    <x v="1"/>
  </r>
  <r>
    <x v="5"/>
    <n v="12"/>
    <n v="0.15584415584415584"/>
    <x v="14"/>
    <x v="1"/>
    <x v="1"/>
  </r>
  <r>
    <x v="0"/>
    <n v="86"/>
    <n v="0.60563380281690138"/>
    <x v="15"/>
    <x v="1"/>
    <x v="1"/>
  </r>
  <r>
    <x v="1"/>
    <n v="7"/>
    <n v="4.9295774647887321E-2"/>
    <x v="15"/>
    <x v="1"/>
    <x v="1"/>
  </r>
  <r>
    <x v="2"/>
    <n v="4"/>
    <n v="2.8169014084507043E-2"/>
    <x v="15"/>
    <x v="1"/>
    <x v="1"/>
  </r>
  <r>
    <x v="3"/>
    <n v="0"/>
    <n v="0"/>
    <x v="15"/>
    <x v="1"/>
    <x v="1"/>
  </r>
  <r>
    <x v="4"/>
    <n v="0"/>
    <n v="0"/>
    <x v="15"/>
    <x v="1"/>
    <x v="1"/>
  </r>
  <r>
    <x v="5"/>
    <n v="45"/>
    <n v="0.31690140845070425"/>
    <x v="15"/>
    <x v="1"/>
    <x v="1"/>
  </r>
  <r>
    <x v="0"/>
    <n v="109"/>
    <n v="0.64880952380952384"/>
    <x v="16"/>
    <x v="1"/>
    <x v="1"/>
  </r>
  <r>
    <x v="1"/>
    <n v="19"/>
    <n v="0.1130952380952381"/>
    <x v="16"/>
    <x v="1"/>
    <x v="1"/>
  </r>
  <r>
    <x v="2"/>
    <n v="3"/>
    <n v="1.7857142857142856E-2"/>
    <x v="16"/>
    <x v="1"/>
    <x v="1"/>
  </r>
  <r>
    <x v="3"/>
    <n v="0"/>
    <n v="0"/>
    <x v="16"/>
    <x v="1"/>
    <x v="1"/>
  </r>
  <r>
    <x v="4"/>
    <n v="0"/>
    <n v="0"/>
    <x v="16"/>
    <x v="1"/>
    <x v="1"/>
  </r>
  <r>
    <x v="5"/>
    <n v="37"/>
    <n v="0.22023809523809523"/>
    <x v="16"/>
    <x v="1"/>
    <x v="1"/>
  </r>
  <r>
    <x v="0"/>
    <n v="113"/>
    <n v="0.68484848484848482"/>
    <x v="17"/>
    <x v="1"/>
    <x v="1"/>
  </r>
  <r>
    <x v="1"/>
    <n v="6"/>
    <n v="3.6363636363636362E-2"/>
    <x v="17"/>
    <x v="1"/>
    <x v="1"/>
  </r>
  <r>
    <x v="2"/>
    <n v="5"/>
    <n v="3.0303030303030304E-2"/>
    <x v="17"/>
    <x v="1"/>
    <x v="1"/>
  </r>
  <r>
    <x v="3"/>
    <n v="0"/>
    <n v="0"/>
    <x v="17"/>
    <x v="1"/>
    <x v="1"/>
  </r>
  <r>
    <x v="4"/>
    <n v="0"/>
    <n v="0"/>
    <x v="17"/>
    <x v="1"/>
    <x v="1"/>
  </r>
  <r>
    <x v="5"/>
    <n v="41"/>
    <n v="0.24848484848484848"/>
    <x v="17"/>
    <x v="1"/>
    <x v="1"/>
  </r>
  <r>
    <x v="0"/>
    <n v="119"/>
    <n v="0.79865771812080533"/>
    <x v="18"/>
    <x v="1"/>
    <x v="1"/>
  </r>
  <r>
    <x v="1"/>
    <n v="9"/>
    <n v="6.0402684563758392E-2"/>
    <x v="18"/>
    <x v="1"/>
    <x v="1"/>
  </r>
  <r>
    <x v="2"/>
    <n v="1"/>
    <n v="6.7114093959731542E-3"/>
    <x v="18"/>
    <x v="1"/>
    <x v="1"/>
  </r>
  <r>
    <x v="3"/>
    <n v="0"/>
    <n v="0"/>
    <x v="18"/>
    <x v="1"/>
    <x v="1"/>
  </r>
  <r>
    <x v="4"/>
    <n v="0"/>
    <n v="0"/>
    <x v="18"/>
    <x v="1"/>
    <x v="1"/>
  </r>
  <r>
    <x v="5"/>
    <n v="20"/>
    <n v="0.13422818791946309"/>
    <x v="18"/>
    <x v="1"/>
    <x v="1"/>
  </r>
  <r>
    <x v="0"/>
    <n v="113"/>
    <n v="0.77397260273972601"/>
    <x v="19"/>
    <x v="1"/>
    <x v="1"/>
  </r>
  <r>
    <x v="1"/>
    <n v="7"/>
    <n v="4.7945205479452052E-2"/>
    <x v="19"/>
    <x v="1"/>
    <x v="1"/>
  </r>
  <r>
    <x v="2"/>
    <n v="0"/>
    <n v="0"/>
    <x v="19"/>
    <x v="1"/>
    <x v="1"/>
  </r>
  <r>
    <x v="3"/>
    <n v="0"/>
    <n v="0"/>
    <x v="19"/>
    <x v="1"/>
    <x v="1"/>
  </r>
  <r>
    <x v="4"/>
    <n v="0"/>
    <n v="0"/>
    <x v="19"/>
    <x v="1"/>
    <x v="1"/>
  </r>
  <r>
    <x v="5"/>
    <n v="26"/>
    <n v="0.17808219178082191"/>
    <x v="19"/>
    <x v="1"/>
    <x v="1"/>
  </r>
  <r>
    <x v="0"/>
    <n v="93"/>
    <n v="0.80869565217391304"/>
    <x v="20"/>
    <x v="1"/>
    <x v="1"/>
  </r>
  <r>
    <x v="1"/>
    <n v="5"/>
    <n v="4.3478260869565216E-2"/>
    <x v="20"/>
    <x v="1"/>
    <x v="1"/>
  </r>
  <r>
    <x v="2"/>
    <n v="3"/>
    <n v="2.6086956521739129E-2"/>
    <x v="20"/>
    <x v="1"/>
    <x v="1"/>
  </r>
  <r>
    <x v="3"/>
    <n v="0"/>
    <n v="0"/>
    <x v="20"/>
    <x v="1"/>
    <x v="1"/>
  </r>
  <r>
    <x v="4"/>
    <n v="0"/>
    <n v="0"/>
    <x v="20"/>
    <x v="1"/>
    <x v="1"/>
  </r>
  <r>
    <x v="5"/>
    <n v="14"/>
    <n v="0.12173913043478261"/>
    <x v="20"/>
    <x v="1"/>
    <x v="1"/>
  </r>
  <r>
    <x v="0"/>
    <n v="95"/>
    <n v="0.7661290322580645"/>
    <x v="21"/>
    <x v="1"/>
    <x v="1"/>
  </r>
  <r>
    <x v="1"/>
    <n v="9"/>
    <n v="7.2580645161290328E-2"/>
    <x v="21"/>
    <x v="1"/>
    <x v="1"/>
  </r>
  <r>
    <x v="2"/>
    <n v="5"/>
    <n v="4.0322580645161289E-2"/>
    <x v="21"/>
    <x v="1"/>
    <x v="1"/>
  </r>
  <r>
    <x v="3"/>
    <n v="0"/>
    <n v="0"/>
    <x v="21"/>
    <x v="1"/>
    <x v="1"/>
  </r>
  <r>
    <x v="4"/>
    <n v="0"/>
    <n v="0"/>
    <x v="21"/>
    <x v="1"/>
    <x v="1"/>
  </r>
  <r>
    <x v="5"/>
    <n v="15"/>
    <n v="0.12096774193548387"/>
    <x v="21"/>
    <x v="1"/>
    <x v="1"/>
  </r>
  <r>
    <x v="0"/>
    <n v="80"/>
    <n v="0.72727272727272729"/>
    <x v="22"/>
    <x v="1"/>
    <x v="0"/>
  </r>
  <r>
    <x v="1"/>
    <n v="5"/>
    <n v="4.5454545454545456E-2"/>
    <x v="22"/>
    <x v="1"/>
    <x v="0"/>
  </r>
  <r>
    <x v="2"/>
    <n v="3"/>
    <n v="2.7272727272727271E-2"/>
    <x v="22"/>
    <x v="1"/>
    <x v="0"/>
  </r>
  <r>
    <x v="3"/>
    <n v="0"/>
    <n v="0"/>
    <x v="22"/>
    <x v="1"/>
    <x v="0"/>
  </r>
  <r>
    <x v="4"/>
    <n v="0"/>
    <n v="0"/>
    <x v="22"/>
    <x v="1"/>
    <x v="0"/>
  </r>
  <r>
    <x v="5"/>
    <n v="22"/>
    <n v="0.2"/>
    <x v="22"/>
    <x v="1"/>
    <x v="0"/>
  </r>
  <r>
    <x v="0"/>
    <n v="79"/>
    <n v="0.66386554621848737"/>
    <x v="23"/>
    <x v="1"/>
    <x v="0"/>
  </r>
  <r>
    <x v="1"/>
    <n v="7"/>
    <n v="5.8823529411764705E-2"/>
    <x v="23"/>
    <x v="1"/>
    <x v="0"/>
  </r>
  <r>
    <x v="2"/>
    <n v="3"/>
    <n v="2.5210084033613446E-2"/>
    <x v="23"/>
    <x v="1"/>
    <x v="0"/>
  </r>
  <r>
    <x v="3"/>
    <n v="0"/>
    <n v="0"/>
    <x v="23"/>
    <x v="1"/>
    <x v="0"/>
  </r>
  <r>
    <x v="4"/>
    <n v="0"/>
    <n v="0"/>
    <x v="23"/>
    <x v="1"/>
    <x v="0"/>
  </r>
  <r>
    <x v="5"/>
    <n v="30"/>
    <n v="0.25210084033613445"/>
    <x v="23"/>
    <x v="1"/>
    <x v="0"/>
  </r>
  <r>
    <x v="0"/>
    <n v="92"/>
    <n v="0.73599999999999999"/>
    <x v="24"/>
    <x v="1"/>
    <x v="0"/>
  </r>
  <r>
    <x v="1"/>
    <n v="8"/>
    <n v="6.4000000000000001E-2"/>
    <x v="24"/>
    <x v="1"/>
    <x v="0"/>
  </r>
  <r>
    <x v="2"/>
    <n v="2"/>
    <n v="1.6E-2"/>
    <x v="24"/>
    <x v="1"/>
    <x v="0"/>
  </r>
  <r>
    <x v="3"/>
    <n v="3"/>
    <n v="2.4E-2"/>
    <x v="24"/>
    <x v="1"/>
    <x v="0"/>
  </r>
  <r>
    <x v="4"/>
    <n v="0"/>
    <n v="0"/>
    <x v="24"/>
    <x v="1"/>
    <x v="0"/>
  </r>
  <r>
    <x v="5"/>
    <n v="20"/>
    <n v="0.16"/>
    <x v="24"/>
    <x v="1"/>
    <x v="0"/>
  </r>
  <r>
    <x v="0"/>
    <n v="83"/>
    <n v="0.80582524271844658"/>
    <x v="25"/>
    <x v="1"/>
    <x v="0"/>
  </r>
  <r>
    <x v="1"/>
    <n v="2"/>
    <n v="1.9417475728155338E-2"/>
    <x v="25"/>
    <x v="1"/>
    <x v="0"/>
  </r>
  <r>
    <x v="2"/>
    <n v="0"/>
    <n v="0"/>
    <x v="25"/>
    <x v="1"/>
    <x v="0"/>
  </r>
  <r>
    <x v="3"/>
    <n v="0"/>
    <n v="0"/>
    <x v="25"/>
    <x v="1"/>
    <x v="0"/>
  </r>
  <r>
    <x v="4"/>
    <n v="0"/>
    <n v="0"/>
    <x v="25"/>
    <x v="1"/>
    <x v="0"/>
  </r>
  <r>
    <x v="5"/>
    <n v="18"/>
    <n v="0.17475728155339806"/>
    <x v="25"/>
    <x v="1"/>
    <x v="0"/>
  </r>
  <r>
    <x v="0"/>
    <n v="102"/>
    <n v="0.76691729323308266"/>
    <x v="26"/>
    <x v="1"/>
    <x v="0"/>
  </r>
  <r>
    <x v="1"/>
    <n v="6"/>
    <n v="4.5112781954887216E-2"/>
    <x v="26"/>
    <x v="1"/>
    <x v="0"/>
  </r>
  <r>
    <x v="2"/>
    <n v="3"/>
    <n v="2.2556390977443608E-2"/>
    <x v="26"/>
    <x v="1"/>
    <x v="0"/>
  </r>
  <r>
    <x v="3"/>
    <n v="0"/>
    <n v="0"/>
    <x v="26"/>
    <x v="1"/>
    <x v="0"/>
  </r>
  <r>
    <x v="4"/>
    <n v="0"/>
    <n v="0"/>
    <x v="26"/>
    <x v="1"/>
    <x v="0"/>
  </r>
  <r>
    <x v="5"/>
    <n v="22"/>
    <n v="0.16541353383458646"/>
    <x v="26"/>
    <x v="1"/>
    <x v="0"/>
  </r>
  <r>
    <x v="0"/>
    <n v="98"/>
    <n v="0.72592592592592597"/>
    <x v="27"/>
    <x v="1"/>
    <x v="0"/>
  </r>
  <r>
    <x v="1"/>
    <n v="11"/>
    <n v="8.1481481481481488E-2"/>
    <x v="27"/>
    <x v="1"/>
    <x v="0"/>
  </r>
  <r>
    <x v="2"/>
    <n v="7"/>
    <n v="5.185185185185185E-2"/>
    <x v="27"/>
    <x v="1"/>
    <x v="0"/>
  </r>
  <r>
    <x v="3"/>
    <n v="0"/>
    <n v="0"/>
    <x v="27"/>
    <x v="1"/>
    <x v="0"/>
  </r>
  <r>
    <x v="4"/>
    <n v="0"/>
    <n v="0"/>
    <x v="27"/>
    <x v="1"/>
    <x v="0"/>
  </r>
  <r>
    <x v="5"/>
    <n v="19"/>
    <n v="0.14074074074074075"/>
    <x v="27"/>
    <x v="1"/>
    <x v="0"/>
  </r>
  <r>
    <x v="0"/>
    <n v="112"/>
    <n v="0.76190476190476186"/>
    <x v="28"/>
    <x v="1"/>
    <x v="0"/>
  </r>
  <r>
    <x v="1"/>
    <n v="4"/>
    <n v="2.7210884353741496E-2"/>
    <x v="28"/>
    <x v="1"/>
    <x v="0"/>
  </r>
  <r>
    <x v="2"/>
    <n v="3"/>
    <n v="2.0408163265306121E-2"/>
    <x v="28"/>
    <x v="1"/>
    <x v="0"/>
  </r>
  <r>
    <x v="3"/>
    <n v="0"/>
    <n v="0"/>
    <x v="28"/>
    <x v="1"/>
    <x v="0"/>
  </r>
  <r>
    <x v="4"/>
    <n v="0"/>
    <n v="0"/>
    <x v="28"/>
    <x v="1"/>
    <x v="0"/>
  </r>
  <r>
    <x v="5"/>
    <n v="28"/>
    <n v="0.19047619047619047"/>
    <x v="28"/>
    <x v="1"/>
    <x v="0"/>
  </r>
  <r>
    <x v="0"/>
    <n v="153"/>
    <n v="0.7766497461928934"/>
    <x v="29"/>
    <x v="1"/>
    <x v="0"/>
  </r>
  <r>
    <x v="1"/>
    <n v="7"/>
    <n v="3.553299492385787E-2"/>
    <x v="29"/>
    <x v="1"/>
    <x v="0"/>
  </r>
  <r>
    <x v="2"/>
    <n v="1"/>
    <n v="5.076142131979695E-3"/>
    <x v="29"/>
    <x v="1"/>
    <x v="0"/>
  </r>
  <r>
    <x v="3"/>
    <n v="0"/>
    <n v="0"/>
    <x v="29"/>
    <x v="1"/>
    <x v="0"/>
  </r>
  <r>
    <x v="4"/>
    <n v="0"/>
    <n v="0"/>
    <x v="29"/>
    <x v="1"/>
    <x v="0"/>
  </r>
  <r>
    <x v="5"/>
    <n v="36"/>
    <n v="0.18274111675126903"/>
    <x v="29"/>
    <x v="1"/>
    <x v="0"/>
  </r>
  <r>
    <x v="0"/>
    <n v="194"/>
    <n v="0.88990825688073394"/>
    <x v="30"/>
    <x v="1"/>
    <x v="0"/>
  </r>
  <r>
    <x v="1"/>
    <n v="4"/>
    <n v="1.834862385321101E-2"/>
    <x v="30"/>
    <x v="1"/>
    <x v="0"/>
  </r>
  <r>
    <x v="2"/>
    <n v="2"/>
    <n v="9.1743119266055051E-3"/>
    <x v="30"/>
    <x v="1"/>
    <x v="0"/>
  </r>
  <r>
    <x v="3"/>
    <n v="0"/>
    <n v="0"/>
    <x v="30"/>
    <x v="1"/>
    <x v="0"/>
  </r>
  <r>
    <x v="4"/>
    <n v="0"/>
    <n v="0"/>
    <x v="30"/>
    <x v="1"/>
    <x v="0"/>
  </r>
  <r>
    <x v="5"/>
    <n v="18"/>
    <n v="8.2568807339449546E-2"/>
    <x v="30"/>
    <x v="1"/>
    <x v="0"/>
  </r>
  <r>
    <x v="0"/>
    <n v="156"/>
    <n v="0.82539682539682535"/>
    <x v="31"/>
    <x v="1"/>
    <x v="0"/>
  </r>
  <r>
    <x v="1"/>
    <n v="7"/>
    <n v="3.7037037037037035E-2"/>
    <x v="31"/>
    <x v="1"/>
    <x v="0"/>
  </r>
  <r>
    <x v="2"/>
    <n v="6"/>
    <n v="3.1746031746031744E-2"/>
    <x v="31"/>
    <x v="1"/>
    <x v="0"/>
  </r>
  <r>
    <x v="3"/>
    <n v="0"/>
    <n v="0"/>
    <x v="31"/>
    <x v="1"/>
    <x v="0"/>
  </r>
  <r>
    <x v="4"/>
    <n v="0"/>
    <n v="0"/>
    <x v="31"/>
    <x v="1"/>
    <x v="0"/>
  </r>
  <r>
    <x v="5"/>
    <n v="20"/>
    <n v="0.10582010582010581"/>
    <x v="31"/>
    <x v="1"/>
    <x v="0"/>
  </r>
  <r>
    <x v="0"/>
    <n v="127"/>
    <n v="0.79374999999999996"/>
    <x v="32"/>
    <x v="1"/>
    <x v="0"/>
  </r>
  <r>
    <x v="1"/>
    <n v="3"/>
    <n v="1.8749999999999999E-2"/>
    <x v="32"/>
    <x v="1"/>
    <x v="0"/>
  </r>
  <r>
    <x v="2"/>
    <n v="4"/>
    <n v="2.5000000000000001E-2"/>
    <x v="32"/>
    <x v="1"/>
    <x v="0"/>
  </r>
  <r>
    <x v="3"/>
    <n v="0"/>
    <n v="0"/>
    <x v="32"/>
    <x v="1"/>
    <x v="0"/>
  </r>
  <r>
    <x v="4"/>
    <n v="0"/>
    <n v="0"/>
    <x v="32"/>
    <x v="1"/>
    <x v="0"/>
  </r>
  <r>
    <x v="5"/>
    <n v="26"/>
    <n v="0.16250000000000001"/>
    <x v="32"/>
    <x v="1"/>
    <x v="0"/>
  </r>
  <r>
    <x v="0"/>
    <n v="152"/>
    <n v="0.78350515463917525"/>
    <x v="33"/>
    <x v="1"/>
    <x v="0"/>
  </r>
  <r>
    <x v="1"/>
    <n v="4"/>
    <n v="2.0618556701030927E-2"/>
    <x v="33"/>
    <x v="1"/>
    <x v="0"/>
  </r>
  <r>
    <x v="2"/>
    <n v="2"/>
    <n v="1.0309278350515464E-2"/>
    <x v="33"/>
    <x v="1"/>
    <x v="0"/>
  </r>
  <r>
    <x v="3"/>
    <n v="0"/>
    <n v="0"/>
    <x v="33"/>
    <x v="1"/>
    <x v="0"/>
  </r>
  <r>
    <x v="4"/>
    <n v="0"/>
    <n v="0"/>
    <x v="33"/>
    <x v="1"/>
    <x v="0"/>
  </r>
  <r>
    <x v="5"/>
    <n v="36"/>
    <n v="0.18556701030927836"/>
    <x v="33"/>
    <x v="1"/>
    <x v="0"/>
  </r>
  <r>
    <x v="0"/>
    <n v="170"/>
    <n v="0.87179487179487181"/>
    <x v="34"/>
    <x v="1"/>
    <x v="0"/>
  </r>
  <r>
    <x v="1"/>
    <n v="4"/>
    <n v="2.0512820512820513E-2"/>
    <x v="34"/>
    <x v="1"/>
    <x v="0"/>
  </r>
  <r>
    <x v="2"/>
    <n v="0"/>
    <n v="0"/>
    <x v="34"/>
    <x v="1"/>
    <x v="0"/>
  </r>
  <r>
    <x v="3"/>
    <n v="0"/>
    <n v="0"/>
    <x v="34"/>
    <x v="1"/>
    <x v="0"/>
  </r>
  <r>
    <x v="4"/>
    <n v="0"/>
    <n v="0"/>
    <x v="34"/>
    <x v="1"/>
    <x v="0"/>
  </r>
  <r>
    <x v="5"/>
    <n v="21"/>
    <n v="0.1076923076923077"/>
    <x v="34"/>
    <x v="1"/>
    <x v="0"/>
  </r>
  <r>
    <x v="0"/>
    <n v="20"/>
    <n v="0.30769230769230771"/>
    <x v="35"/>
    <x v="1"/>
    <x v="0"/>
  </r>
  <r>
    <x v="1"/>
    <n v="2"/>
    <n v="3.0769230769230771E-2"/>
    <x v="35"/>
    <x v="1"/>
    <x v="0"/>
  </r>
  <r>
    <x v="2"/>
    <n v="0"/>
    <n v="0"/>
    <x v="35"/>
    <x v="1"/>
    <x v="0"/>
  </r>
  <r>
    <x v="3"/>
    <n v="2"/>
    <n v="3.0769230769230771E-2"/>
    <x v="35"/>
    <x v="1"/>
    <x v="0"/>
  </r>
  <r>
    <x v="4"/>
    <n v="40"/>
    <n v="0.61538461538461542"/>
    <x v="35"/>
    <x v="1"/>
    <x v="0"/>
  </r>
  <r>
    <x v="5"/>
    <n v="1"/>
    <n v="1.5384615384615385E-2"/>
    <x v="35"/>
    <x v="1"/>
    <x v="0"/>
  </r>
  <r>
    <x v="0"/>
    <n v="7"/>
    <n v="5.9829059829059832E-2"/>
    <x v="36"/>
    <x v="1"/>
    <x v="0"/>
  </r>
  <r>
    <x v="1"/>
    <n v="0"/>
    <n v="0"/>
    <x v="36"/>
    <x v="1"/>
    <x v="0"/>
  </r>
  <r>
    <x v="2"/>
    <n v="0"/>
    <n v="0"/>
    <x v="36"/>
    <x v="1"/>
    <x v="0"/>
  </r>
  <r>
    <x v="3"/>
    <n v="0"/>
    <n v="0"/>
    <x v="36"/>
    <x v="1"/>
    <x v="0"/>
  </r>
  <r>
    <x v="4"/>
    <n v="109"/>
    <n v="0.93162393162393164"/>
    <x v="36"/>
    <x v="1"/>
    <x v="0"/>
  </r>
  <r>
    <x v="5"/>
    <n v="1"/>
    <n v="8.5470085470085479E-3"/>
    <x v="36"/>
    <x v="1"/>
    <x v="0"/>
  </r>
  <r>
    <x v="0"/>
    <n v="69"/>
    <n v="0.61061946902654862"/>
    <x v="37"/>
    <x v="1"/>
    <x v="0"/>
  </r>
  <r>
    <x v="1"/>
    <n v="5"/>
    <n v="4.4247787610619468E-2"/>
    <x v="37"/>
    <x v="1"/>
    <x v="0"/>
  </r>
  <r>
    <x v="2"/>
    <n v="4"/>
    <n v="3.5398230088495575E-2"/>
    <x v="37"/>
    <x v="1"/>
    <x v="0"/>
  </r>
  <r>
    <x v="3"/>
    <n v="0"/>
    <n v="0"/>
    <x v="37"/>
    <x v="1"/>
    <x v="0"/>
  </r>
  <r>
    <x v="4"/>
    <n v="7"/>
    <n v="6.1946902654867256E-2"/>
    <x v="37"/>
    <x v="1"/>
    <x v="0"/>
  </r>
  <r>
    <x v="5"/>
    <n v="28"/>
    <n v="0.24778761061946902"/>
    <x v="37"/>
    <x v="1"/>
    <x v="0"/>
  </r>
  <r>
    <x v="0"/>
    <n v="85"/>
    <n v="0.69672131147540983"/>
    <x v="38"/>
    <x v="1"/>
    <x v="0"/>
  </r>
  <r>
    <x v="1"/>
    <n v="4"/>
    <n v="3.2786885245901641E-2"/>
    <x v="38"/>
    <x v="1"/>
    <x v="0"/>
  </r>
  <r>
    <x v="2"/>
    <n v="8"/>
    <n v="6.5573770491803282E-2"/>
    <x v="38"/>
    <x v="1"/>
    <x v="0"/>
  </r>
  <r>
    <x v="3"/>
    <n v="0"/>
    <n v="0"/>
    <x v="38"/>
    <x v="1"/>
    <x v="0"/>
  </r>
  <r>
    <x v="4"/>
    <n v="5"/>
    <n v="4.0983606557377046E-2"/>
    <x v="38"/>
    <x v="1"/>
    <x v="0"/>
  </r>
  <r>
    <x v="5"/>
    <n v="20"/>
    <n v="0.16393442622950818"/>
    <x v="38"/>
    <x v="1"/>
    <x v="0"/>
  </r>
  <r>
    <x v="0"/>
    <n v="3"/>
    <n v="0.1875"/>
    <x v="39"/>
    <x v="1"/>
    <x v="0"/>
  </r>
  <r>
    <x v="1"/>
    <n v="0"/>
    <n v="0"/>
    <x v="39"/>
    <x v="1"/>
    <x v="0"/>
  </r>
  <r>
    <x v="2"/>
    <n v="2"/>
    <n v="0.125"/>
    <x v="39"/>
    <x v="1"/>
    <x v="0"/>
  </r>
  <r>
    <x v="3"/>
    <n v="0"/>
    <n v="0"/>
    <x v="39"/>
    <x v="1"/>
    <x v="0"/>
  </r>
  <r>
    <x v="4"/>
    <n v="5"/>
    <n v="0.3125"/>
    <x v="39"/>
    <x v="1"/>
    <x v="0"/>
  </r>
  <r>
    <x v="5"/>
    <n v="6"/>
    <n v="0.375"/>
    <x v="39"/>
    <x v="1"/>
    <x v="0"/>
  </r>
  <r>
    <x v="0"/>
    <n v="11"/>
    <n v="0.40740740740740738"/>
    <x v="40"/>
    <x v="1"/>
    <x v="0"/>
  </r>
  <r>
    <x v="1"/>
    <n v="0"/>
    <n v="0"/>
    <x v="40"/>
    <x v="1"/>
    <x v="0"/>
  </r>
  <r>
    <x v="2"/>
    <n v="2"/>
    <n v="7.407407407407407E-2"/>
    <x v="40"/>
    <x v="1"/>
    <x v="0"/>
  </r>
  <r>
    <x v="3"/>
    <n v="0"/>
    <n v="0"/>
    <x v="40"/>
    <x v="1"/>
    <x v="0"/>
  </r>
  <r>
    <x v="4"/>
    <n v="13"/>
    <n v="0.48148148148148145"/>
    <x v="40"/>
    <x v="1"/>
    <x v="0"/>
  </r>
  <r>
    <x v="5"/>
    <n v="1"/>
    <n v="3.7037037037037035E-2"/>
    <x v="40"/>
    <x v="1"/>
    <x v="0"/>
  </r>
  <r>
    <x v="0"/>
    <n v="26"/>
    <n v="0.47272727272727272"/>
    <x v="41"/>
    <x v="1"/>
    <x v="0"/>
  </r>
  <r>
    <x v="1"/>
    <n v="0"/>
    <n v="0"/>
    <x v="41"/>
    <x v="1"/>
    <x v="0"/>
  </r>
  <r>
    <x v="2"/>
    <n v="1"/>
    <n v="1.8181818181818181E-2"/>
    <x v="41"/>
    <x v="1"/>
    <x v="0"/>
  </r>
  <r>
    <x v="3"/>
    <n v="0"/>
    <n v="0"/>
    <x v="41"/>
    <x v="1"/>
    <x v="0"/>
  </r>
  <r>
    <x v="4"/>
    <n v="22"/>
    <n v="0.4"/>
    <x v="41"/>
    <x v="1"/>
    <x v="0"/>
  </r>
  <r>
    <x v="5"/>
    <n v="6"/>
    <n v="0.10909090909090909"/>
    <x v="41"/>
    <x v="1"/>
    <x v="0"/>
  </r>
  <r>
    <x v="0"/>
    <n v="17"/>
    <n v="0.265625"/>
    <x v="42"/>
    <x v="1"/>
    <x v="0"/>
  </r>
  <r>
    <x v="1"/>
    <n v="0"/>
    <n v="0"/>
    <x v="42"/>
    <x v="1"/>
    <x v="0"/>
  </r>
  <r>
    <x v="2"/>
    <n v="0"/>
    <n v="0"/>
    <x v="42"/>
    <x v="1"/>
    <x v="0"/>
  </r>
  <r>
    <x v="3"/>
    <n v="2"/>
    <n v="3.125E-2"/>
    <x v="42"/>
    <x v="1"/>
    <x v="0"/>
  </r>
  <r>
    <x v="4"/>
    <n v="38"/>
    <n v="0.59375"/>
    <x v="42"/>
    <x v="1"/>
    <x v="0"/>
  </r>
  <r>
    <x v="5"/>
    <n v="7"/>
    <n v="0.109375"/>
    <x v="42"/>
    <x v="1"/>
    <x v="0"/>
  </r>
  <r>
    <x v="0"/>
    <n v="3"/>
    <n v="0.6"/>
    <x v="43"/>
    <x v="2"/>
    <x v="1"/>
  </r>
  <r>
    <x v="1"/>
    <n v="0"/>
    <n v="0"/>
    <x v="43"/>
    <x v="2"/>
    <x v="1"/>
  </r>
  <r>
    <x v="2"/>
    <n v="2"/>
    <n v="0.4"/>
    <x v="43"/>
    <x v="2"/>
    <x v="1"/>
  </r>
  <r>
    <x v="3"/>
    <n v="0"/>
    <n v="0"/>
    <x v="43"/>
    <x v="2"/>
    <x v="1"/>
  </r>
  <r>
    <x v="4"/>
    <n v="0"/>
    <n v="0"/>
    <x v="43"/>
    <x v="2"/>
    <x v="1"/>
  </r>
  <r>
    <x v="5"/>
    <n v="0"/>
    <n v="0"/>
    <x v="43"/>
    <x v="2"/>
    <x v="1"/>
  </r>
  <r>
    <x v="0"/>
    <n v="5"/>
    <n v="0.625"/>
    <x v="44"/>
    <x v="2"/>
    <x v="1"/>
  </r>
  <r>
    <x v="1"/>
    <n v="1"/>
    <n v="0.125"/>
    <x v="44"/>
    <x v="2"/>
    <x v="1"/>
  </r>
  <r>
    <x v="2"/>
    <n v="0"/>
    <n v="0"/>
    <x v="44"/>
    <x v="2"/>
    <x v="1"/>
  </r>
  <r>
    <x v="3"/>
    <n v="0"/>
    <n v="0"/>
    <x v="44"/>
    <x v="2"/>
    <x v="1"/>
  </r>
  <r>
    <x v="4"/>
    <n v="0"/>
    <n v="0"/>
    <x v="44"/>
    <x v="2"/>
    <x v="1"/>
  </r>
  <r>
    <x v="5"/>
    <n v="2"/>
    <n v="0.25"/>
    <x v="44"/>
    <x v="2"/>
    <x v="1"/>
  </r>
  <r>
    <x v="0"/>
    <n v="99"/>
    <n v="0.58579881656804733"/>
    <x v="45"/>
    <x v="2"/>
    <x v="1"/>
  </r>
  <r>
    <x v="1"/>
    <n v="11"/>
    <n v="6.5088757396449703E-2"/>
    <x v="45"/>
    <x v="2"/>
    <x v="1"/>
  </r>
  <r>
    <x v="2"/>
    <n v="8"/>
    <n v="4.7337278106508875E-2"/>
    <x v="45"/>
    <x v="2"/>
    <x v="1"/>
  </r>
  <r>
    <x v="3"/>
    <n v="0"/>
    <n v="0"/>
    <x v="45"/>
    <x v="2"/>
    <x v="1"/>
  </r>
  <r>
    <x v="4"/>
    <n v="5"/>
    <n v="2.9585798816568046E-2"/>
    <x v="45"/>
    <x v="2"/>
    <x v="1"/>
  </r>
  <r>
    <x v="5"/>
    <n v="46"/>
    <n v="0.27218934911242604"/>
    <x v="45"/>
    <x v="2"/>
    <x v="1"/>
  </r>
  <r>
    <x v="0"/>
    <n v="80"/>
    <n v="0.47619047619047616"/>
    <x v="46"/>
    <x v="2"/>
    <x v="1"/>
  </r>
  <r>
    <x v="1"/>
    <n v="18"/>
    <n v="0.10714285714285714"/>
    <x v="46"/>
    <x v="2"/>
    <x v="1"/>
  </r>
  <r>
    <x v="2"/>
    <n v="24"/>
    <n v="0.14285714285714285"/>
    <x v="46"/>
    <x v="2"/>
    <x v="1"/>
  </r>
  <r>
    <x v="3"/>
    <n v="0"/>
    <n v="0"/>
    <x v="46"/>
    <x v="2"/>
    <x v="1"/>
  </r>
  <r>
    <x v="4"/>
    <n v="31"/>
    <n v="0.18452380952380953"/>
    <x v="46"/>
    <x v="2"/>
    <x v="1"/>
  </r>
  <r>
    <x v="5"/>
    <n v="15"/>
    <n v="8.9285714285714288E-2"/>
    <x v="46"/>
    <x v="2"/>
    <x v="1"/>
  </r>
  <r>
    <x v="0"/>
    <n v="111"/>
    <n v="0.6271186440677966"/>
    <x v="47"/>
    <x v="2"/>
    <x v="1"/>
  </r>
  <r>
    <x v="1"/>
    <n v="7"/>
    <n v="3.954802259887006E-2"/>
    <x v="47"/>
    <x v="2"/>
    <x v="1"/>
  </r>
  <r>
    <x v="2"/>
    <n v="35"/>
    <n v="0.19774011299435029"/>
    <x v="47"/>
    <x v="2"/>
    <x v="1"/>
  </r>
  <r>
    <x v="3"/>
    <n v="0"/>
    <n v="0"/>
    <x v="47"/>
    <x v="2"/>
    <x v="1"/>
  </r>
  <r>
    <x v="4"/>
    <n v="16"/>
    <n v="9.03954802259887E-2"/>
    <x v="47"/>
    <x v="2"/>
    <x v="1"/>
  </r>
  <r>
    <x v="5"/>
    <n v="8"/>
    <n v="4.519774011299435E-2"/>
    <x v="47"/>
    <x v="2"/>
    <x v="1"/>
  </r>
  <r>
    <x v="0"/>
    <n v="8"/>
    <n v="0.36363636363636365"/>
    <x v="48"/>
    <x v="2"/>
    <x v="1"/>
  </r>
  <r>
    <x v="1"/>
    <n v="3"/>
    <n v="0.13636363636363635"/>
    <x v="48"/>
    <x v="2"/>
    <x v="1"/>
  </r>
  <r>
    <x v="2"/>
    <n v="2"/>
    <n v="9.0909090909090912E-2"/>
    <x v="48"/>
    <x v="2"/>
    <x v="1"/>
  </r>
  <r>
    <x v="3"/>
    <n v="0"/>
    <n v="0"/>
    <x v="48"/>
    <x v="2"/>
    <x v="1"/>
  </r>
  <r>
    <x v="4"/>
    <n v="1"/>
    <n v="4.5454545454545456E-2"/>
    <x v="48"/>
    <x v="2"/>
    <x v="1"/>
  </r>
  <r>
    <x v="5"/>
    <n v="8"/>
    <n v="0.36363636363636365"/>
    <x v="48"/>
    <x v="2"/>
    <x v="1"/>
  </r>
  <r>
    <x v="0"/>
    <n v="10"/>
    <n v="0.55555555555555558"/>
    <x v="49"/>
    <x v="2"/>
    <x v="1"/>
  </r>
  <r>
    <x v="1"/>
    <n v="1"/>
    <n v="5.5555555555555552E-2"/>
    <x v="49"/>
    <x v="2"/>
    <x v="1"/>
  </r>
  <r>
    <x v="2"/>
    <n v="0"/>
    <n v="0"/>
    <x v="49"/>
    <x v="2"/>
    <x v="1"/>
  </r>
  <r>
    <x v="3"/>
    <n v="0"/>
    <n v="0"/>
    <x v="49"/>
    <x v="2"/>
    <x v="1"/>
  </r>
  <r>
    <x v="4"/>
    <n v="4"/>
    <n v="0.22222222222222221"/>
    <x v="49"/>
    <x v="2"/>
    <x v="1"/>
  </r>
  <r>
    <x v="5"/>
    <n v="3"/>
    <n v="0.16666666666666666"/>
    <x v="49"/>
    <x v="2"/>
    <x v="1"/>
  </r>
  <r>
    <x v="0"/>
    <n v="79"/>
    <n v="0.69298245614035092"/>
    <x v="50"/>
    <x v="2"/>
    <x v="1"/>
  </r>
  <r>
    <x v="1"/>
    <n v="9"/>
    <n v="7.8947368421052627E-2"/>
    <x v="50"/>
    <x v="2"/>
    <x v="1"/>
  </r>
  <r>
    <x v="2"/>
    <n v="16"/>
    <n v="0.14035087719298245"/>
    <x v="50"/>
    <x v="2"/>
    <x v="1"/>
  </r>
  <r>
    <x v="3"/>
    <n v="1"/>
    <n v="8.771929824561403E-3"/>
    <x v="50"/>
    <x v="2"/>
    <x v="1"/>
  </r>
  <r>
    <x v="4"/>
    <n v="1"/>
    <n v="8.771929824561403E-3"/>
    <x v="50"/>
    <x v="2"/>
    <x v="1"/>
  </r>
  <r>
    <x v="5"/>
    <n v="8"/>
    <n v="7.0175438596491224E-2"/>
    <x v="50"/>
    <x v="2"/>
    <x v="1"/>
  </r>
  <r>
    <x v="0"/>
    <n v="137"/>
    <n v="0.68159203980099503"/>
    <x v="51"/>
    <x v="2"/>
    <x v="1"/>
  </r>
  <r>
    <x v="1"/>
    <n v="17"/>
    <n v="8.45771144278607E-2"/>
    <x v="51"/>
    <x v="2"/>
    <x v="1"/>
  </r>
  <r>
    <x v="2"/>
    <n v="14"/>
    <n v="6.965174129353234E-2"/>
    <x v="51"/>
    <x v="2"/>
    <x v="1"/>
  </r>
  <r>
    <x v="3"/>
    <n v="0"/>
    <n v="0"/>
    <x v="51"/>
    <x v="2"/>
    <x v="1"/>
  </r>
  <r>
    <x v="4"/>
    <n v="17"/>
    <n v="8.45771144278607E-2"/>
    <x v="51"/>
    <x v="2"/>
    <x v="1"/>
  </r>
  <r>
    <x v="5"/>
    <n v="16"/>
    <n v="7.9601990049751242E-2"/>
    <x v="51"/>
    <x v="2"/>
    <x v="1"/>
  </r>
  <r>
    <x v="0"/>
    <n v="149"/>
    <n v="0.80540540540540539"/>
    <x v="52"/>
    <x v="2"/>
    <x v="1"/>
  </r>
  <r>
    <x v="1"/>
    <n v="10"/>
    <n v="5.4054054054054057E-2"/>
    <x v="52"/>
    <x v="2"/>
    <x v="1"/>
  </r>
  <r>
    <x v="2"/>
    <n v="7"/>
    <n v="3.783783783783784E-2"/>
    <x v="52"/>
    <x v="2"/>
    <x v="1"/>
  </r>
  <r>
    <x v="3"/>
    <n v="0"/>
    <n v="0"/>
    <x v="52"/>
    <x v="2"/>
    <x v="1"/>
  </r>
  <r>
    <x v="4"/>
    <n v="0"/>
    <n v="0"/>
    <x v="52"/>
    <x v="2"/>
    <x v="1"/>
  </r>
  <r>
    <x v="5"/>
    <n v="19"/>
    <n v="0.10270270270270271"/>
    <x v="52"/>
    <x v="2"/>
    <x v="1"/>
  </r>
  <r>
    <x v="0"/>
    <n v="105"/>
    <n v="0.66878980891719741"/>
    <x v="53"/>
    <x v="2"/>
    <x v="1"/>
  </r>
  <r>
    <x v="1"/>
    <n v="18"/>
    <n v="0.11464968152866242"/>
    <x v="53"/>
    <x v="2"/>
    <x v="1"/>
  </r>
  <r>
    <x v="2"/>
    <n v="13"/>
    <n v="8.2802547770700632E-2"/>
    <x v="53"/>
    <x v="2"/>
    <x v="1"/>
  </r>
  <r>
    <x v="3"/>
    <n v="5"/>
    <n v="3.1847133757961783E-2"/>
    <x v="53"/>
    <x v="2"/>
    <x v="1"/>
  </r>
  <r>
    <x v="4"/>
    <n v="5"/>
    <n v="3.1847133757961783E-2"/>
    <x v="53"/>
    <x v="2"/>
    <x v="1"/>
  </r>
  <r>
    <x v="5"/>
    <n v="11"/>
    <n v="7.0063694267515922E-2"/>
    <x v="53"/>
    <x v="2"/>
    <x v="1"/>
  </r>
  <r>
    <x v="0"/>
    <n v="161"/>
    <n v="0.82564102564102559"/>
    <x v="54"/>
    <x v="2"/>
    <x v="1"/>
  </r>
  <r>
    <x v="1"/>
    <n v="16"/>
    <n v="8.2051282051282051E-2"/>
    <x v="54"/>
    <x v="2"/>
    <x v="1"/>
  </r>
  <r>
    <x v="2"/>
    <n v="6"/>
    <n v="3.0769230769230771E-2"/>
    <x v="54"/>
    <x v="2"/>
    <x v="1"/>
  </r>
  <r>
    <x v="3"/>
    <n v="0"/>
    <n v="0"/>
    <x v="54"/>
    <x v="2"/>
    <x v="1"/>
  </r>
  <r>
    <x v="4"/>
    <n v="0"/>
    <n v="0"/>
    <x v="54"/>
    <x v="2"/>
    <x v="1"/>
  </r>
  <r>
    <x v="5"/>
    <n v="12"/>
    <n v="6.1538461538461542E-2"/>
    <x v="54"/>
    <x v="2"/>
    <x v="1"/>
  </r>
  <r>
    <x v="0"/>
    <n v="173"/>
    <n v="0.84390243902439022"/>
    <x v="55"/>
    <x v="2"/>
    <x v="1"/>
  </r>
  <r>
    <x v="1"/>
    <n v="15"/>
    <n v="7.3170731707317069E-2"/>
    <x v="55"/>
    <x v="2"/>
    <x v="1"/>
  </r>
  <r>
    <x v="2"/>
    <n v="7"/>
    <n v="3.4146341463414637E-2"/>
    <x v="55"/>
    <x v="2"/>
    <x v="1"/>
  </r>
  <r>
    <x v="3"/>
    <n v="4"/>
    <n v="1.9512195121951219E-2"/>
    <x v="55"/>
    <x v="2"/>
    <x v="1"/>
  </r>
  <r>
    <x v="4"/>
    <n v="0"/>
    <n v="0"/>
    <x v="55"/>
    <x v="2"/>
    <x v="1"/>
  </r>
  <r>
    <x v="5"/>
    <n v="6"/>
    <n v="2.9268292682926831E-2"/>
    <x v="55"/>
    <x v="2"/>
    <x v="1"/>
  </r>
  <r>
    <x v="0"/>
    <n v="209"/>
    <n v="0.87447698744769875"/>
    <x v="56"/>
    <x v="2"/>
    <x v="1"/>
  </r>
  <r>
    <x v="1"/>
    <n v="17"/>
    <n v="7.1129707112970716E-2"/>
    <x v="56"/>
    <x v="2"/>
    <x v="1"/>
  </r>
  <r>
    <x v="2"/>
    <n v="7"/>
    <n v="2.9288702928870293E-2"/>
    <x v="56"/>
    <x v="2"/>
    <x v="1"/>
  </r>
  <r>
    <x v="3"/>
    <n v="0"/>
    <n v="0"/>
    <x v="56"/>
    <x v="2"/>
    <x v="1"/>
  </r>
  <r>
    <x v="4"/>
    <n v="0"/>
    <n v="0"/>
    <x v="56"/>
    <x v="2"/>
    <x v="1"/>
  </r>
  <r>
    <x v="5"/>
    <n v="6"/>
    <n v="2.5104602510460251E-2"/>
    <x v="56"/>
    <x v="2"/>
    <x v="1"/>
  </r>
  <r>
    <x v="0"/>
    <n v="205"/>
    <n v="0.78244274809160308"/>
    <x v="57"/>
    <x v="2"/>
    <x v="1"/>
  </r>
  <r>
    <x v="1"/>
    <n v="25"/>
    <n v="9.5419847328244281E-2"/>
    <x v="57"/>
    <x v="2"/>
    <x v="1"/>
  </r>
  <r>
    <x v="2"/>
    <n v="19"/>
    <n v="7.2519083969465645E-2"/>
    <x v="57"/>
    <x v="2"/>
    <x v="1"/>
  </r>
  <r>
    <x v="3"/>
    <n v="0"/>
    <n v="0"/>
    <x v="57"/>
    <x v="2"/>
    <x v="1"/>
  </r>
  <r>
    <x v="4"/>
    <n v="11"/>
    <n v="4.1984732824427481E-2"/>
    <x v="57"/>
    <x v="2"/>
    <x v="1"/>
  </r>
  <r>
    <x v="5"/>
    <n v="2"/>
    <n v="7.6335877862595417E-3"/>
    <x v="57"/>
    <x v="2"/>
    <x v="1"/>
  </r>
  <r>
    <x v="0"/>
    <n v="178"/>
    <n v="0.84360189573459721"/>
    <x v="58"/>
    <x v="2"/>
    <x v="1"/>
  </r>
  <r>
    <x v="1"/>
    <n v="26"/>
    <n v="0.12322274881516587"/>
    <x v="58"/>
    <x v="2"/>
    <x v="1"/>
  </r>
  <r>
    <x v="2"/>
    <n v="5"/>
    <n v="2.3696682464454975E-2"/>
    <x v="58"/>
    <x v="2"/>
    <x v="1"/>
  </r>
  <r>
    <x v="3"/>
    <n v="0"/>
    <n v="0"/>
    <x v="58"/>
    <x v="2"/>
    <x v="1"/>
  </r>
  <r>
    <x v="4"/>
    <n v="0"/>
    <n v="0"/>
    <x v="58"/>
    <x v="2"/>
    <x v="1"/>
  </r>
  <r>
    <x v="5"/>
    <n v="2"/>
    <n v="9.4786729857819912E-3"/>
    <x v="58"/>
    <x v="2"/>
    <x v="1"/>
  </r>
  <r>
    <x v="0"/>
    <n v="227"/>
    <n v="0.82846715328467158"/>
    <x v="59"/>
    <x v="2"/>
    <x v="1"/>
  </r>
  <r>
    <x v="1"/>
    <n v="30"/>
    <n v="0.10948905109489052"/>
    <x v="59"/>
    <x v="2"/>
    <x v="1"/>
  </r>
  <r>
    <x v="2"/>
    <n v="9"/>
    <n v="3.2846715328467155E-2"/>
    <x v="59"/>
    <x v="2"/>
    <x v="1"/>
  </r>
  <r>
    <x v="3"/>
    <n v="0"/>
    <n v="0"/>
    <x v="59"/>
    <x v="2"/>
    <x v="1"/>
  </r>
  <r>
    <x v="4"/>
    <n v="0"/>
    <n v="0"/>
    <x v="59"/>
    <x v="2"/>
    <x v="1"/>
  </r>
  <r>
    <x v="5"/>
    <n v="8"/>
    <n v="2.9197080291970802E-2"/>
    <x v="59"/>
    <x v="2"/>
    <x v="1"/>
  </r>
  <r>
    <x v="0"/>
    <n v="215"/>
    <n v="0.85317460317460314"/>
    <x v="60"/>
    <x v="2"/>
    <x v="1"/>
  </r>
  <r>
    <x v="1"/>
    <n v="17"/>
    <n v="6.7460317460317457E-2"/>
    <x v="60"/>
    <x v="2"/>
    <x v="1"/>
  </r>
  <r>
    <x v="2"/>
    <n v="3"/>
    <n v="1.1904761904761904E-2"/>
    <x v="60"/>
    <x v="2"/>
    <x v="1"/>
  </r>
  <r>
    <x v="3"/>
    <n v="0"/>
    <n v="0"/>
    <x v="60"/>
    <x v="2"/>
    <x v="1"/>
  </r>
  <r>
    <x v="4"/>
    <n v="0"/>
    <n v="0"/>
    <x v="60"/>
    <x v="2"/>
    <x v="1"/>
  </r>
  <r>
    <x v="5"/>
    <n v="17"/>
    <n v="6.7460317460317457E-2"/>
    <x v="60"/>
    <x v="2"/>
    <x v="1"/>
  </r>
  <r>
    <x v="0"/>
    <n v="227"/>
    <n v="0.91532258064516125"/>
    <x v="61"/>
    <x v="2"/>
    <x v="1"/>
  </r>
  <r>
    <x v="1"/>
    <n v="7"/>
    <n v="2.8225806451612902E-2"/>
    <x v="61"/>
    <x v="2"/>
    <x v="1"/>
  </r>
  <r>
    <x v="2"/>
    <n v="3"/>
    <n v="1.2096774193548387E-2"/>
    <x v="61"/>
    <x v="2"/>
    <x v="1"/>
  </r>
  <r>
    <x v="3"/>
    <n v="0"/>
    <n v="0"/>
    <x v="61"/>
    <x v="2"/>
    <x v="1"/>
  </r>
  <r>
    <x v="4"/>
    <n v="0"/>
    <n v="0"/>
    <x v="61"/>
    <x v="2"/>
    <x v="1"/>
  </r>
  <r>
    <x v="5"/>
    <n v="11"/>
    <n v="4.4354838709677422E-2"/>
    <x v="61"/>
    <x v="2"/>
    <x v="1"/>
  </r>
  <r>
    <x v="0"/>
    <n v="199"/>
    <n v="0.88444444444444448"/>
    <x v="62"/>
    <x v="2"/>
    <x v="1"/>
  </r>
  <r>
    <x v="1"/>
    <n v="7"/>
    <n v="3.111111111111111E-2"/>
    <x v="62"/>
    <x v="2"/>
    <x v="1"/>
  </r>
  <r>
    <x v="2"/>
    <n v="8"/>
    <n v="3.5555555555555556E-2"/>
    <x v="62"/>
    <x v="2"/>
    <x v="1"/>
  </r>
  <r>
    <x v="3"/>
    <n v="0"/>
    <n v="0"/>
    <x v="62"/>
    <x v="2"/>
    <x v="1"/>
  </r>
  <r>
    <x v="4"/>
    <n v="0"/>
    <n v="0"/>
    <x v="62"/>
    <x v="2"/>
    <x v="1"/>
  </r>
  <r>
    <x v="5"/>
    <n v="11"/>
    <n v="4.8888888888888891E-2"/>
    <x v="62"/>
    <x v="2"/>
    <x v="1"/>
  </r>
  <r>
    <x v="0"/>
    <n v="197"/>
    <n v="0.84549356223175964"/>
    <x v="63"/>
    <x v="2"/>
    <x v="1"/>
  </r>
  <r>
    <x v="1"/>
    <n v="20"/>
    <n v="8.5836909871244635E-2"/>
    <x v="63"/>
    <x v="2"/>
    <x v="1"/>
  </r>
  <r>
    <x v="2"/>
    <n v="5"/>
    <n v="2.1459227467811159E-2"/>
    <x v="63"/>
    <x v="2"/>
    <x v="1"/>
  </r>
  <r>
    <x v="3"/>
    <n v="0"/>
    <n v="0"/>
    <x v="63"/>
    <x v="2"/>
    <x v="1"/>
  </r>
  <r>
    <x v="4"/>
    <n v="0"/>
    <n v="0"/>
    <x v="63"/>
    <x v="2"/>
    <x v="1"/>
  </r>
  <r>
    <x v="5"/>
    <n v="11"/>
    <n v="4.7210300429184553E-2"/>
    <x v="63"/>
    <x v="2"/>
    <x v="1"/>
  </r>
  <r>
    <x v="0"/>
    <n v="196"/>
    <n v="0.90322580645161288"/>
    <x v="64"/>
    <x v="2"/>
    <x v="1"/>
  </r>
  <r>
    <x v="1"/>
    <n v="5"/>
    <n v="2.3041474654377881E-2"/>
    <x v="64"/>
    <x v="2"/>
    <x v="1"/>
  </r>
  <r>
    <x v="2"/>
    <n v="7"/>
    <n v="3.2258064516129031E-2"/>
    <x v="64"/>
    <x v="2"/>
    <x v="1"/>
  </r>
  <r>
    <x v="3"/>
    <n v="0"/>
    <n v="0"/>
    <x v="64"/>
    <x v="2"/>
    <x v="1"/>
  </r>
  <r>
    <x v="4"/>
    <n v="0"/>
    <n v="0"/>
    <x v="64"/>
    <x v="2"/>
    <x v="1"/>
  </r>
  <r>
    <x v="5"/>
    <n v="9"/>
    <n v="4.1474654377880185E-2"/>
    <x v="64"/>
    <x v="2"/>
    <x v="1"/>
  </r>
  <r>
    <x v="0"/>
    <n v="187"/>
    <n v="0.9211822660098522"/>
    <x v="65"/>
    <x v="2"/>
    <x v="1"/>
  </r>
  <r>
    <x v="1"/>
    <n v="4"/>
    <n v="1.9704433497536946E-2"/>
    <x v="65"/>
    <x v="2"/>
    <x v="1"/>
  </r>
  <r>
    <x v="2"/>
    <n v="6"/>
    <n v="2.9556650246305417E-2"/>
    <x v="65"/>
    <x v="2"/>
    <x v="1"/>
  </r>
  <r>
    <x v="3"/>
    <n v="0"/>
    <n v="0"/>
    <x v="65"/>
    <x v="2"/>
    <x v="1"/>
  </r>
  <r>
    <x v="4"/>
    <n v="0"/>
    <n v="0"/>
    <x v="65"/>
    <x v="2"/>
    <x v="1"/>
  </r>
  <r>
    <x v="5"/>
    <n v="6"/>
    <n v="2.9556650246305417E-2"/>
    <x v="65"/>
    <x v="2"/>
    <x v="1"/>
  </r>
  <r>
    <x v="0"/>
    <n v="92"/>
    <n v="0.71317829457364346"/>
    <x v="66"/>
    <x v="2"/>
    <x v="1"/>
  </r>
  <r>
    <x v="1"/>
    <n v="5"/>
    <n v="3.875968992248062E-2"/>
    <x v="66"/>
    <x v="2"/>
    <x v="1"/>
  </r>
  <r>
    <x v="2"/>
    <n v="4"/>
    <n v="3.1007751937984496E-2"/>
    <x v="66"/>
    <x v="2"/>
    <x v="1"/>
  </r>
  <r>
    <x v="3"/>
    <n v="7"/>
    <n v="5.4263565891472867E-2"/>
    <x v="66"/>
    <x v="2"/>
    <x v="1"/>
  </r>
  <r>
    <x v="4"/>
    <n v="7"/>
    <n v="5.4263565891472867E-2"/>
    <x v="66"/>
    <x v="2"/>
    <x v="1"/>
  </r>
  <r>
    <x v="5"/>
    <n v="14"/>
    <n v="0.10852713178294573"/>
    <x v="66"/>
    <x v="2"/>
    <x v="1"/>
  </r>
  <r>
    <x v="0"/>
    <n v="171"/>
    <n v="0.85929648241206025"/>
    <x v="67"/>
    <x v="2"/>
    <x v="1"/>
  </r>
  <r>
    <x v="1"/>
    <n v="4"/>
    <n v="2.0100502512562814E-2"/>
    <x v="67"/>
    <x v="2"/>
    <x v="1"/>
  </r>
  <r>
    <x v="2"/>
    <n v="13"/>
    <n v="6.5326633165829151E-2"/>
    <x v="67"/>
    <x v="2"/>
    <x v="1"/>
  </r>
  <r>
    <x v="3"/>
    <n v="0"/>
    <n v="0"/>
    <x v="67"/>
    <x v="2"/>
    <x v="1"/>
  </r>
  <r>
    <x v="4"/>
    <n v="0"/>
    <n v="0"/>
    <x v="67"/>
    <x v="2"/>
    <x v="1"/>
  </r>
  <r>
    <x v="5"/>
    <n v="11"/>
    <n v="5.5276381909547742E-2"/>
    <x v="67"/>
    <x v="2"/>
    <x v="1"/>
  </r>
  <r>
    <x v="0"/>
    <n v="149"/>
    <n v="0.87134502923976609"/>
    <x v="68"/>
    <x v="2"/>
    <x v="1"/>
  </r>
  <r>
    <x v="1"/>
    <n v="8"/>
    <n v="4.6783625730994149E-2"/>
    <x v="68"/>
    <x v="2"/>
    <x v="1"/>
  </r>
  <r>
    <x v="2"/>
    <n v="2"/>
    <n v="1.1695906432748537E-2"/>
    <x v="68"/>
    <x v="2"/>
    <x v="1"/>
  </r>
  <r>
    <x v="3"/>
    <n v="5"/>
    <n v="2.9239766081871343E-2"/>
    <x v="68"/>
    <x v="2"/>
    <x v="1"/>
  </r>
  <r>
    <x v="4"/>
    <n v="0"/>
    <n v="0"/>
    <x v="68"/>
    <x v="2"/>
    <x v="1"/>
  </r>
  <r>
    <x v="5"/>
    <n v="7"/>
    <n v="4.0935672514619881E-2"/>
    <x v="68"/>
    <x v="2"/>
    <x v="1"/>
  </r>
  <r>
    <x v="0"/>
    <n v="127"/>
    <n v="0.8523489932885906"/>
    <x v="69"/>
    <x v="2"/>
    <x v="1"/>
  </r>
  <r>
    <x v="1"/>
    <n v="9"/>
    <n v="6.0402684563758392E-2"/>
    <x v="69"/>
    <x v="2"/>
    <x v="1"/>
  </r>
  <r>
    <x v="2"/>
    <n v="4"/>
    <n v="2.6845637583892617E-2"/>
    <x v="69"/>
    <x v="2"/>
    <x v="1"/>
  </r>
  <r>
    <x v="3"/>
    <n v="0"/>
    <n v="0"/>
    <x v="69"/>
    <x v="2"/>
    <x v="1"/>
  </r>
  <r>
    <x v="4"/>
    <n v="0"/>
    <n v="0"/>
    <x v="69"/>
    <x v="2"/>
    <x v="1"/>
  </r>
  <r>
    <x v="5"/>
    <n v="9"/>
    <n v="6.0402684563758392E-2"/>
    <x v="69"/>
    <x v="2"/>
    <x v="1"/>
  </r>
  <r>
    <x v="0"/>
    <n v="140"/>
    <n v="0.91503267973856206"/>
    <x v="70"/>
    <x v="2"/>
    <x v="0"/>
  </r>
  <r>
    <x v="1"/>
    <n v="1"/>
    <n v="6.5359477124183009E-3"/>
    <x v="70"/>
    <x v="2"/>
    <x v="0"/>
  </r>
  <r>
    <x v="2"/>
    <n v="4"/>
    <n v="2.6143790849673203E-2"/>
    <x v="70"/>
    <x v="2"/>
    <x v="0"/>
  </r>
  <r>
    <x v="3"/>
    <n v="0"/>
    <n v="0"/>
    <x v="70"/>
    <x v="2"/>
    <x v="0"/>
  </r>
  <r>
    <x v="4"/>
    <n v="0"/>
    <n v="0"/>
    <x v="70"/>
    <x v="2"/>
    <x v="0"/>
  </r>
  <r>
    <x v="5"/>
    <n v="8"/>
    <n v="5.2287581699346407E-2"/>
    <x v="7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6">
  <r>
    <x v="0"/>
    <n v="81"/>
    <x v="0"/>
    <x v="0"/>
    <x v="0"/>
    <x v="0"/>
  </r>
  <r>
    <x v="1"/>
    <n v="12"/>
    <x v="0"/>
    <x v="0"/>
    <x v="0"/>
    <x v="0"/>
  </r>
  <r>
    <x v="2"/>
    <n v="3"/>
    <x v="0"/>
    <x v="0"/>
    <x v="0"/>
    <x v="0"/>
  </r>
  <r>
    <x v="3"/>
    <n v="12"/>
    <x v="0"/>
    <x v="0"/>
    <x v="0"/>
    <x v="0"/>
  </r>
  <r>
    <x v="4"/>
    <n v="24"/>
    <x v="0"/>
    <x v="0"/>
    <x v="0"/>
    <x v="0"/>
  </r>
  <r>
    <x v="5"/>
    <n v="2"/>
    <x v="0"/>
    <x v="0"/>
    <x v="0"/>
    <x v="0"/>
  </r>
  <r>
    <x v="0"/>
    <n v="101"/>
    <x v="1"/>
    <x v="0"/>
    <x v="0"/>
    <x v="0"/>
  </r>
  <r>
    <x v="1"/>
    <n v="10"/>
    <x v="1"/>
    <x v="0"/>
    <x v="0"/>
    <x v="0"/>
  </r>
  <r>
    <x v="2"/>
    <n v="6"/>
    <x v="1"/>
    <x v="0"/>
    <x v="0"/>
    <x v="0"/>
  </r>
  <r>
    <x v="3"/>
    <n v="2"/>
    <x v="1"/>
    <x v="0"/>
    <x v="0"/>
    <x v="0"/>
  </r>
  <r>
    <x v="4"/>
    <n v="0"/>
    <x v="1"/>
    <x v="0"/>
    <x v="0"/>
    <x v="0"/>
  </r>
  <r>
    <x v="5"/>
    <n v="7"/>
    <x v="1"/>
    <x v="0"/>
    <x v="0"/>
    <x v="0"/>
  </r>
  <r>
    <x v="0"/>
    <n v="38"/>
    <x v="2"/>
    <x v="1"/>
    <x v="1"/>
    <x v="1"/>
  </r>
  <r>
    <x v="1"/>
    <n v="12"/>
    <x v="2"/>
    <x v="1"/>
    <x v="1"/>
    <x v="1"/>
  </r>
  <r>
    <x v="2"/>
    <n v="12"/>
    <x v="2"/>
    <x v="1"/>
    <x v="1"/>
    <x v="1"/>
  </r>
  <r>
    <x v="3"/>
    <n v="0"/>
    <x v="2"/>
    <x v="1"/>
    <x v="1"/>
    <x v="1"/>
  </r>
  <r>
    <x v="4"/>
    <n v="39"/>
    <x v="2"/>
    <x v="1"/>
    <x v="1"/>
    <x v="1"/>
  </r>
  <r>
    <x v="5"/>
    <n v="8"/>
    <x v="2"/>
    <x v="1"/>
    <x v="1"/>
    <x v="1"/>
  </r>
  <r>
    <x v="0"/>
    <n v="38"/>
    <x v="3"/>
    <x v="1"/>
    <x v="1"/>
    <x v="1"/>
  </r>
  <r>
    <x v="1"/>
    <n v="13"/>
    <x v="3"/>
    <x v="1"/>
    <x v="1"/>
    <x v="1"/>
  </r>
  <r>
    <x v="2"/>
    <n v="9"/>
    <x v="3"/>
    <x v="1"/>
    <x v="1"/>
    <x v="1"/>
  </r>
  <r>
    <x v="3"/>
    <n v="0"/>
    <x v="3"/>
    <x v="1"/>
    <x v="1"/>
    <x v="1"/>
  </r>
  <r>
    <x v="4"/>
    <n v="0"/>
    <x v="3"/>
    <x v="1"/>
    <x v="1"/>
    <x v="1"/>
  </r>
  <r>
    <x v="5"/>
    <n v="1"/>
    <x v="3"/>
    <x v="1"/>
    <x v="1"/>
    <x v="1"/>
  </r>
  <r>
    <x v="0"/>
    <n v="118"/>
    <x v="4"/>
    <x v="1"/>
    <x v="1"/>
    <x v="1"/>
  </r>
  <r>
    <x v="1"/>
    <n v="19"/>
    <x v="4"/>
    <x v="1"/>
    <x v="1"/>
    <x v="1"/>
  </r>
  <r>
    <x v="2"/>
    <n v="4"/>
    <x v="4"/>
    <x v="1"/>
    <x v="1"/>
    <x v="1"/>
  </r>
  <r>
    <x v="3"/>
    <n v="19"/>
    <x v="4"/>
    <x v="1"/>
    <x v="1"/>
    <x v="1"/>
  </r>
  <r>
    <x v="4"/>
    <n v="0"/>
    <x v="4"/>
    <x v="1"/>
    <x v="1"/>
    <x v="1"/>
  </r>
  <r>
    <x v="5"/>
    <n v="19"/>
    <x v="4"/>
    <x v="1"/>
    <x v="1"/>
    <x v="1"/>
  </r>
  <r>
    <x v="0"/>
    <n v="122"/>
    <x v="5"/>
    <x v="1"/>
    <x v="1"/>
    <x v="1"/>
  </r>
  <r>
    <x v="1"/>
    <n v="12"/>
    <x v="5"/>
    <x v="1"/>
    <x v="1"/>
    <x v="1"/>
  </r>
  <r>
    <x v="2"/>
    <n v="0"/>
    <x v="5"/>
    <x v="1"/>
    <x v="1"/>
    <x v="1"/>
  </r>
  <r>
    <x v="3"/>
    <n v="18"/>
    <x v="5"/>
    <x v="1"/>
    <x v="1"/>
    <x v="1"/>
  </r>
  <r>
    <x v="4"/>
    <n v="2"/>
    <x v="5"/>
    <x v="1"/>
    <x v="1"/>
    <x v="1"/>
  </r>
  <r>
    <x v="5"/>
    <n v="21"/>
    <x v="5"/>
    <x v="1"/>
    <x v="1"/>
    <x v="1"/>
  </r>
  <r>
    <x v="0"/>
    <n v="10"/>
    <x v="6"/>
    <x v="1"/>
    <x v="2"/>
    <x v="1"/>
  </r>
  <r>
    <x v="1"/>
    <n v="2"/>
    <x v="6"/>
    <x v="1"/>
    <x v="2"/>
    <x v="1"/>
  </r>
  <r>
    <x v="2"/>
    <n v="1"/>
    <x v="6"/>
    <x v="1"/>
    <x v="2"/>
    <x v="1"/>
  </r>
  <r>
    <x v="3"/>
    <n v="0"/>
    <x v="6"/>
    <x v="1"/>
    <x v="2"/>
    <x v="1"/>
  </r>
  <r>
    <x v="4"/>
    <n v="26"/>
    <x v="6"/>
    <x v="1"/>
    <x v="2"/>
    <x v="1"/>
  </r>
  <r>
    <x v="5"/>
    <n v="1"/>
    <x v="6"/>
    <x v="1"/>
    <x v="2"/>
    <x v="1"/>
  </r>
  <r>
    <x v="0"/>
    <n v="9"/>
    <x v="7"/>
    <x v="1"/>
    <x v="2"/>
    <x v="1"/>
  </r>
  <r>
    <x v="1"/>
    <n v="6"/>
    <x v="7"/>
    <x v="1"/>
    <x v="2"/>
    <x v="1"/>
  </r>
  <r>
    <x v="2"/>
    <n v="0"/>
    <x v="7"/>
    <x v="1"/>
    <x v="2"/>
    <x v="1"/>
  </r>
  <r>
    <x v="3"/>
    <n v="0"/>
    <x v="7"/>
    <x v="1"/>
    <x v="2"/>
    <x v="1"/>
  </r>
  <r>
    <x v="4"/>
    <n v="1"/>
    <x v="7"/>
    <x v="1"/>
    <x v="2"/>
    <x v="1"/>
  </r>
  <r>
    <x v="5"/>
    <n v="2"/>
    <x v="7"/>
    <x v="1"/>
    <x v="2"/>
    <x v="1"/>
  </r>
  <r>
    <x v="0"/>
    <n v="14"/>
    <x v="8"/>
    <x v="1"/>
    <x v="2"/>
    <x v="1"/>
  </r>
  <r>
    <x v="1"/>
    <n v="1"/>
    <x v="8"/>
    <x v="1"/>
    <x v="2"/>
    <x v="1"/>
  </r>
  <r>
    <x v="2"/>
    <n v="1"/>
    <x v="8"/>
    <x v="1"/>
    <x v="2"/>
    <x v="1"/>
  </r>
  <r>
    <x v="3"/>
    <n v="0"/>
    <x v="8"/>
    <x v="1"/>
    <x v="2"/>
    <x v="1"/>
  </r>
  <r>
    <x v="4"/>
    <n v="1"/>
    <x v="8"/>
    <x v="1"/>
    <x v="2"/>
    <x v="1"/>
  </r>
  <r>
    <x v="5"/>
    <n v="0"/>
    <x v="8"/>
    <x v="1"/>
    <x v="2"/>
    <x v="1"/>
  </r>
  <r>
    <x v="0"/>
    <n v="75"/>
    <x v="9"/>
    <x v="1"/>
    <x v="3"/>
    <x v="1"/>
  </r>
  <r>
    <x v="1"/>
    <n v="12"/>
    <x v="9"/>
    <x v="1"/>
    <x v="3"/>
    <x v="1"/>
  </r>
  <r>
    <x v="2"/>
    <n v="15"/>
    <x v="9"/>
    <x v="1"/>
    <x v="3"/>
    <x v="1"/>
  </r>
  <r>
    <x v="3"/>
    <n v="2"/>
    <x v="9"/>
    <x v="1"/>
    <x v="3"/>
    <x v="1"/>
  </r>
  <r>
    <x v="4"/>
    <n v="11"/>
    <x v="9"/>
    <x v="1"/>
    <x v="3"/>
    <x v="1"/>
  </r>
  <r>
    <x v="5"/>
    <n v="12"/>
    <x v="9"/>
    <x v="1"/>
    <x v="3"/>
    <x v="1"/>
  </r>
  <r>
    <x v="0"/>
    <n v="93"/>
    <x v="10"/>
    <x v="1"/>
    <x v="3"/>
    <x v="1"/>
  </r>
  <r>
    <x v="1"/>
    <n v="9"/>
    <x v="10"/>
    <x v="1"/>
    <x v="3"/>
    <x v="1"/>
  </r>
  <r>
    <x v="2"/>
    <n v="8"/>
    <x v="10"/>
    <x v="1"/>
    <x v="3"/>
    <x v="1"/>
  </r>
  <r>
    <x v="3"/>
    <n v="9"/>
    <x v="10"/>
    <x v="1"/>
    <x v="3"/>
    <x v="1"/>
  </r>
  <r>
    <x v="4"/>
    <n v="0"/>
    <x v="10"/>
    <x v="1"/>
    <x v="3"/>
    <x v="1"/>
  </r>
  <r>
    <x v="5"/>
    <n v="11"/>
    <x v="10"/>
    <x v="1"/>
    <x v="3"/>
    <x v="1"/>
  </r>
  <r>
    <x v="0"/>
    <n v="113"/>
    <x v="11"/>
    <x v="1"/>
    <x v="3"/>
    <x v="1"/>
  </r>
  <r>
    <x v="1"/>
    <n v="23"/>
    <x v="11"/>
    <x v="1"/>
    <x v="3"/>
    <x v="1"/>
  </r>
  <r>
    <x v="2"/>
    <n v="18"/>
    <x v="11"/>
    <x v="1"/>
    <x v="3"/>
    <x v="1"/>
  </r>
  <r>
    <x v="3"/>
    <n v="0"/>
    <x v="11"/>
    <x v="1"/>
    <x v="3"/>
    <x v="1"/>
  </r>
  <r>
    <x v="4"/>
    <n v="0"/>
    <x v="11"/>
    <x v="1"/>
    <x v="3"/>
    <x v="1"/>
  </r>
  <r>
    <x v="5"/>
    <n v="37"/>
    <x v="11"/>
    <x v="1"/>
    <x v="3"/>
    <x v="1"/>
  </r>
  <r>
    <x v="0"/>
    <n v="139"/>
    <x v="12"/>
    <x v="1"/>
    <x v="3"/>
    <x v="1"/>
  </r>
  <r>
    <x v="1"/>
    <n v="23"/>
    <x v="12"/>
    <x v="1"/>
    <x v="3"/>
    <x v="1"/>
  </r>
  <r>
    <x v="2"/>
    <n v="5"/>
    <x v="12"/>
    <x v="1"/>
    <x v="3"/>
    <x v="1"/>
  </r>
  <r>
    <x v="3"/>
    <n v="0"/>
    <x v="12"/>
    <x v="1"/>
    <x v="3"/>
    <x v="1"/>
  </r>
  <r>
    <x v="4"/>
    <n v="0"/>
    <x v="12"/>
    <x v="1"/>
    <x v="3"/>
    <x v="1"/>
  </r>
  <r>
    <x v="5"/>
    <n v="47"/>
    <x v="12"/>
    <x v="1"/>
    <x v="3"/>
    <x v="1"/>
  </r>
  <r>
    <x v="0"/>
    <n v="49"/>
    <x v="13"/>
    <x v="1"/>
    <x v="4"/>
    <x v="1"/>
  </r>
  <r>
    <x v="1"/>
    <n v="41"/>
    <x v="13"/>
    <x v="1"/>
    <x v="4"/>
    <x v="1"/>
  </r>
  <r>
    <x v="2"/>
    <n v="7"/>
    <x v="13"/>
    <x v="1"/>
    <x v="4"/>
    <x v="1"/>
  </r>
  <r>
    <x v="3"/>
    <n v="0"/>
    <x v="13"/>
    <x v="1"/>
    <x v="4"/>
    <x v="1"/>
  </r>
  <r>
    <x v="4"/>
    <n v="34"/>
    <x v="13"/>
    <x v="1"/>
    <x v="4"/>
    <x v="1"/>
  </r>
  <r>
    <x v="5"/>
    <n v="15"/>
    <x v="13"/>
    <x v="1"/>
    <x v="4"/>
    <x v="1"/>
  </r>
  <r>
    <x v="0"/>
    <n v="20"/>
    <x v="14"/>
    <x v="1"/>
    <x v="4"/>
    <x v="1"/>
  </r>
  <r>
    <x v="1"/>
    <n v="6"/>
    <x v="14"/>
    <x v="1"/>
    <x v="4"/>
    <x v="1"/>
  </r>
  <r>
    <x v="2"/>
    <n v="1"/>
    <x v="14"/>
    <x v="1"/>
    <x v="4"/>
    <x v="1"/>
  </r>
  <r>
    <x v="3"/>
    <n v="0"/>
    <x v="14"/>
    <x v="1"/>
    <x v="4"/>
    <x v="1"/>
  </r>
  <r>
    <x v="4"/>
    <n v="38"/>
    <x v="14"/>
    <x v="1"/>
    <x v="4"/>
    <x v="1"/>
  </r>
  <r>
    <x v="5"/>
    <n v="12"/>
    <x v="14"/>
    <x v="1"/>
    <x v="4"/>
    <x v="1"/>
  </r>
  <r>
    <x v="0"/>
    <n v="86"/>
    <x v="15"/>
    <x v="1"/>
    <x v="4"/>
    <x v="1"/>
  </r>
  <r>
    <x v="1"/>
    <n v="7"/>
    <x v="15"/>
    <x v="1"/>
    <x v="4"/>
    <x v="1"/>
  </r>
  <r>
    <x v="2"/>
    <n v="4"/>
    <x v="15"/>
    <x v="1"/>
    <x v="4"/>
    <x v="1"/>
  </r>
  <r>
    <x v="3"/>
    <n v="0"/>
    <x v="15"/>
    <x v="1"/>
    <x v="4"/>
    <x v="1"/>
  </r>
  <r>
    <x v="4"/>
    <n v="0"/>
    <x v="15"/>
    <x v="1"/>
    <x v="4"/>
    <x v="1"/>
  </r>
  <r>
    <x v="5"/>
    <n v="45"/>
    <x v="15"/>
    <x v="1"/>
    <x v="4"/>
    <x v="1"/>
  </r>
  <r>
    <x v="0"/>
    <n v="109"/>
    <x v="16"/>
    <x v="1"/>
    <x v="5"/>
    <x v="1"/>
  </r>
  <r>
    <x v="1"/>
    <n v="19"/>
    <x v="16"/>
    <x v="1"/>
    <x v="5"/>
    <x v="1"/>
  </r>
  <r>
    <x v="2"/>
    <n v="3"/>
    <x v="16"/>
    <x v="1"/>
    <x v="5"/>
    <x v="1"/>
  </r>
  <r>
    <x v="3"/>
    <n v="0"/>
    <x v="16"/>
    <x v="1"/>
    <x v="5"/>
    <x v="1"/>
  </r>
  <r>
    <x v="4"/>
    <n v="0"/>
    <x v="16"/>
    <x v="1"/>
    <x v="5"/>
    <x v="1"/>
  </r>
  <r>
    <x v="5"/>
    <n v="37"/>
    <x v="16"/>
    <x v="1"/>
    <x v="5"/>
    <x v="1"/>
  </r>
  <r>
    <x v="0"/>
    <n v="113"/>
    <x v="17"/>
    <x v="1"/>
    <x v="5"/>
    <x v="1"/>
  </r>
  <r>
    <x v="1"/>
    <n v="6"/>
    <x v="17"/>
    <x v="1"/>
    <x v="5"/>
    <x v="1"/>
  </r>
  <r>
    <x v="2"/>
    <n v="5"/>
    <x v="17"/>
    <x v="1"/>
    <x v="5"/>
    <x v="1"/>
  </r>
  <r>
    <x v="3"/>
    <n v="0"/>
    <x v="17"/>
    <x v="1"/>
    <x v="5"/>
    <x v="1"/>
  </r>
  <r>
    <x v="4"/>
    <n v="0"/>
    <x v="17"/>
    <x v="1"/>
    <x v="5"/>
    <x v="1"/>
  </r>
  <r>
    <x v="5"/>
    <n v="41"/>
    <x v="17"/>
    <x v="1"/>
    <x v="5"/>
    <x v="1"/>
  </r>
  <r>
    <x v="0"/>
    <n v="119"/>
    <x v="18"/>
    <x v="1"/>
    <x v="5"/>
    <x v="1"/>
  </r>
  <r>
    <x v="1"/>
    <n v="9"/>
    <x v="18"/>
    <x v="1"/>
    <x v="5"/>
    <x v="1"/>
  </r>
  <r>
    <x v="2"/>
    <n v="1"/>
    <x v="18"/>
    <x v="1"/>
    <x v="5"/>
    <x v="1"/>
  </r>
  <r>
    <x v="3"/>
    <n v="0"/>
    <x v="18"/>
    <x v="1"/>
    <x v="5"/>
    <x v="1"/>
  </r>
  <r>
    <x v="4"/>
    <n v="0"/>
    <x v="18"/>
    <x v="1"/>
    <x v="5"/>
    <x v="1"/>
  </r>
  <r>
    <x v="5"/>
    <n v="20"/>
    <x v="18"/>
    <x v="1"/>
    <x v="5"/>
    <x v="1"/>
  </r>
  <r>
    <x v="0"/>
    <n v="113"/>
    <x v="19"/>
    <x v="1"/>
    <x v="6"/>
    <x v="1"/>
  </r>
  <r>
    <x v="1"/>
    <n v="7"/>
    <x v="19"/>
    <x v="1"/>
    <x v="6"/>
    <x v="1"/>
  </r>
  <r>
    <x v="2"/>
    <n v="0"/>
    <x v="19"/>
    <x v="1"/>
    <x v="6"/>
    <x v="1"/>
  </r>
  <r>
    <x v="3"/>
    <n v="0"/>
    <x v="19"/>
    <x v="1"/>
    <x v="6"/>
    <x v="1"/>
  </r>
  <r>
    <x v="4"/>
    <n v="0"/>
    <x v="19"/>
    <x v="1"/>
    <x v="6"/>
    <x v="1"/>
  </r>
  <r>
    <x v="5"/>
    <n v="26"/>
    <x v="19"/>
    <x v="1"/>
    <x v="6"/>
    <x v="1"/>
  </r>
  <r>
    <x v="0"/>
    <n v="92"/>
    <x v="20"/>
    <x v="1"/>
    <x v="6"/>
    <x v="1"/>
  </r>
  <r>
    <x v="1"/>
    <n v="5"/>
    <x v="20"/>
    <x v="1"/>
    <x v="6"/>
    <x v="1"/>
  </r>
  <r>
    <x v="2"/>
    <n v="4"/>
    <x v="20"/>
    <x v="1"/>
    <x v="6"/>
    <x v="1"/>
  </r>
  <r>
    <x v="3"/>
    <n v="7"/>
    <x v="20"/>
    <x v="1"/>
    <x v="6"/>
    <x v="1"/>
  </r>
  <r>
    <x v="4"/>
    <n v="7"/>
    <x v="20"/>
    <x v="1"/>
    <x v="6"/>
    <x v="1"/>
  </r>
  <r>
    <x v="5"/>
    <n v="14"/>
    <x v="20"/>
    <x v="1"/>
    <x v="6"/>
    <x v="1"/>
  </r>
  <r>
    <x v="0"/>
    <n v="93"/>
    <x v="21"/>
    <x v="1"/>
    <x v="6"/>
    <x v="1"/>
  </r>
  <r>
    <x v="1"/>
    <n v="5"/>
    <x v="21"/>
    <x v="1"/>
    <x v="6"/>
    <x v="1"/>
  </r>
  <r>
    <x v="2"/>
    <n v="3"/>
    <x v="21"/>
    <x v="1"/>
    <x v="6"/>
    <x v="1"/>
  </r>
  <r>
    <x v="3"/>
    <n v="0"/>
    <x v="21"/>
    <x v="1"/>
    <x v="6"/>
    <x v="1"/>
  </r>
  <r>
    <x v="4"/>
    <n v="0"/>
    <x v="21"/>
    <x v="1"/>
    <x v="6"/>
    <x v="1"/>
  </r>
  <r>
    <x v="5"/>
    <n v="14"/>
    <x v="21"/>
    <x v="1"/>
    <x v="6"/>
    <x v="1"/>
  </r>
  <r>
    <x v="0"/>
    <n v="95"/>
    <x v="22"/>
    <x v="1"/>
    <x v="6"/>
    <x v="1"/>
  </r>
  <r>
    <x v="1"/>
    <n v="9"/>
    <x v="22"/>
    <x v="1"/>
    <x v="6"/>
    <x v="1"/>
  </r>
  <r>
    <x v="2"/>
    <n v="5"/>
    <x v="22"/>
    <x v="1"/>
    <x v="6"/>
    <x v="1"/>
  </r>
  <r>
    <x v="3"/>
    <n v="0"/>
    <x v="22"/>
    <x v="1"/>
    <x v="6"/>
    <x v="1"/>
  </r>
  <r>
    <x v="4"/>
    <n v="0"/>
    <x v="22"/>
    <x v="1"/>
    <x v="6"/>
    <x v="1"/>
  </r>
  <r>
    <x v="5"/>
    <n v="15"/>
    <x v="22"/>
    <x v="1"/>
    <x v="6"/>
    <x v="1"/>
  </r>
  <r>
    <x v="0"/>
    <n v="80"/>
    <x v="23"/>
    <x v="1"/>
    <x v="7"/>
    <x v="0"/>
  </r>
  <r>
    <x v="1"/>
    <n v="5"/>
    <x v="23"/>
    <x v="1"/>
    <x v="7"/>
    <x v="0"/>
  </r>
  <r>
    <x v="2"/>
    <n v="3"/>
    <x v="23"/>
    <x v="1"/>
    <x v="7"/>
    <x v="0"/>
  </r>
  <r>
    <x v="3"/>
    <n v="0"/>
    <x v="23"/>
    <x v="1"/>
    <x v="7"/>
    <x v="0"/>
  </r>
  <r>
    <x v="4"/>
    <n v="0"/>
    <x v="23"/>
    <x v="1"/>
    <x v="7"/>
    <x v="0"/>
  </r>
  <r>
    <x v="5"/>
    <n v="22"/>
    <x v="23"/>
    <x v="1"/>
    <x v="7"/>
    <x v="0"/>
  </r>
  <r>
    <x v="0"/>
    <n v="79"/>
    <x v="24"/>
    <x v="1"/>
    <x v="7"/>
    <x v="0"/>
  </r>
  <r>
    <x v="1"/>
    <n v="7"/>
    <x v="24"/>
    <x v="1"/>
    <x v="7"/>
    <x v="0"/>
  </r>
  <r>
    <x v="2"/>
    <n v="3"/>
    <x v="24"/>
    <x v="1"/>
    <x v="7"/>
    <x v="0"/>
  </r>
  <r>
    <x v="3"/>
    <n v="0"/>
    <x v="24"/>
    <x v="1"/>
    <x v="7"/>
    <x v="0"/>
  </r>
  <r>
    <x v="4"/>
    <n v="0"/>
    <x v="24"/>
    <x v="1"/>
    <x v="7"/>
    <x v="0"/>
  </r>
  <r>
    <x v="5"/>
    <n v="30"/>
    <x v="24"/>
    <x v="1"/>
    <x v="7"/>
    <x v="0"/>
  </r>
  <r>
    <x v="0"/>
    <n v="92"/>
    <x v="25"/>
    <x v="1"/>
    <x v="7"/>
    <x v="0"/>
  </r>
  <r>
    <x v="1"/>
    <n v="8"/>
    <x v="25"/>
    <x v="1"/>
    <x v="7"/>
    <x v="0"/>
  </r>
  <r>
    <x v="2"/>
    <n v="2"/>
    <x v="25"/>
    <x v="1"/>
    <x v="7"/>
    <x v="0"/>
  </r>
  <r>
    <x v="3"/>
    <n v="3"/>
    <x v="25"/>
    <x v="1"/>
    <x v="7"/>
    <x v="0"/>
  </r>
  <r>
    <x v="4"/>
    <n v="0"/>
    <x v="25"/>
    <x v="1"/>
    <x v="7"/>
    <x v="0"/>
  </r>
  <r>
    <x v="5"/>
    <n v="20"/>
    <x v="25"/>
    <x v="1"/>
    <x v="7"/>
    <x v="0"/>
  </r>
  <r>
    <x v="0"/>
    <n v="83"/>
    <x v="26"/>
    <x v="1"/>
    <x v="7"/>
    <x v="0"/>
  </r>
  <r>
    <x v="1"/>
    <n v="2"/>
    <x v="26"/>
    <x v="1"/>
    <x v="7"/>
    <x v="0"/>
  </r>
  <r>
    <x v="2"/>
    <n v="0"/>
    <x v="26"/>
    <x v="1"/>
    <x v="7"/>
    <x v="0"/>
  </r>
  <r>
    <x v="3"/>
    <n v="0"/>
    <x v="26"/>
    <x v="1"/>
    <x v="7"/>
    <x v="0"/>
  </r>
  <r>
    <x v="4"/>
    <n v="0"/>
    <x v="26"/>
    <x v="1"/>
    <x v="7"/>
    <x v="0"/>
  </r>
  <r>
    <x v="5"/>
    <n v="18"/>
    <x v="26"/>
    <x v="1"/>
    <x v="7"/>
    <x v="0"/>
  </r>
  <r>
    <x v="0"/>
    <n v="102"/>
    <x v="27"/>
    <x v="1"/>
    <x v="8"/>
    <x v="0"/>
  </r>
  <r>
    <x v="1"/>
    <n v="6"/>
    <x v="27"/>
    <x v="1"/>
    <x v="8"/>
    <x v="0"/>
  </r>
  <r>
    <x v="2"/>
    <n v="3"/>
    <x v="27"/>
    <x v="1"/>
    <x v="8"/>
    <x v="0"/>
  </r>
  <r>
    <x v="3"/>
    <n v="0"/>
    <x v="27"/>
    <x v="1"/>
    <x v="8"/>
    <x v="0"/>
  </r>
  <r>
    <x v="4"/>
    <n v="0"/>
    <x v="27"/>
    <x v="1"/>
    <x v="8"/>
    <x v="0"/>
  </r>
  <r>
    <x v="5"/>
    <n v="22"/>
    <x v="27"/>
    <x v="1"/>
    <x v="8"/>
    <x v="0"/>
  </r>
  <r>
    <x v="0"/>
    <n v="98"/>
    <x v="28"/>
    <x v="1"/>
    <x v="8"/>
    <x v="0"/>
  </r>
  <r>
    <x v="1"/>
    <n v="11"/>
    <x v="28"/>
    <x v="1"/>
    <x v="8"/>
    <x v="0"/>
  </r>
  <r>
    <x v="2"/>
    <n v="7"/>
    <x v="28"/>
    <x v="1"/>
    <x v="8"/>
    <x v="0"/>
  </r>
  <r>
    <x v="3"/>
    <n v="0"/>
    <x v="28"/>
    <x v="1"/>
    <x v="8"/>
    <x v="0"/>
  </r>
  <r>
    <x v="4"/>
    <n v="0"/>
    <x v="28"/>
    <x v="1"/>
    <x v="8"/>
    <x v="0"/>
  </r>
  <r>
    <x v="5"/>
    <n v="19"/>
    <x v="28"/>
    <x v="1"/>
    <x v="8"/>
    <x v="0"/>
  </r>
  <r>
    <x v="0"/>
    <n v="112"/>
    <x v="29"/>
    <x v="1"/>
    <x v="8"/>
    <x v="0"/>
  </r>
  <r>
    <x v="1"/>
    <n v="4"/>
    <x v="29"/>
    <x v="1"/>
    <x v="8"/>
    <x v="0"/>
  </r>
  <r>
    <x v="2"/>
    <n v="3"/>
    <x v="29"/>
    <x v="1"/>
    <x v="8"/>
    <x v="0"/>
  </r>
  <r>
    <x v="3"/>
    <n v="0"/>
    <x v="29"/>
    <x v="1"/>
    <x v="8"/>
    <x v="0"/>
  </r>
  <r>
    <x v="4"/>
    <n v="0"/>
    <x v="29"/>
    <x v="1"/>
    <x v="8"/>
    <x v="0"/>
  </r>
  <r>
    <x v="5"/>
    <n v="28"/>
    <x v="29"/>
    <x v="1"/>
    <x v="8"/>
    <x v="0"/>
  </r>
  <r>
    <x v="0"/>
    <n v="153"/>
    <x v="30"/>
    <x v="1"/>
    <x v="8"/>
    <x v="0"/>
  </r>
  <r>
    <x v="1"/>
    <n v="7"/>
    <x v="30"/>
    <x v="1"/>
    <x v="8"/>
    <x v="0"/>
  </r>
  <r>
    <x v="2"/>
    <n v="1"/>
    <x v="30"/>
    <x v="1"/>
    <x v="8"/>
    <x v="0"/>
  </r>
  <r>
    <x v="3"/>
    <n v="0"/>
    <x v="30"/>
    <x v="1"/>
    <x v="8"/>
    <x v="0"/>
  </r>
  <r>
    <x v="4"/>
    <n v="0"/>
    <x v="30"/>
    <x v="1"/>
    <x v="8"/>
    <x v="0"/>
  </r>
  <r>
    <x v="5"/>
    <n v="36"/>
    <x v="30"/>
    <x v="1"/>
    <x v="8"/>
    <x v="0"/>
  </r>
  <r>
    <x v="0"/>
    <n v="194"/>
    <x v="31"/>
    <x v="1"/>
    <x v="9"/>
    <x v="0"/>
  </r>
  <r>
    <x v="1"/>
    <n v="4"/>
    <x v="31"/>
    <x v="1"/>
    <x v="9"/>
    <x v="0"/>
  </r>
  <r>
    <x v="2"/>
    <n v="2"/>
    <x v="31"/>
    <x v="1"/>
    <x v="9"/>
    <x v="0"/>
  </r>
  <r>
    <x v="3"/>
    <n v="0"/>
    <x v="31"/>
    <x v="1"/>
    <x v="9"/>
    <x v="0"/>
  </r>
  <r>
    <x v="4"/>
    <n v="0"/>
    <x v="31"/>
    <x v="1"/>
    <x v="9"/>
    <x v="0"/>
  </r>
  <r>
    <x v="5"/>
    <n v="18"/>
    <x v="31"/>
    <x v="1"/>
    <x v="9"/>
    <x v="0"/>
  </r>
  <r>
    <x v="0"/>
    <n v="156"/>
    <x v="32"/>
    <x v="1"/>
    <x v="9"/>
    <x v="0"/>
  </r>
  <r>
    <x v="1"/>
    <n v="7"/>
    <x v="32"/>
    <x v="1"/>
    <x v="9"/>
    <x v="0"/>
  </r>
  <r>
    <x v="2"/>
    <n v="6"/>
    <x v="32"/>
    <x v="1"/>
    <x v="9"/>
    <x v="0"/>
  </r>
  <r>
    <x v="3"/>
    <n v="0"/>
    <x v="32"/>
    <x v="1"/>
    <x v="9"/>
    <x v="0"/>
  </r>
  <r>
    <x v="4"/>
    <n v="0"/>
    <x v="32"/>
    <x v="1"/>
    <x v="9"/>
    <x v="0"/>
  </r>
  <r>
    <x v="5"/>
    <n v="20"/>
    <x v="32"/>
    <x v="1"/>
    <x v="9"/>
    <x v="0"/>
  </r>
  <r>
    <x v="0"/>
    <n v="127"/>
    <x v="33"/>
    <x v="1"/>
    <x v="9"/>
    <x v="0"/>
  </r>
  <r>
    <x v="1"/>
    <n v="3"/>
    <x v="33"/>
    <x v="1"/>
    <x v="9"/>
    <x v="0"/>
  </r>
  <r>
    <x v="2"/>
    <n v="4"/>
    <x v="33"/>
    <x v="1"/>
    <x v="9"/>
    <x v="0"/>
  </r>
  <r>
    <x v="3"/>
    <n v="0"/>
    <x v="33"/>
    <x v="1"/>
    <x v="9"/>
    <x v="0"/>
  </r>
  <r>
    <x v="4"/>
    <n v="0"/>
    <x v="33"/>
    <x v="1"/>
    <x v="9"/>
    <x v="0"/>
  </r>
  <r>
    <x v="5"/>
    <n v="26"/>
    <x v="33"/>
    <x v="1"/>
    <x v="9"/>
    <x v="0"/>
  </r>
  <r>
    <x v="0"/>
    <n v="152"/>
    <x v="34"/>
    <x v="1"/>
    <x v="9"/>
    <x v="0"/>
  </r>
  <r>
    <x v="1"/>
    <n v="4"/>
    <x v="34"/>
    <x v="1"/>
    <x v="9"/>
    <x v="0"/>
  </r>
  <r>
    <x v="2"/>
    <n v="2"/>
    <x v="34"/>
    <x v="1"/>
    <x v="9"/>
    <x v="0"/>
  </r>
  <r>
    <x v="3"/>
    <n v="0"/>
    <x v="34"/>
    <x v="1"/>
    <x v="9"/>
    <x v="0"/>
  </r>
  <r>
    <x v="4"/>
    <n v="0"/>
    <x v="34"/>
    <x v="1"/>
    <x v="9"/>
    <x v="0"/>
  </r>
  <r>
    <x v="5"/>
    <n v="36"/>
    <x v="34"/>
    <x v="1"/>
    <x v="9"/>
    <x v="0"/>
  </r>
  <r>
    <x v="0"/>
    <n v="170"/>
    <x v="35"/>
    <x v="1"/>
    <x v="10"/>
    <x v="0"/>
  </r>
  <r>
    <x v="1"/>
    <n v="4"/>
    <x v="35"/>
    <x v="1"/>
    <x v="10"/>
    <x v="0"/>
  </r>
  <r>
    <x v="2"/>
    <n v="0"/>
    <x v="35"/>
    <x v="1"/>
    <x v="10"/>
    <x v="0"/>
  </r>
  <r>
    <x v="3"/>
    <n v="0"/>
    <x v="35"/>
    <x v="1"/>
    <x v="10"/>
    <x v="0"/>
  </r>
  <r>
    <x v="4"/>
    <n v="0"/>
    <x v="35"/>
    <x v="1"/>
    <x v="10"/>
    <x v="0"/>
  </r>
  <r>
    <x v="5"/>
    <n v="21"/>
    <x v="35"/>
    <x v="1"/>
    <x v="10"/>
    <x v="0"/>
  </r>
  <r>
    <x v="0"/>
    <n v="20"/>
    <x v="36"/>
    <x v="1"/>
    <x v="10"/>
    <x v="0"/>
  </r>
  <r>
    <x v="1"/>
    <n v="2"/>
    <x v="36"/>
    <x v="1"/>
    <x v="10"/>
    <x v="0"/>
  </r>
  <r>
    <x v="2"/>
    <n v="0"/>
    <x v="36"/>
    <x v="1"/>
    <x v="10"/>
    <x v="0"/>
  </r>
  <r>
    <x v="3"/>
    <n v="2"/>
    <x v="36"/>
    <x v="1"/>
    <x v="10"/>
    <x v="0"/>
  </r>
  <r>
    <x v="4"/>
    <n v="40"/>
    <x v="36"/>
    <x v="1"/>
    <x v="10"/>
    <x v="0"/>
  </r>
  <r>
    <x v="5"/>
    <n v="1"/>
    <x v="36"/>
    <x v="1"/>
    <x v="10"/>
    <x v="0"/>
  </r>
  <r>
    <x v="0"/>
    <n v="7"/>
    <x v="37"/>
    <x v="1"/>
    <x v="10"/>
    <x v="0"/>
  </r>
  <r>
    <x v="1"/>
    <n v="0"/>
    <x v="37"/>
    <x v="1"/>
    <x v="10"/>
    <x v="0"/>
  </r>
  <r>
    <x v="2"/>
    <n v="0"/>
    <x v="37"/>
    <x v="1"/>
    <x v="10"/>
    <x v="0"/>
  </r>
  <r>
    <x v="3"/>
    <n v="0"/>
    <x v="37"/>
    <x v="1"/>
    <x v="10"/>
    <x v="0"/>
  </r>
  <r>
    <x v="4"/>
    <n v="109"/>
    <x v="37"/>
    <x v="1"/>
    <x v="10"/>
    <x v="0"/>
  </r>
  <r>
    <x v="5"/>
    <n v="1"/>
    <x v="37"/>
    <x v="1"/>
    <x v="10"/>
    <x v="0"/>
  </r>
  <r>
    <x v="0"/>
    <n v="69"/>
    <x v="38"/>
    <x v="1"/>
    <x v="10"/>
    <x v="0"/>
  </r>
  <r>
    <x v="1"/>
    <n v="5"/>
    <x v="38"/>
    <x v="1"/>
    <x v="10"/>
    <x v="0"/>
  </r>
  <r>
    <x v="2"/>
    <n v="4"/>
    <x v="38"/>
    <x v="1"/>
    <x v="10"/>
    <x v="0"/>
  </r>
  <r>
    <x v="3"/>
    <n v="0"/>
    <x v="38"/>
    <x v="1"/>
    <x v="10"/>
    <x v="0"/>
  </r>
  <r>
    <x v="4"/>
    <n v="7"/>
    <x v="38"/>
    <x v="1"/>
    <x v="10"/>
    <x v="0"/>
  </r>
  <r>
    <x v="5"/>
    <n v="28"/>
    <x v="38"/>
    <x v="1"/>
    <x v="10"/>
    <x v="0"/>
  </r>
  <r>
    <x v="0"/>
    <n v="85"/>
    <x v="39"/>
    <x v="1"/>
    <x v="11"/>
    <x v="0"/>
  </r>
  <r>
    <x v="1"/>
    <n v="4"/>
    <x v="39"/>
    <x v="1"/>
    <x v="11"/>
    <x v="0"/>
  </r>
  <r>
    <x v="2"/>
    <n v="8"/>
    <x v="39"/>
    <x v="1"/>
    <x v="11"/>
    <x v="0"/>
  </r>
  <r>
    <x v="3"/>
    <n v="0"/>
    <x v="39"/>
    <x v="1"/>
    <x v="11"/>
    <x v="0"/>
  </r>
  <r>
    <x v="4"/>
    <n v="5"/>
    <x v="39"/>
    <x v="1"/>
    <x v="11"/>
    <x v="0"/>
  </r>
  <r>
    <x v="5"/>
    <n v="20"/>
    <x v="39"/>
    <x v="1"/>
    <x v="11"/>
    <x v="0"/>
  </r>
  <r>
    <x v="0"/>
    <n v="3"/>
    <x v="40"/>
    <x v="1"/>
    <x v="11"/>
    <x v="0"/>
  </r>
  <r>
    <x v="1"/>
    <n v="0"/>
    <x v="40"/>
    <x v="1"/>
    <x v="11"/>
    <x v="0"/>
  </r>
  <r>
    <x v="2"/>
    <n v="2"/>
    <x v="40"/>
    <x v="1"/>
    <x v="11"/>
    <x v="0"/>
  </r>
  <r>
    <x v="3"/>
    <n v="0"/>
    <x v="40"/>
    <x v="1"/>
    <x v="11"/>
    <x v="0"/>
  </r>
  <r>
    <x v="4"/>
    <n v="5"/>
    <x v="40"/>
    <x v="1"/>
    <x v="11"/>
    <x v="0"/>
  </r>
  <r>
    <x v="5"/>
    <n v="6"/>
    <x v="40"/>
    <x v="1"/>
    <x v="11"/>
    <x v="0"/>
  </r>
  <r>
    <x v="0"/>
    <n v="11"/>
    <x v="41"/>
    <x v="1"/>
    <x v="11"/>
    <x v="0"/>
  </r>
  <r>
    <x v="1"/>
    <n v="0"/>
    <x v="41"/>
    <x v="1"/>
    <x v="11"/>
    <x v="0"/>
  </r>
  <r>
    <x v="2"/>
    <n v="2"/>
    <x v="41"/>
    <x v="1"/>
    <x v="11"/>
    <x v="0"/>
  </r>
  <r>
    <x v="3"/>
    <n v="0"/>
    <x v="41"/>
    <x v="1"/>
    <x v="11"/>
    <x v="0"/>
  </r>
  <r>
    <x v="4"/>
    <n v="13"/>
    <x v="41"/>
    <x v="1"/>
    <x v="11"/>
    <x v="0"/>
  </r>
  <r>
    <x v="5"/>
    <n v="1"/>
    <x v="41"/>
    <x v="1"/>
    <x v="11"/>
    <x v="0"/>
  </r>
  <r>
    <x v="0"/>
    <n v="26"/>
    <x v="42"/>
    <x v="1"/>
    <x v="11"/>
    <x v="0"/>
  </r>
  <r>
    <x v="1"/>
    <n v="0"/>
    <x v="42"/>
    <x v="1"/>
    <x v="11"/>
    <x v="0"/>
  </r>
  <r>
    <x v="2"/>
    <n v="1"/>
    <x v="42"/>
    <x v="1"/>
    <x v="11"/>
    <x v="0"/>
  </r>
  <r>
    <x v="3"/>
    <n v="0"/>
    <x v="42"/>
    <x v="1"/>
    <x v="11"/>
    <x v="0"/>
  </r>
  <r>
    <x v="4"/>
    <n v="22"/>
    <x v="42"/>
    <x v="1"/>
    <x v="11"/>
    <x v="0"/>
  </r>
  <r>
    <x v="5"/>
    <n v="6"/>
    <x v="42"/>
    <x v="1"/>
    <x v="11"/>
    <x v="0"/>
  </r>
  <r>
    <x v="0"/>
    <n v="17"/>
    <x v="43"/>
    <x v="1"/>
    <x v="11"/>
    <x v="0"/>
  </r>
  <r>
    <x v="1"/>
    <n v="0"/>
    <x v="43"/>
    <x v="1"/>
    <x v="11"/>
    <x v="0"/>
  </r>
  <r>
    <x v="2"/>
    <n v="0"/>
    <x v="43"/>
    <x v="1"/>
    <x v="11"/>
    <x v="0"/>
  </r>
  <r>
    <x v="3"/>
    <n v="2"/>
    <x v="43"/>
    <x v="1"/>
    <x v="11"/>
    <x v="0"/>
  </r>
  <r>
    <x v="4"/>
    <n v="38"/>
    <x v="43"/>
    <x v="1"/>
    <x v="11"/>
    <x v="0"/>
  </r>
  <r>
    <x v="5"/>
    <n v="7"/>
    <x v="43"/>
    <x v="1"/>
    <x v="11"/>
    <x v="0"/>
  </r>
  <r>
    <x v="0"/>
    <n v="3"/>
    <x v="44"/>
    <x v="2"/>
    <x v="1"/>
    <x v="1"/>
  </r>
  <r>
    <x v="1"/>
    <n v="0"/>
    <x v="44"/>
    <x v="2"/>
    <x v="1"/>
    <x v="1"/>
  </r>
  <r>
    <x v="2"/>
    <n v="2"/>
    <x v="44"/>
    <x v="2"/>
    <x v="1"/>
    <x v="1"/>
  </r>
  <r>
    <x v="3"/>
    <n v="0"/>
    <x v="44"/>
    <x v="2"/>
    <x v="1"/>
    <x v="1"/>
  </r>
  <r>
    <x v="4"/>
    <n v="0"/>
    <x v="44"/>
    <x v="2"/>
    <x v="1"/>
    <x v="1"/>
  </r>
  <r>
    <x v="5"/>
    <n v="0"/>
    <x v="44"/>
    <x v="2"/>
    <x v="1"/>
    <x v="1"/>
  </r>
  <r>
    <x v="6"/>
    <n v="5"/>
    <x v="44"/>
    <x v="2"/>
    <x v="1"/>
    <x v="1"/>
  </r>
  <r>
    <x v="0"/>
    <n v="5"/>
    <x v="45"/>
    <x v="2"/>
    <x v="1"/>
    <x v="1"/>
  </r>
  <r>
    <x v="1"/>
    <n v="1"/>
    <x v="45"/>
    <x v="2"/>
    <x v="1"/>
    <x v="1"/>
  </r>
  <r>
    <x v="2"/>
    <n v="0"/>
    <x v="45"/>
    <x v="2"/>
    <x v="1"/>
    <x v="1"/>
  </r>
  <r>
    <x v="3"/>
    <n v="0"/>
    <x v="45"/>
    <x v="2"/>
    <x v="1"/>
    <x v="1"/>
  </r>
  <r>
    <x v="4"/>
    <n v="0"/>
    <x v="45"/>
    <x v="2"/>
    <x v="1"/>
    <x v="1"/>
  </r>
  <r>
    <x v="5"/>
    <n v="2"/>
    <x v="45"/>
    <x v="2"/>
    <x v="1"/>
    <x v="1"/>
  </r>
  <r>
    <x v="6"/>
    <n v="8"/>
    <x v="45"/>
    <x v="2"/>
    <x v="1"/>
    <x v="1"/>
  </r>
  <r>
    <x v="0"/>
    <n v="99"/>
    <x v="46"/>
    <x v="2"/>
    <x v="1"/>
    <x v="1"/>
  </r>
  <r>
    <x v="1"/>
    <n v="11"/>
    <x v="46"/>
    <x v="2"/>
    <x v="1"/>
    <x v="1"/>
  </r>
  <r>
    <x v="2"/>
    <n v="8"/>
    <x v="46"/>
    <x v="2"/>
    <x v="1"/>
    <x v="1"/>
  </r>
  <r>
    <x v="3"/>
    <n v="0"/>
    <x v="46"/>
    <x v="2"/>
    <x v="1"/>
    <x v="1"/>
  </r>
  <r>
    <x v="4"/>
    <n v="5"/>
    <x v="46"/>
    <x v="2"/>
    <x v="1"/>
    <x v="1"/>
  </r>
  <r>
    <x v="5"/>
    <n v="46"/>
    <x v="46"/>
    <x v="2"/>
    <x v="1"/>
    <x v="1"/>
  </r>
  <r>
    <x v="6"/>
    <n v="169"/>
    <x v="46"/>
    <x v="2"/>
    <x v="1"/>
    <x v="1"/>
  </r>
  <r>
    <x v="0"/>
    <n v="80"/>
    <x v="47"/>
    <x v="2"/>
    <x v="1"/>
    <x v="1"/>
  </r>
  <r>
    <x v="1"/>
    <n v="18"/>
    <x v="47"/>
    <x v="2"/>
    <x v="1"/>
    <x v="1"/>
  </r>
  <r>
    <x v="2"/>
    <n v="24"/>
    <x v="47"/>
    <x v="2"/>
    <x v="1"/>
    <x v="1"/>
  </r>
  <r>
    <x v="3"/>
    <n v="0"/>
    <x v="47"/>
    <x v="2"/>
    <x v="1"/>
    <x v="1"/>
  </r>
  <r>
    <x v="4"/>
    <n v="31"/>
    <x v="47"/>
    <x v="2"/>
    <x v="1"/>
    <x v="1"/>
  </r>
  <r>
    <x v="5"/>
    <n v="15"/>
    <x v="47"/>
    <x v="2"/>
    <x v="1"/>
    <x v="1"/>
  </r>
  <r>
    <x v="6"/>
    <n v="168"/>
    <x v="47"/>
    <x v="2"/>
    <x v="1"/>
    <x v="1"/>
  </r>
  <r>
    <x v="0"/>
    <n v="111"/>
    <x v="48"/>
    <x v="2"/>
    <x v="1"/>
    <x v="1"/>
  </r>
  <r>
    <x v="1"/>
    <n v="7"/>
    <x v="48"/>
    <x v="2"/>
    <x v="1"/>
    <x v="1"/>
  </r>
  <r>
    <x v="2"/>
    <n v="35"/>
    <x v="48"/>
    <x v="2"/>
    <x v="1"/>
    <x v="1"/>
  </r>
  <r>
    <x v="3"/>
    <n v="0"/>
    <x v="48"/>
    <x v="2"/>
    <x v="1"/>
    <x v="1"/>
  </r>
  <r>
    <x v="4"/>
    <n v="16"/>
    <x v="48"/>
    <x v="2"/>
    <x v="1"/>
    <x v="1"/>
  </r>
  <r>
    <x v="5"/>
    <n v="8"/>
    <x v="48"/>
    <x v="2"/>
    <x v="1"/>
    <x v="1"/>
  </r>
  <r>
    <x v="6"/>
    <n v="177"/>
    <x v="48"/>
    <x v="2"/>
    <x v="1"/>
    <x v="1"/>
  </r>
  <r>
    <x v="0"/>
    <n v="8"/>
    <x v="49"/>
    <x v="2"/>
    <x v="2"/>
    <x v="1"/>
  </r>
  <r>
    <x v="1"/>
    <n v="3"/>
    <x v="49"/>
    <x v="2"/>
    <x v="2"/>
    <x v="1"/>
  </r>
  <r>
    <x v="2"/>
    <n v="2"/>
    <x v="49"/>
    <x v="2"/>
    <x v="2"/>
    <x v="1"/>
  </r>
  <r>
    <x v="3"/>
    <n v="0"/>
    <x v="49"/>
    <x v="2"/>
    <x v="2"/>
    <x v="1"/>
  </r>
  <r>
    <x v="4"/>
    <n v="1"/>
    <x v="49"/>
    <x v="2"/>
    <x v="2"/>
    <x v="1"/>
  </r>
  <r>
    <x v="5"/>
    <n v="8"/>
    <x v="49"/>
    <x v="2"/>
    <x v="2"/>
    <x v="1"/>
  </r>
  <r>
    <x v="6"/>
    <n v="22"/>
    <x v="49"/>
    <x v="2"/>
    <x v="2"/>
    <x v="1"/>
  </r>
  <r>
    <x v="0"/>
    <n v="10"/>
    <x v="50"/>
    <x v="2"/>
    <x v="2"/>
    <x v="1"/>
  </r>
  <r>
    <x v="1"/>
    <n v="1"/>
    <x v="50"/>
    <x v="2"/>
    <x v="2"/>
    <x v="1"/>
  </r>
  <r>
    <x v="2"/>
    <n v="0"/>
    <x v="50"/>
    <x v="2"/>
    <x v="2"/>
    <x v="1"/>
  </r>
  <r>
    <x v="3"/>
    <n v="0"/>
    <x v="50"/>
    <x v="2"/>
    <x v="2"/>
    <x v="1"/>
  </r>
  <r>
    <x v="4"/>
    <n v="4"/>
    <x v="50"/>
    <x v="2"/>
    <x v="2"/>
    <x v="1"/>
  </r>
  <r>
    <x v="5"/>
    <n v="3"/>
    <x v="50"/>
    <x v="2"/>
    <x v="2"/>
    <x v="1"/>
  </r>
  <r>
    <x v="6"/>
    <n v="18"/>
    <x v="50"/>
    <x v="2"/>
    <x v="2"/>
    <x v="1"/>
  </r>
  <r>
    <x v="0"/>
    <n v="79"/>
    <x v="51"/>
    <x v="2"/>
    <x v="2"/>
    <x v="1"/>
  </r>
  <r>
    <x v="1"/>
    <n v="9"/>
    <x v="51"/>
    <x v="2"/>
    <x v="2"/>
    <x v="1"/>
  </r>
  <r>
    <x v="2"/>
    <n v="16"/>
    <x v="51"/>
    <x v="2"/>
    <x v="2"/>
    <x v="1"/>
  </r>
  <r>
    <x v="3"/>
    <n v="1"/>
    <x v="51"/>
    <x v="2"/>
    <x v="2"/>
    <x v="1"/>
  </r>
  <r>
    <x v="4"/>
    <n v="1"/>
    <x v="51"/>
    <x v="2"/>
    <x v="2"/>
    <x v="1"/>
  </r>
  <r>
    <x v="5"/>
    <n v="8"/>
    <x v="51"/>
    <x v="2"/>
    <x v="2"/>
    <x v="1"/>
  </r>
  <r>
    <x v="6"/>
    <n v="114"/>
    <x v="51"/>
    <x v="2"/>
    <x v="2"/>
    <x v="1"/>
  </r>
  <r>
    <x v="0"/>
    <n v="137"/>
    <x v="52"/>
    <x v="2"/>
    <x v="2"/>
    <x v="1"/>
  </r>
  <r>
    <x v="1"/>
    <n v="17"/>
    <x v="52"/>
    <x v="2"/>
    <x v="2"/>
    <x v="1"/>
  </r>
  <r>
    <x v="2"/>
    <n v="14"/>
    <x v="52"/>
    <x v="2"/>
    <x v="2"/>
    <x v="1"/>
  </r>
  <r>
    <x v="3"/>
    <n v="0"/>
    <x v="52"/>
    <x v="2"/>
    <x v="2"/>
    <x v="1"/>
  </r>
  <r>
    <x v="4"/>
    <n v="17"/>
    <x v="52"/>
    <x v="2"/>
    <x v="2"/>
    <x v="1"/>
  </r>
  <r>
    <x v="5"/>
    <n v="16"/>
    <x v="52"/>
    <x v="2"/>
    <x v="2"/>
    <x v="1"/>
  </r>
  <r>
    <x v="6"/>
    <n v="201"/>
    <x v="52"/>
    <x v="2"/>
    <x v="2"/>
    <x v="1"/>
  </r>
  <r>
    <x v="0"/>
    <n v="149"/>
    <x v="53"/>
    <x v="2"/>
    <x v="3"/>
    <x v="1"/>
  </r>
  <r>
    <x v="1"/>
    <n v="10"/>
    <x v="53"/>
    <x v="2"/>
    <x v="3"/>
    <x v="1"/>
  </r>
  <r>
    <x v="2"/>
    <n v="7"/>
    <x v="53"/>
    <x v="2"/>
    <x v="3"/>
    <x v="1"/>
  </r>
  <r>
    <x v="3"/>
    <n v="0"/>
    <x v="53"/>
    <x v="2"/>
    <x v="3"/>
    <x v="1"/>
  </r>
  <r>
    <x v="4"/>
    <n v="0"/>
    <x v="53"/>
    <x v="2"/>
    <x v="3"/>
    <x v="1"/>
  </r>
  <r>
    <x v="5"/>
    <n v="19"/>
    <x v="53"/>
    <x v="2"/>
    <x v="3"/>
    <x v="1"/>
  </r>
  <r>
    <x v="6"/>
    <n v="185"/>
    <x v="53"/>
    <x v="2"/>
    <x v="3"/>
    <x v="1"/>
  </r>
  <r>
    <x v="0"/>
    <n v="105"/>
    <x v="54"/>
    <x v="2"/>
    <x v="3"/>
    <x v="1"/>
  </r>
  <r>
    <x v="1"/>
    <n v="18"/>
    <x v="54"/>
    <x v="2"/>
    <x v="3"/>
    <x v="1"/>
  </r>
  <r>
    <x v="2"/>
    <n v="13"/>
    <x v="54"/>
    <x v="2"/>
    <x v="3"/>
    <x v="1"/>
  </r>
  <r>
    <x v="3"/>
    <n v="5"/>
    <x v="54"/>
    <x v="2"/>
    <x v="3"/>
    <x v="1"/>
  </r>
  <r>
    <x v="4"/>
    <n v="5"/>
    <x v="54"/>
    <x v="2"/>
    <x v="3"/>
    <x v="1"/>
  </r>
  <r>
    <x v="5"/>
    <n v="11"/>
    <x v="54"/>
    <x v="2"/>
    <x v="3"/>
    <x v="1"/>
  </r>
  <r>
    <x v="6"/>
    <n v="157"/>
    <x v="54"/>
    <x v="2"/>
    <x v="3"/>
    <x v="1"/>
  </r>
  <r>
    <x v="0"/>
    <n v="161"/>
    <x v="55"/>
    <x v="2"/>
    <x v="3"/>
    <x v="1"/>
  </r>
  <r>
    <x v="1"/>
    <n v="16"/>
    <x v="55"/>
    <x v="2"/>
    <x v="3"/>
    <x v="1"/>
  </r>
  <r>
    <x v="2"/>
    <n v="6"/>
    <x v="55"/>
    <x v="2"/>
    <x v="3"/>
    <x v="1"/>
  </r>
  <r>
    <x v="3"/>
    <n v="0"/>
    <x v="55"/>
    <x v="2"/>
    <x v="3"/>
    <x v="1"/>
  </r>
  <r>
    <x v="4"/>
    <n v="0"/>
    <x v="55"/>
    <x v="2"/>
    <x v="3"/>
    <x v="1"/>
  </r>
  <r>
    <x v="5"/>
    <n v="12"/>
    <x v="55"/>
    <x v="2"/>
    <x v="3"/>
    <x v="1"/>
  </r>
  <r>
    <x v="6"/>
    <n v="195"/>
    <x v="55"/>
    <x v="2"/>
    <x v="3"/>
    <x v="1"/>
  </r>
  <r>
    <x v="0"/>
    <n v="173"/>
    <x v="56"/>
    <x v="2"/>
    <x v="3"/>
    <x v="1"/>
  </r>
  <r>
    <x v="1"/>
    <n v="15"/>
    <x v="56"/>
    <x v="2"/>
    <x v="3"/>
    <x v="1"/>
  </r>
  <r>
    <x v="2"/>
    <n v="7"/>
    <x v="56"/>
    <x v="2"/>
    <x v="3"/>
    <x v="1"/>
  </r>
  <r>
    <x v="3"/>
    <n v="4"/>
    <x v="56"/>
    <x v="2"/>
    <x v="3"/>
    <x v="1"/>
  </r>
  <r>
    <x v="4"/>
    <n v="0"/>
    <x v="56"/>
    <x v="2"/>
    <x v="3"/>
    <x v="1"/>
  </r>
  <r>
    <x v="5"/>
    <n v="6"/>
    <x v="56"/>
    <x v="2"/>
    <x v="3"/>
    <x v="1"/>
  </r>
  <r>
    <x v="6"/>
    <n v="209"/>
    <x v="56"/>
    <x v="2"/>
    <x v="3"/>
    <x v="1"/>
  </r>
  <r>
    <x v="0"/>
    <n v="209"/>
    <x v="57"/>
    <x v="2"/>
    <x v="4"/>
    <x v="1"/>
  </r>
  <r>
    <x v="1"/>
    <n v="17"/>
    <x v="57"/>
    <x v="2"/>
    <x v="4"/>
    <x v="1"/>
  </r>
  <r>
    <x v="2"/>
    <n v="7"/>
    <x v="57"/>
    <x v="2"/>
    <x v="4"/>
    <x v="1"/>
  </r>
  <r>
    <x v="3"/>
    <n v="0"/>
    <x v="57"/>
    <x v="2"/>
    <x v="4"/>
    <x v="1"/>
  </r>
  <r>
    <x v="4"/>
    <n v="0"/>
    <x v="57"/>
    <x v="2"/>
    <x v="4"/>
    <x v="1"/>
  </r>
  <r>
    <x v="5"/>
    <n v="6"/>
    <x v="57"/>
    <x v="2"/>
    <x v="4"/>
    <x v="1"/>
  </r>
  <r>
    <x v="6"/>
    <n v="239"/>
    <x v="57"/>
    <x v="2"/>
    <x v="4"/>
    <x v="1"/>
  </r>
  <r>
    <x v="0"/>
    <n v="205"/>
    <x v="58"/>
    <x v="2"/>
    <x v="4"/>
    <x v="1"/>
  </r>
  <r>
    <x v="1"/>
    <n v="25"/>
    <x v="58"/>
    <x v="2"/>
    <x v="4"/>
    <x v="1"/>
  </r>
  <r>
    <x v="2"/>
    <n v="19"/>
    <x v="58"/>
    <x v="2"/>
    <x v="4"/>
    <x v="1"/>
  </r>
  <r>
    <x v="3"/>
    <n v="0"/>
    <x v="58"/>
    <x v="2"/>
    <x v="4"/>
    <x v="1"/>
  </r>
  <r>
    <x v="4"/>
    <n v="11"/>
    <x v="58"/>
    <x v="2"/>
    <x v="4"/>
    <x v="1"/>
  </r>
  <r>
    <x v="5"/>
    <n v="2"/>
    <x v="58"/>
    <x v="2"/>
    <x v="4"/>
    <x v="1"/>
  </r>
  <r>
    <x v="6"/>
    <n v="262"/>
    <x v="58"/>
    <x v="2"/>
    <x v="4"/>
    <x v="1"/>
  </r>
  <r>
    <x v="0"/>
    <n v="178"/>
    <x v="59"/>
    <x v="2"/>
    <x v="4"/>
    <x v="1"/>
  </r>
  <r>
    <x v="1"/>
    <n v="26"/>
    <x v="59"/>
    <x v="2"/>
    <x v="4"/>
    <x v="1"/>
  </r>
  <r>
    <x v="2"/>
    <n v="5"/>
    <x v="59"/>
    <x v="2"/>
    <x v="4"/>
    <x v="1"/>
  </r>
  <r>
    <x v="3"/>
    <n v="0"/>
    <x v="59"/>
    <x v="2"/>
    <x v="4"/>
    <x v="1"/>
  </r>
  <r>
    <x v="4"/>
    <n v="0"/>
    <x v="59"/>
    <x v="2"/>
    <x v="4"/>
    <x v="1"/>
  </r>
  <r>
    <x v="5"/>
    <n v="2"/>
    <x v="59"/>
    <x v="2"/>
    <x v="4"/>
    <x v="1"/>
  </r>
  <r>
    <x v="6"/>
    <n v="211"/>
    <x v="59"/>
    <x v="2"/>
    <x v="4"/>
    <x v="1"/>
  </r>
  <r>
    <x v="0"/>
    <n v="227"/>
    <x v="60"/>
    <x v="2"/>
    <x v="4"/>
    <x v="1"/>
  </r>
  <r>
    <x v="1"/>
    <n v="30"/>
    <x v="60"/>
    <x v="2"/>
    <x v="4"/>
    <x v="1"/>
  </r>
  <r>
    <x v="2"/>
    <n v="9"/>
    <x v="60"/>
    <x v="2"/>
    <x v="4"/>
    <x v="1"/>
  </r>
  <r>
    <x v="3"/>
    <n v="0"/>
    <x v="60"/>
    <x v="2"/>
    <x v="4"/>
    <x v="1"/>
  </r>
  <r>
    <x v="4"/>
    <n v="0"/>
    <x v="60"/>
    <x v="2"/>
    <x v="4"/>
    <x v="1"/>
  </r>
  <r>
    <x v="5"/>
    <n v="8"/>
    <x v="60"/>
    <x v="2"/>
    <x v="4"/>
    <x v="1"/>
  </r>
  <r>
    <x v="6"/>
    <n v="274"/>
    <x v="60"/>
    <x v="2"/>
    <x v="4"/>
    <x v="1"/>
  </r>
  <r>
    <x v="0"/>
    <n v="215"/>
    <x v="61"/>
    <x v="2"/>
    <x v="5"/>
    <x v="1"/>
  </r>
  <r>
    <x v="1"/>
    <n v="17"/>
    <x v="61"/>
    <x v="2"/>
    <x v="5"/>
    <x v="1"/>
  </r>
  <r>
    <x v="2"/>
    <n v="3"/>
    <x v="61"/>
    <x v="2"/>
    <x v="5"/>
    <x v="1"/>
  </r>
  <r>
    <x v="3"/>
    <n v="0"/>
    <x v="61"/>
    <x v="2"/>
    <x v="5"/>
    <x v="1"/>
  </r>
  <r>
    <x v="4"/>
    <n v="0"/>
    <x v="61"/>
    <x v="2"/>
    <x v="5"/>
    <x v="1"/>
  </r>
  <r>
    <x v="5"/>
    <n v="17"/>
    <x v="61"/>
    <x v="2"/>
    <x v="5"/>
    <x v="1"/>
  </r>
  <r>
    <x v="6"/>
    <n v="252"/>
    <x v="61"/>
    <x v="2"/>
    <x v="5"/>
    <x v="1"/>
  </r>
  <r>
    <x v="0"/>
    <n v="227"/>
    <x v="62"/>
    <x v="2"/>
    <x v="5"/>
    <x v="1"/>
  </r>
  <r>
    <x v="1"/>
    <n v="7"/>
    <x v="62"/>
    <x v="2"/>
    <x v="5"/>
    <x v="1"/>
  </r>
  <r>
    <x v="2"/>
    <n v="3"/>
    <x v="62"/>
    <x v="2"/>
    <x v="5"/>
    <x v="1"/>
  </r>
  <r>
    <x v="3"/>
    <n v="0"/>
    <x v="62"/>
    <x v="2"/>
    <x v="5"/>
    <x v="1"/>
  </r>
  <r>
    <x v="4"/>
    <n v="0"/>
    <x v="62"/>
    <x v="2"/>
    <x v="5"/>
    <x v="1"/>
  </r>
  <r>
    <x v="5"/>
    <n v="11"/>
    <x v="62"/>
    <x v="2"/>
    <x v="5"/>
    <x v="1"/>
  </r>
  <r>
    <x v="6"/>
    <n v="248"/>
    <x v="62"/>
    <x v="2"/>
    <x v="5"/>
    <x v="1"/>
  </r>
  <r>
    <x v="0"/>
    <n v="199"/>
    <x v="63"/>
    <x v="2"/>
    <x v="5"/>
    <x v="1"/>
  </r>
  <r>
    <x v="1"/>
    <n v="7"/>
    <x v="63"/>
    <x v="2"/>
    <x v="5"/>
    <x v="1"/>
  </r>
  <r>
    <x v="2"/>
    <n v="8"/>
    <x v="63"/>
    <x v="2"/>
    <x v="5"/>
    <x v="1"/>
  </r>
  <r>
    <x v="3"/>
    <n v="0"/>
    <x v="63"/>
    <x v="2"/>
    <x v="5"/>
    <x v="1"/>
  </r>
  <r>
    <x v="4"/>
    <n v="0"/>
    <x v="63"/>
    <x v="2"/>
    <x v="5"/>
    <x v="1"/>
  </r>
  <r>
    <x v="5"/>
    <n v="11"/>
    <x v="63"/>
    <x v="2"/>
    <x v="5"/>
    <x v="1"/>
  </r>
  <r>
    <x v="6"/>
    <n v="225"/>
    <x v="63"/>
    <x v="2"/>
    <x v="5"/>
    <x v="1"/>
  </r>
  <r>
    <x v="0"/>
    <n v="197"/>
    <x v="64"/>
    <x v="2"/>
    <x v="5"/>
    <x v="1"/>
  </r>
  <r>
    <x v="1"/>
    <n v="20"/>
    <x v="64"/>
    <x v="2"/>
    <x v="5"/>
    <x v="1"/>
  </r>
  <r>
    <x v="2"/>
    <n v="5"/>
    <x v="64"/>
    <x v="2"/>
    <x v="5"/>
    <x v="1"/>
  </r>
  <r>
    <x v="3"/>
    <n v="0"/>
    <x v="64"/>
    <x v="2"/>
    <x v="5"/>
    <x v="1"/>
  </r>
  <r>
    <x v="4"/>
    <n v="0"/>
    <x v="64"/>
    <x v="2"/>
    <x v="5"/>
    <x v="1"/>
  </r>
  <r>
    <x v="5"/>
    <n v="11"/>
    <x v="64"/>
    <x v="2"/>
    <x v="5"/>
    <x v="1"/>
  </r>
  <r>
    <x v="6"/>
    <n v="233"/>
    <x v="64"/>
    <x v="2"/>
    <x v="5"/>
    <x v="1"/>
  </r>
  <r>
    <x v="0"/>
    <n v="196"/>
    <x v="65"/>
    <x v="2"/>
    <x v="5"/>
    <x v="1"/>
  </r>
  <r>
    <x v="1"/>
    <n v="5"/>
    <x v="65"/>
    <x v="2"/>
    <x v="5"/>
    <x v="1"/>
  </r>
  <r>
    <x v="2"/>
    <n v="7"/>
    <x v="65"/>
    <x v="2"/>
    <x v="5"/>
    <x v="1"/>
  </r>
  <r>
    <x v="3"/>
    <n v="0"/>
    <x v="65"/>
    <x v="2"/>
    <x v="5"/>
    <x v="1"/>
  </r>
  <r>
    <x v="4"/>
    <n v="0"/>
    <x v="65"/>
    <x v="2"/>
    <x v="5"/>
    <x v="1"/>
  </r>
  <r>
    <x v="5"/>
    <n v="9"/>
    <x v="65"/>
    <x v="2"/>
    <x v="5"/>
    <x v="1"/>
  </r>
  <r>
    <x v="6"/>
    <n v="217"/>
    <x v="65"/>
    <x v="2"/>
    <x v="5"/>
    <x v="1"/>
  </r>
  <r>
    <x v="0"/>
    <n v="187"/>
    <x v="66"/>
    <x v="2"/>
    <x v="6"/>
    <x v="1"/>
  </r>
  <r>
    <x v="1"/>
    <n v="4"/>
    <x v="66"/>
    <x v="2"/>
    <x v="6"/>
    <x v="1"/>
  </r>
  <r>
    <x v="2"/>
    <n v="6"/>
    <x v="66"/>
    <x v="2"/>
    <x v="6"/>
    <x v="1"/>
  </r>
  <r>
    <x v="3"/>
    <n v="0"/>
    <x v="66"/>
    <x v="2"/>
    <x v="6"/>
    <x v="1"/>
  </r>
  <r>
    <x v="4"/>
    <n v="0"/>
    <x v="66"/>
    <x v="2"/>
    <x v="6"/>
    <x v="1"/>
  </r>
  <r>
    <x v="5"/>
    <n v="6"/>
    <x v="66"/>
    <x v="2"/>
    <x v="6"/>
    <x v="1"/>
  </r>
  <r>
    <x v="6"/>
    <n v="203"/>
    <x v="66"/>
    <x v="2"/>
    <x v="6"/>
    <x v="1"/>
  </r>
  <r>
    <x v="0"/>
    <n v="171"/>
    <x v="67"/>
    <x v="2"/>
    <x v="6"/>
    <x v="1"/>
  </r>
  <r>
    <x v="1"/>
    <n v="4"/>
    <x v="67"/>
    <x v="2"/>
    <x v="6"/>
    <x v="1"/>
  </r>
  <r>
    <x v="2"/>
    <n v="13"/>
    <x v="67"/>
    <x v="2"/>
    <x v="6"/>
    <x v="1"/>
  </r>
  <r>
    <x v="3"/>
    <n v="0"/>
    <x v="67"/>
    <x v="2"/>
    <x v="6"/>
    <x v="1"/>
  </r>
  <r>
    <x v="4"/>
    <n v="0"/>
    <x v="67"/>
    <x v="2"/>
    <x v="6"/>
    <x v="1"/>
  </r>
  <r>
    <x v="5"/>
    <n v="11"/>
    <x v="67"/>
    <x v="2"/>
    <x v="6"/>
    <x v="1"/>
  </r>
  <r>
    <x v="6"/>
    <n v="199"/>
    <x v="67"/>
    <x v="2"/>
    <x v="6"/>
    <x v="1"/>
  </r>
  <r>
    <x v="0"/>
    <n v="149"/>
    <x v="68"/>
    <x v="2"/>
    <x v="6"/>
    <x v="1"/>
  </r>
  <r>
    <x v="1"/>
    <n v="8"/>
    <x v="68"/>
    <x v="2"/>
    <x v="6"/>
    <x v="1"/>
  </r>
  <r>
    <x v="2"/>
    <n v="2"/>
    <x v="68"/>
    <x v="2"/>
    <x v="6"/>
    <x v="1"/>
  </r>
  <r>
    <x v="3"/>
    <n v="5"/>
    <x v="68"/>
    <x v="2"/>
    <x v="6"/>
    <x v="1"/>
  </r>
  <r>
    <x v="4"/>
    <n v="0"/>
    <x v="68"/>
    <x v="2"/>
    <x v="6"/>
    <x v="1"/>
  </r>
  <r>
    <x v="5"/>
    <n v="7"/>
    <x v="68"/>
    <x v="2"/>
    <x v="6"/>
    <x v="1"/>
  </r>
  <r>
    <x v="6"/>
    <n v="171"/>
    <x v="68"/>
    <x v="2"/>
    <x v="6"/>
    <x v="1"/>
  </r>
  <r>
    <x v="0"/>
    <n v="127"/>
    <x v="69"/>
    <x v="2"/>
    <x v="6"/>
    <x v="1"/>
  </r>
  <r>
    <x v="1"/>
    <n v="9"/>
    <x v="69"/>
    <x v="2"/>
    <x v="6"/>
    <x v="1"/>
  </r>
  <r>
    <x v="2"/>
    <n v="4"/>
    <x v="69"/>
    <x v="2"/>
    <x v="6"/>
    <x v="1"/>
  </r>
  <r>
    <x v="3"/>
    <n v="0"/>
    <x v="69"/>
    <x v="2"/>
    <x v="6"/>
    <x v="1"/>
  </r>
  <r>
    <x v="4"/>
    <n v="0"/>
    <x v="69"/>
    <x v="2"/>
    <x v="6"/>
    <x v="1"/>
  </r>
  <r>
    <x v="5"/>
    <n v="9"/>
    <x v="69"/>
    <x v="2"/>
    <x v="6"/>
    <x v="1"/>
  </r>
  <r>
    <x v="6"/>
    <n v="149"/>
    <x v="69"/>
    <x v="2"/>
    <x v="6"/>
    <x v="1"/>
  </r>
  <r>
    <x v="0"/>
    <n v="140"/>
    <x v="70"/>
    <x v="2"/>
    <x v="7"/>
    <x v="0"/>
  </r>
  <r>
    <x v="1"/>
    <n v="1"/>
    <x v="70"/>
    <x v="2"/>
    <x v="7"/>
    <x v="0"/>
  </r>
  <r>
    <x v="2"/>
    <n v="4"/>
    <x v="70"/>
    <x v="2"/>
    <x v="7"/>
    <x v="0"/>
  </r>
  <r>
    <x v="3"/>
    <n v="0"/>
    <x v="70"/>
    <x v="2"/>
    <x v="7"/>
    <x v="0"/>
  </r>
  <r>
    <x v="4"/>
    <n v="0"/>
    <x v="70"/>
    <x v="2"/>
    <x v="7"/>
    <x v="0"/>
  </r>
  <r>
    <x v="5"/>
    <n v="8"/>
    <x v="70"/>
    <x v="2"/>
    <x v="7"/>
    <x v="0"/>
  </r>
  <r>
    <x v="6"/>
    <n v="153"/>
    <x v="70"/>
    <x v="2"/>
    <x v="7"/>
    <x v="0"/>
  </r>
  <r>
    <x v="0"/>
    <n v="135"/>
    <x v="71"/>
    <x v="2"/>
    <x v="7"/>
    <x v="0"/>
  </r>
  <r>
    <x v="1"/>
    <n v="5"/>
    <x v="71"/>
    <x v="2"/>
    <x v="7"/>
    <x v="0"/>
  </r>
  <r>
    <x v="2"/>
    <n v="7"/>
    <x v="71"/>
    <x v="2"/>
    <x v="7"/>
    <x v="0"/>
  </r>
  <r>
    <x v="3"/>
    <n v="0"/>
    <x v="71"/>
    <x v="2"/>
    <x v="7"/>
    <x v="0"/>
  </r>
  <r>
    <x v="4"/>
    <n v="0"/>
    <x v="71"/>
    <x v="2"/>
    <x v="7"/>
    <x v="0"/>
  </r>
  <r>
    <x v="5"/>
    <n v="19"/>
    <x v="71"/>
    <x v="2"/>
    <x v="7"/>
    <x v="0"/>
  </r>
  <r>
    <x v="6"/>
    <n v="180"/>
    <x v="71"/>
    <x v="2"/>
    <x v="7"/>
    <x v="0"/>
  </r>
  <r>
    <x v="0"/>
    <n v="121"/>
    <x v="72"/>
    <x v="2"/>
    <x v="7"/>
    <x v="0"/>
  </r>
  <r>
    <x v="1"/>
    <n v="3"/>
    <x v="72"/>
    <x v="2"/>
    <x v="7"/>
    <x v="0"/>
  </r>
  <r>
    <x v="2"/>
    <n v="5"/>
    <x v="72"/>
    <x v="2"/>
    <x v="7"/>
    <x v="0"/>
  </r>
  <r>
    <x v="3"/>
    <n v="0"/>
    <x v="72"/>
    <x v="2"/>
    <x v="7"/>
    <x v="0"/>
  </r>
  <r>
    <x v="4"/>
    <n v="0"/>
    <x v="72"/>
    <x v="2"/>
    <x v="7"/>
    <x v="0"/>
  </r>
  <r>
    <x v="5"/>
    <n v="8"/>
    <x v="72"/>
    <x v="2"/>
    <x v="7"/>
    <x v="0"/>
  </r>
  <r>
    <x v="6"/>
    <n v="139"/>
    <x v="72"/>
    <x v="2"/>
    <x v="7"/>
    <x v="0"/>
  </r>
  <r>
    <x v="0"/>
    <n v="101"/>
    <x v="73"/>
    <x v="2"/>
    <x v="7"/>
    <x v="0"/>
  </r>
  <r>
    <x v="1"/>
    <n v="6"/>
    <x v="73"/>
    <x v="2"/>
    <x v="7"/>
    <x v="0"/>
  </r>
  <r>
    <x v="2"/>
    <n v="6"/>
    <x v="73"/>
    <x v="2"/>
    <x v="7"/>
    <x v="0"/>
  </r>
  <r>
    <x v="3"/>
    <n v="0"/>
    <x v="73"/>
    <x v="2"/>
    <x v="7"/>
    <x v="0"/>
  </r>
  <r>
    <x v="4"/>
    <n v="0"/>
    <x v="73"/>
    <x v="2"/>
    <x v="7"/>
    <x v="0"/>
  </r>
  <r>
    <x v="5"/>
    <n v="15"/>
    <x v="73"/>
    <x v="2"/>
    <x v="7"/>
    <x v="0"/>
  </r>
  <r>
    <x v="6"/>
    <n v="135"/>
    <x v="73"/>
    <x v="2"/>
    <x v="7"/>
    <x v="0"/>
  </r>
  <r>
    <x v="0"/>
    <n v="139"/>
    <x v="74"/>
    <x v="2"/>
    <x v="8"/>
    <x v="0"/>
  </r>
  <r>
    <x v="1"/>
    <n v="4"/>
    <x v="74"/>
    <x v="2"/>
    <x v="8"/>
    <x v="0"/>
  </r>
  <r>
    <x v="2"/>
    <n v="4"/>
    <x v="74"/>
    <x v="2"/>
    <x v="8"/>
    <x v="0"/>
  </r>
  <r>
    <x v="3"/>
    <n v="0"/>
    <x v="74"/>
    <x v="2"/>
    <x v="8"/>
    <x v="0"/>
  </r>
  <r>
    <x v="4"/>
    <n v="0"/>
    <x v="74"/>
    <x v="2"/>
    <x v="8"/>
    <x v="0"/>
  </r>
  <r>
    <x v="5"/>
    <n v="15"/>
    <x v="74"/>
    <x v="2"/>
    <x v="8"/>
    <x v="0"/>
  </r>
  <r>
    <x v="6"/>
    <n v="178"/>
    <x v="74"/>
    <x v="2"/>
    <x v="8"/>
    <x v="0"/>
  </r>
  <r>
    <x v="0"/>
    <n v="135"/>
    <x v="75"/>
    <x v="2"/>
    <x v="8"/>
    <x v="0"/>
  </r>
  <r>
    <x v="1"/>
    <n v="4"/>
    <x v="75"/>
    <x v="2"/>
    <x v="8"/>
    <x v="0"/>
  </r>
  <r>
    <x v="2"/>
    <n v="3"/>
    <x v="75"/>
    <x v="2"/>
    <x v="8"/>
    <x v="0"/>
  </r>
  <r>
    <x v="3"/>
    <n v="0"/>
    <x v="75"/>
    <x v="2"/>
    <x v="8"/>
    <x v="0"/>
  </r>
  <r>
    <x v="4"/>
    <n v="0"/>
    <x v="75"/>
    <x v="2"/>
    <x v="8"/>
    <x v="0"/>
  </r>
  <r>
    <x v="5"/>
    <n v="11"/>
    <x v="75"/>
    <x v="2"/>
    <x v="8"/>
    <x v="0"/>
  </r>
  <r>
    <x v="6"/>
    <n v="157"/>
    <x v="75"/>
    <x v="2"/>
    <x v="8"/>
    <x v="0"/>
  </r>
  <r>
    <x v="0"/>
    <n v="162"/>
    <x v="76"/>
    <x v="2"/>
    <x v="8"/>
    <x v="0"/>
  </r>
  <r>
    <x v="1"/>
    <n v="7"/>
    <x v="76"/>
    <x v="2"/>
    <x v="8"/>
    <x v="0"/>
  </r>
  <r>
    <x v="2"/>
    <n v="14"/>
    <x v="76"/>
    <x v="2"/>
    <x v="8"/>
    <x v="0"/>
  </r>
  <r>
    <x v="3"/>
    <n v="0"/>
    <x v="76"/>
    <x v="2"/>
    <x v="8"/>
    <x v="0"/>
  </r>
  <r>
    <x v="4"/>
    <n v="0"/>
    <x v="76"/>
    <x v="2"/>
    <x v="8"/>
    <x v="0"/>
  </r>
  <r>
    <x v="5"/>
    <n v="13"/>
    <x v="76"/>
    <x v="2"/>
    <x v="8"/>
    <x v="0"/>
  </r>
  <r>
    <x v="6"/>
    <n v="173"/>
    <x v="76"/>
    <x v="2"/>
    <x v="8"/>
    <x v="0"/>
  </r>
  <r>
    <x v="0"/>
    <n v="159"/>
    <x v="77"/>
    <x v="2"/>
    <x v="8"/>
    <x v="0"/>
  </r>
  <r>
    <x v="1"/>
    <n v="8"/>
    <x v="77"/>
    <x v="2"/>
    <x v="8"/>
    <x v="0"/>
  </r>
  <r>
    <x v="2"/>
    <n v="4"/>
    <x v="77"/>
    <x v="2"/>
    <x v="8"/>
    <x v="0"/>
  </r>
  <r>
    <x v="3"/>
    <n v="0"/>
    <x v="77"/>
    <x v="2"/>
    <x v="8"/>
    <x v="0"/>
  </r>
  <r>
    <x v="4"/>
    <n v="0"/>
    <x v="77"/>
    <x v="2"/>
    <x v="8"/>
    <x v="0"/>
  </r>
  <r>
    <x v="5"/>
    <n v="18"/>
    <x v="77"/>
    <x v="2"/>
    <x v="8"/>
    <x v="0"/>
  </r>
  <r>
    <x v="6"/>
    <n v="186"/>
    <x v="77"/>
    <x v="2"/>
    <x v="8"/>
    <x v="0"/>
  </r>
  <r>
    <x v="0"/>
    <n v="135"/>
    <x v="78"/>
    <x v="2"/>
    <x v="8"/>
    <x v="0"/>
  </r>
  <r>
    <x v="1"/>
    <n v="5"/>
    <x v="78"/>
    <x v="2"/>
    <x v="8"/>
    <x v="0"/>
  </r>
  <r>
    <x v="2"/>
    <n v="4"/>
    <x v="78"/>
    <x v="2"/>
    <x v="8"/>
    <x v="0"/>
  </r>
  <r>
    <x v="3"/>
    <n v="0"/>
    <x v="78"/>
    <x v="2"/>
    <x v="8"/>
    <x v="0"/>
  </r>
  <r>
    <x v="4"/>
    <n v="0"/>
    <x v="78"/>
    <x v="2"/>
    <x v="8"/>
    <x v="0"/>
  </r>
  <r>
    <x v="5"/>
    <n v="33"/>
    <x v="78"/>
    <x v="2"/>
    <x v="8"/>
    <x v="0"/>
  </r>
  <r>
    <x v="6"/>
    <n v="172"/>
    <x v="78"/>
    <x v="2"/>
    <x v="8"/>
    <x v="0"/>
  </r>
  <r>
    <x v="0"/>
    <n v="185"/>
    <x v="79"/>
    <x v="2"/>
    <x v="9"/>
    <x v="0"/>
  </r>
  <r>
    <x v="1"/>
    <n v="2"/>
    <x v="79"/>
    <x v="2"/>
    <x v="9"/>
    <x v="0"/>
  </r>
  <r>
    <x v="2"/>
    <n v="3"/>
    <x v="79"/>
    <x v="2"/>
    <x v="9"/>
    <x v="0"/>
  </r>
  <r>
    <x v="3"/>
    <n v="0"/>
    <x v="79"/>
    <x v="2"/>
    <x v="9"/>
    <x v="0"/>
  </r>
  <r>
    <x v="4"/>
    <n v="0"/>
    <x v="79"/>
    <x v="2"/>
    <x v="9"/>
    <x v="0"/>
  </r>
  <r>
    <x v="5"/>
    <n v="18"/>
    <x v="79"/>
    <x v="2"/>
    <x v="9"/>
    <x v="0"/>
  </r>
  <r>
    <x v="6"/>
    <n v="195"/>
    <x v="79"/>
    <x v="2"/>
    <x v="9"/>
    <x v="0"/>
  </r>
  <r>
    <x v="0"/>
    <n v="190"/>
    <x v="80"/>
    <x v="2"/>
    <x v="9"/>
    <x v="0"/>
  </r>
  <r>
    <x v="1"/>
    <n v="3"/>
    <x v="80"/>
    <x v="2"/>
    <x v="9"/>
    <x v="0"/>
  </r>
  <r>
    <x v="2"/>
    <n v="7"/>
    <x v="80"/>
    <x v="2"/>
    <x v="9"/>
    <x v="0"/>
  </r>
  <r>
    <x v="3"/>
    <n v="0"/>
    <x v="80"/>
    <x v="2"/>
    <x v="9"/>
    <x v="0"/>
  </r>
  <r>
    <x v="4"/>
    <n v="0"/>
    <x v="80"/>
    <x v="2"/>
    <x v="9"/>
    <x v="0"/>
  </r>
  <r>
    <x v="5"/>
    <n v="29"/>
    <x v="80"/>
    <x v="2"/>
    <x v="9"/>
    <x v="0"/>
  </r>
  <r>
    <x v="6"/>
    <n v="196"/>
    <x v="80"/>
    <x v="2"/>
    <x v="9"/>
    <x v="0"/>
  </r>
  <r>
    <x v="0"/>
    <n v="142"/>
    <x v="81"/>
    <x v="2"/>
    <x v="9"/>
    <x v="0"/>
  </r>
  <r>
    <x v="1"/>
    <n v="1"/>
    <x v="81"/>
    <x v="2"/>
    <x v="9"/>
    <x v="0"/>
  </r>
  <r>
    <x v="2"/>
    <n v="4"/>
    <x v="81"/>
    <x v="2"/>
    <x v="9"/>
    <x v="0"/>
  </r>
  <r>
    <x v="3"/>
    <n v="9"/>
    <x v="81"/>
    <x v="2"/>
    <x v="9"/>
    <x v="0"/>
  </r>
  <r>
    <x v="4"/>
    <n v="6"/>
    <x v="81"/>
    <x v="2"/>
    <x v="9"/>
    <x v="0"/>
  </r>
  <r>
    <x v="5"/>
    <n v="26"/>
    <x v="81"/>
    <x v="2"/>
    <x v="9"/>
    <x v="0"/>
  </r>
  <r>
    <x v="6"/>
    <n v="202"/>
    <x v="81"/>
    <x v="2"/>
    <x v="9"/>
    <x v="0"/>
  </r>
  <r>
    <x v="0"/>
    <n v="157"/>
    <x v="82"/>
    <x v="2"/>
    <x v="9"/>
    <x v="0"/>
  </r>
  <r>
    <x v="1"/>
    <n v="1"/>
    <x v="82"/>
    <x v="2"/>
    <x v="9"/>
    <x v="0"/>
  </r>
  <r>
    <x v="2"/>
    <n v="2"/>
    <x v="82"/>
    <x v="2"/>
    <x v="9"/>
    <x v="0"/>
  </r>
  <r>
    <x v="3"/>
    <n v="0"/>
    <x v="82"/>
    <x v="2"/>
    <x v="9"/>
    <x v="0"/>
  </r>
  <r>
    <x v="4"/>
    <n v="0"/>
    <x v="82"/>
    <x v="2"/>
    <x v="9"/>
    <x v="0"/>
  </r>
  <r>
    <x v="5"/>
    <n v="26"/>
    <x v="82"/>
    <x v="2"/>
    <x v="9"/>
    <x v="0"/>
  </r>
  <r>
    <x v="6"/>
    <n v="198"/>
    <x v="82"/>
    <x v="2"/>
    <x v="9"/>
    <x v="0"/>
  </r>
  <r>
    <x v="0"/>
    <n v="185"/>
    <x v="83"/>
    <x v="2"/>
    <x v="10"/>
    <x v="0"/>
  </r>
  <r>
    <x v="1"/>
    <n v="12"/>
    <x v="83"/>
    <x v="2"/>
    <x v="10"/>
    <x v="0"/>
  </r>
  <r>
    <x v="2"/>
    <n v="3"/>
    <x v="83"/>
    <x v="2"/>
    <x v="10"/>
    <x v="0"/>
  </r>
  <r>
    <x v="3"/>
    <n v="0"/>
    <x v="83"/>
    <x v="2"/>
    <x v="10"/>
    <x v="0"/>
  </r>
  <r>
    <x v="4"/>
    <n v="0"/>
    <x v="83"/>
    <x v="2"/>
    <x v="10"/>
    <x v="0"/>
  </r>
  <r>
    <x v="5"/>
    <n v="24"/>
    <x v="83"/>
    <x v="2"/>
    <x v="10"/>
    <x v="0"/>
  </r>
  <r>
    <x v="6"/>
    <n v="239"/>
    <x v="83"/>
    <x v="2"/>
    <x v="10"/>
    <x v="0"/>
  </r>
  <r>
    <x v="0"/>
    <n v="212"/>
    <x v="84"/>
    <x v="2"/>
    <x v="10"/>
    <x v="0"/>
  </r>
  <r>
    <x v="1"/>
    <n v="4"/>
    <x v="84"/>
    <x v="2"/>
    <x v="10"/>
    <x v="0"/>
  </r>
  <r>
    <x v="2"/>
    <n v="13"/>
    <x v="84"/>
    <x v="2"/>
    <x v="10"/>
    <x v="0"/>
  </r>
  <r>
    <x v="3"/>
    <n v="0"/>
    <x v="84"/>
    <x v="2"/>
    <x v="10"/>
    <x v="0"/>
  </r>
  <r>
    <x v="4"/>
    <n v="0"/>
    <x v="84"/>
    <x v="2"/>
    <x v="10"/>
    <x v="0"/>
  </r>
  <r>
    <x v="5"/>
    <n v="44"/>
    <x v="84"/>
    <x v="2"/>
    <x v="10"/>
    <x v="0"/>
  </r>
  <r>
    <x v="0"/>
    <n v="267"/>
    <x v="85"/>
    <x v="2"/>
    <x v="10"/>
    <x v="0"/>
  </r>
  <r>
    <x v="1"/>
    <n v="8"/>
    <x v="85"/>
    <x v="2"/>
    <x v="10"/>
    <x v="0"/>
  </r>
  <r>
    <x v="2"/>
    <n v="3"/>
    <x v="85"/>
    <x v="2"/>
    <x v="10"/>
    <x v="0"/>
  </r>
  <r>
    <x v="3"/>
    <n v="0"/>
    <x v="85"/>
    <x v="2"/>
    <x v="10"/>
    <x v="0"/>
  </r>
  <r>
    <x v="4"/>
    <n v="0"/>
    <x v="85"/>
    <x v="2"/>
    <x v="10"/>
    <x v="0"/>
  </r>
  <r>
    <x v="5"/>
    <n v="38"/>
    <x v="85"/>
    <x v="2"/>
    <x v="10"/>
    <x v="0"/>
  </r>
  <r>
    <x v="6"/>
    <n v="302"/>
    <x v="85"/>
    <x v="2"/>
    <x v="10"/>
    <x v="0"/>
  </r>
  <r>
    <x v="0"/>
    <n v="196"/>
    <x v="86"/>
    <x v="2"/>
    <x v="10"/>
    <x v="0"/>
  </r>
  <r>
    <x v="1"/>
    <n v="6"/>
    <x v="86"/>
    <x v="2"/>
    <x v="10"/>
    <x v="0"/>
  </r>
  <r>
    <x v="2"/>
    <n v="4"/>
    <x v="86"/>
    <x v="2"/>
    <x v="10"/>
    <x v="0"/>
  </r>
  <r>
    <x v="3"/>
    <n v="0"/>
    <x v="86"/>
    <x v="2"/>
    <x v="10"/>
    <x v="0"/>
  </r>
  <r>
    <x v="4"/>
    <n v="27"/>
    <x v="86"/>
    <x v="2"/>
    <x v="10"/>
    <x v="0"/>
  </r>
  <r>
    <x v="5"/>
    <n v="28"/>
    <x v="86"/>
    <x v="2"/>
    <x v="10"/>
    <x v="0"/>
  </r>
  <r>
    <x v="6"/>
    <n v="277"/>
    <x v="86"/>
    <x v="2"/>
    <x v="10"/>
    <x v="0"/>
  </r>
  <r>
    <x v="0"/>
    <n v="39"/>
    <x v="87"/>
    <x v="2"/>
    <x v="10"/>
    <x v="0"/>
  </r>
  <r>
    <x v="1"/>
    <n v="3"/>
    <x v="87"/>
    <x v="2"/>
    <x v="10"/>
    <x v="0"/>
  </r>
  <r>
    <x v="2"/>
    <n v="2"/>
    <x v="87"/>
    <x v="2"/>
    <x v="10"/>
    <x v="0"/>
  </r>
  <r>
    <x v="3"/>
    <n v="0"/>
    <x v="87"/>
    <x v="2"/>
    <x v="10"/>
    <x v="0"/>
  </r>
  <r>
    <x v="4"/>
    <n v="19"/>
    <x v="87"/>
    <x v="2"/>
    <x v="10"/>
    <x v="0"/>
  </r>
  <r>
    <x v="5"/>
    <n v="7"/>
    <x v="87"/>
    <x v="2"/>
    <x v="10"/>
    <x v="0"/>
  </r>
  <r>
    <x v="6"/>
    <n v="66"/>
    <x v="87"/>
    <x v="2"/>
    <x v="10"/>
    <x v="0"/>
  </r>
  <r>
    <x v="0"/>
    <n v="129"/>
    <x v="88"/>
    <x v="2"/>
    <x v="11"/>
    <x v="0"/>
  </r>
  <r>
    <x v="1"/>
    <n v="11"/>
    <x v="88"/>
    <x v="2"/>
    <x v="11"/>
    <x v="0"/>
  </r>
  <r>
    <x v="2"/>
    <n v="5"/>
    <x v="88"/>
    <x v="2"/>
    <x v="11"/>
    <x v="0"/>
  </r>
  <r>
    <x v="3"/>
    <n v="0"/>
    <x v="88"/>
    <x v="2"/>
    <x v="11"/>
    <x v="0"/>
  </r>
  <r>
    <x v="4"/>
    <n v="26"/>
    <x v="88"/>
    <x v="2"/>
    <x v="11"/>
    <x v="0"/>
  </r>
  <r>
    <x v="5"/>
    <n v="17"/>
    <x v="88"/>
    <x v="2"/>
    <x v="11"/>
    <x v="0"/>
  </r>
  <r>
    <x v="6"/>
    <n v="214"/>
    <x v="88"/>
    <x v="2"/>
    <x v="11"/>
    <x v="0"/>
  </r>
  <r>
    <x v="0"/>
    <n v="17"/>
    <x v="89"/>
    <x v="2"/>
    <x v="11"/>
    <x v="0"/>
  </r>
  <r>
    <x v="1"/>
    <n v="2"/>
    <x v="89"/>
    <x v="2"/>
    <x v="11"/>
    <x v="0"/>
  </r>
  <r>
    <x v="2"/>
    <n v="3"/>
    <x v="89"/>
    <x v="2"/>
    <x v="11"/>
    <x v="0"/>
  </r>
  <r>
    <x v="3"/>
    <n v="0"/>
    <x v="89"/>
    <x v="2"/>
    <x v="11"/>
    <x v="0"/>
  </r>
  <r>
    <x v="4"/>
    <n v="19"/>
    <x v="89"/>
    <x v="2"/>
    <x v="11"/>
    <x v="0"/>
  </r>
  <r>
    <x v="5"/>
    <n v="2"/>
    <x v="89"/>
    <x v="2"/>
    <x v="11"/>
    <x v="0"/>
  </r>
  <r>
    <x v="6"/>
    <n v="43"/>
    <x v="89"/>
    <x v="2"/>
    <x v="11"/>
    <x v="0"/>
  </r>
  <r>
    <x v="0"/>
    <n v="3"/>
    <x v="90"/>
    <x v="2"/>
    <x v="11"/>
    <x v="0"/>
  </r>
  <r>
    <x v="1"/>
    <n v="0"/>
    <x v="90"/>
    <x v="2"/>
    <x v="11"/>
    <x v="0"/>
  </r>
  <r>
    <x v="2"/>
    <n v="1"/>
    <x v="90"/>
    <x v="2"/>
    <x v="11"/>
    <x v="0"/>
  </r>
  <r>
    <x v="3"/>
    <n v="0"/>
    <x v="90"/>
    <x v="2"/>
    <x v="11"/>
    <x v="0"/>
  </r>
  <r>
    <x v="4"/>
    <n v="1"/>
    <x v="90"/>
    <x v="2"/>
    <x v="11"/>
    <x v="0"/>
  </r>
  <r>
    <x v="5"/>
    <n v="3"/>
    <x v="90"/>
    <x v="2"/>
    <x v="11"/>
    <x v="0"/>
  </r>
  <r>
    <x v="6"/>
    <n v="6"/>
    <x v="90"/>
    <x v="2"/>
    <x v="11"/>
    <x v="0"/>
  </r>
  <r>
    <x v="0"/>
    <n v="26"/>
    <x v="91"/>
    <x v="2"/>
    <x v="0"/>
    <x v="0"/>
  </r>
  <r>
    <x v="1"/>
    <n v="3"/>
    <x v="91"/>
    <x v="2"/>
    <x v="0"/>
    <x v="0"/>
  </r>
  <r>
    <x v="2"/>
    <n v="5"/>
    <x v="91"/>
    <x v="2"/>
    <x v="0"/>
    <x v="0"/>
  </r>
  <r>
    <x v="3"/>
    <n v="0"/>
    <x v="91"/>
    <x v="2"/>
    <x v="0"/>
    <x v="0"/>
  </r>
  <r>
    <x v="4"/>
    <n v="1"/>
    <x v="91"/>
    <x v="2"/>
    <x v="0"/>
    <x v="0"/>
  </r>
  <r>
    <x v="5"/>
    <n v="4"/>
    <x v="91"/>
    <x v="2"/>
    <x v="0"/>
    <x v="0"/>
  </r>
  <r>
    <x v="6"/>
    <n v="56"/>
    <x v="91"/>
    <x v="2"/>
    <x v="0"/>
    <x v="0"/>
  </r>
  <r>
    <x v="0"/>
    <n v="3"/>
    <x v="92"/>
    <x v="2"/>
    <x v="0"/>
    <x v="0"/>
  </r>
  <r>
    <x v="1"/>
    <n v="0"/>
    <x v="92"/>
    <x v="2"/>
    <x v="0"/>
    <x v="0"/>
  </r>
  <r>
    <x v="2"/>
    <n v="0"/>
    <x v="92"/>
    <x v="2"/>
    <x v="0"/>
    <x v="0"/>
  </r>
  <r>
    <x v="3"/>
    <n v="0"/>
    <x v="92"/>
    <x v="2"/>
    <x v="0"/>
    <x v="0"/>
  </r>
  <r>
    <x v="4"/>
    <n v="1"/>
    <x v="92"/>
    <x v="2"/>
    <x v="0"/>
    <x v="0"/>
  </r>
  <r>
    <x v="5"/>
    <n v="0"/>
    <x v="92"/>
    <x v="2"/>
    <x v="0"/>
    <x v="0"/>
  </r>
  <r>
    <x v="6"/>
    <n v="4"/>
    <x v="92"/>
    <x v="2"/>
    <x v="0"/>
    <x v="0"/>
  </r>
  <r>
    <x v="0"/>
    <n v="3"/>
    <x v="93"/>
    <x v="2"/>
    <x v="0"/>
    <x v="0"/>
  </r>
  <r>
    <x v="1"/>
    <n v="0"/>
    <x v="93"/>
    <x v="2"/>
    <x v="0"/>
    <x v="0"/>
  </r>
  <r>
    <x v="2"/>
    <n v="2"/>
    <x v="93"/>
    <x v="2"/>
    <x v="0"/>
    <x v="0"/>
  </r>
  <r>
    <x v="3"/>
    <n v="0"/>
    <x v="93"/>
    <x v="2"/>
    <x v="0"/>
    <x v="0"/>
  </r>
  <r>
    <x v="4"/>
    <n v="3"/>
    <x v="93"/>
    <x v="2"/>
    <x v="0"/>
    <x v="0"/>
  </r>
  <r>
    <x v="5"/>
    <n v="0"/>
    <x v="93"/>
    <x v="2"/>
    <x v="0"/>
    <x v="0"/>
  </r>
  <r>
    <x v="6"/>
    <n v="8"/>
    <x v="93"/>
    <x v="2"/>
    <x v="0"/>
    <x v="0"/>
  </r>
  <r>
    <x v="0"/>
    <n v="14"/>
    <x v="94"/>
    <x v="2"/>
    <x v="0"/>
    <x v="0"/>
  </r>
  <r>
    <x v="1"/>
    <n v="1"/>
    <x v="94"/>
    <x v="2"/>
    <x v="0"/>
    <x v="0"/>
  </r>
  <r>
    <x v="2"/>
    <n v="1"/>
    <x v="94"/>
    <x v="2"/>
    <x v="0"/>
    <x v="0"/>
  </r>
  <r>
    <x v="3"/>
    <n v="0"/>
    <x v="94"/>
    <x v="2"/>
    <x v="0"/>
    <x v="0"/>
  </r>
  <r>
    <x v="4"/>
    <n v="0"/>
    <x v="94"/>
    <x v="2"/>
    <x v="0"/>
    <x v="0"/>
  </r>
  <r>
    <x v="5"/>
    <n v="0"/>
    <x v="94"/>
    <x v="2"/>
    <x v="0"/>
    <x v="0"/>
  </r>
  <r>
    <x v="6"/>
    <n v="17"/>
    <x v="94"/>
    <x v="2"/>
    <x v="0"/>
    <x v="0"/>
  </r>
  <r>
    <x v="0"/>
    <n v="29"/>
    <x v="95"/>
    <x v="3"/>
    <x v="1"/>
    <x v="1"/>
  </r>
  <r>
    <x v="1"/>
    <n v="3"/>
    <x v="95"/>
    <x v="3"/>
    <x v="1"/>
    <x v="1"/>
  </r>
  <r>
    <x v="2"/>
    <n v="10"/>
    <x v="95"/>
    <x v="3"/>
    <x v="1"/>
    <x v="1"/>
  </r>
  <r>
    <x v="3"/>
    <n v="0"/>
    <x v="95"/>
    <x v="3"/>
    <x v="1"/>
    <x v="1"/>
  </r>
  <r>
    <x v="4"/>
    <n v="11"/>
    <x v="95"/>
    <x v="3"/>
    <x v="1"/>
    <x v="1"/>
  </r>
  <r>
    <x v="5"/>
    <n v="11"/>
    <x v="95"/>
    <x v="3"/>
    <x v="1"/>
    <x v="1"/>
  </r>
  <r>
    <x v="6"/>
    <n v="65"/>
    <x v="95"/>
    <x v="3"/>
    <x v="1"/>
    <x v="1"/>
  </r>
  <r>
    <x v="0"/>
    <n v="11"/>
    <x v="96"/>
    <x v="3"/>
    <x v="1"/>
    <x v="1"/>
  </r>
  <r>
    <x v="1"/>
    <n v="1"/>
    <x v="96"/>
    <x v="3"/>
    <x v="1"/>
    <x v="1"/>
  </r>
  <r>
    <x v="2"/>
    <n v="4"/>
    <x v="96"/>
    <x v="3"/>
    <x v="1"/>
    <x v="1"/>
  </r>
  <r>
    <x v="3"/>
    <n v="0"/>
    <x v="96"/>
    <x v="3"/>
    <x v="1"/>
    <x v="1"/>
  </r>
  <r>
    <x v="4"/>
    <n v="0"/>
    <x v="96"/>
    <x v="3"/>
    <x v="1"/>
    <x v="1"/>
  </r>
  <r>
    <x v="5"/>
    <n v="0"/>
    <x v="96"/>
    <x v="3"/>
    <x v="1"/>
    <x v="1"/>
  </r>
  <r>
    <x v="6"/>
    <n v="16"/>
    <x v="96"/>
    <x v="3"/>
    <x v="1"/>
    <x v="1"/>
  </r>
  <r>
    <x v="0"/>
    <n v="61"/>
    <x v="97"/>
    <x v="3"/>
    <x v="1"/>
    <x v="1"/>
  </r>
  <r>
    <x v="1"/>
    <n v="2"/>
    <x v="97"/>
    <x v="3"/>
    <x v="1"/>
    <x v="1"/>
  </r>
  <r>
    <x v="2"/>
    <n v="17"/>
    <x v="97"/>
    <x v="3"/>
    <x v="1"/>
    <x v="1"/>
  </r>
  <r>
    <x v="3"/>
    <n v="0"/>
    <x v="97"/>
    <x v="3"/>
    <x v="1"/>
    <x v="1"/>
  </r>
  <r>
    <x v="4"/>
    <n v="17"/>
    <x v="97"/>
    <x v="3"/>
    <x v="1"/>
    <x v="1"/>
  </r>
  <r>
    <x v="5"/>
    <n v="15"/>
    <x v="97"/>
    <x v="3"/>
    <x v="1"/>
    <x v="1"/>
  </r>
  <r>
    <x v="6"/>
    <n v="127"/>
    <x v="97"/>
    <x v="3"/>
    <x v="1"/>
    <x v="1"/>
  </r>
  <r>
    <x v="0"/>
    <n v="14"/>
    <x v="98"/>
    <x v="3"/>
    <x v="1"/>
    <x v="1"/>
  </r>
  <r>
    <x v="1"/>
    <n v="0"/>
    <x v="98"/>
    <x v="3"/>
    <x v="1"/>
    <x v="1"/>
  </r>
  <r>
    <x v="2"/>
    <n v="1"/>
    <x v="98"/>
    <x v="3"/>
    <x v="1"/>
    <x v="1"/>
  </r>
  <r>
    <x v="3"/>
    <n v="0"/>
    <x v="98"/>
    <x v="3"/>
    <x v="1"/>
    <x v="1"/>
  </r>
  <r>
    <x v="4"/>
    <n v="0"/>
    <x v="98"/>
    <x v="3"/>
    <x v="1"/>
    <x v="1"/>
  </r>
  <r>
    <x v="5"/>
    <n v="1"/>
    <x v="98"/>
    <x v="3"/>
    <x v="1"/>
    <x v="1"/>
  </r>
  <r>
    <x v="6"/>
    <n v="16"/>
    <x v="98"/>
    <x v="3"/>
    <x v="1"/>
    <x v="1"/>
  </r>
  <r>
    <x v="0"/>
    <n v="97"/>
    <x v="99"/>
    <x v="3"/>
    <x v="1"/>
    <x v="1"/>
  </r>
  <r>
    <x v="1"/>
    <n v="6"/>
    <x v="99"/>
    <x v="3"/>
    <x v="1"/>
    <x v="1"/>
  </r>
  <r>
    <x v="2"/>
    <n v="38"/>
    <x v="99"/>
    <x v="3"/>
    <x v="1"/>
    <x v="1"/>
  </r>
  <r>
    <x v="3"/>
    <n v="0"/>
    <x v="99"/>
    <x v="3"/>
    <x v="1"/>
    <x v="1"/>
  </r>
  <r>
    <x v="4"/>
    <n v="0"/>
    <x v="99"/>
    <x v="3"/>
    <x v="1"/>
    <x v="1"/>
  </r>
  <r>
    <x v="5"/>
    <n v="43"/>
    <x v="99"/>
    <x v="3"/>
    <x v="1"/>
    <x v="1"/>
  </r>
  <r>
    <x v="6"/>
    <n v="162"/>
    <x v="99"/>
    <x v="3"/>
    <x v="1"/>
    <x v="1"/>
  </r>
  <r>
    <x v="0"/>
    <n v="152"/>
    <x v="100"/>
    <x v="3"/>
    <x v="2"/>
    <x v="1"/>
  </r>
  <r>
    <x v="1"/>
    <n v="15"/>
    <x v="100"/>
    <x v="3"/>
    <x v="2"/>
    <x v="1"/>
  </r>
  <r>
    <x v="2"/>
    <n v="34"/>
    <x v="100"/>
    <x v="3"/>
    <x v="2"/>
    <x v="1"/>
  </r>
  <r>
    <x v="3"/>
    <n v="0"/>
    <x v="100"/>
    <x v="3"/>
    <x v="2"/>
    <x v="1"/>
  </r>
  <r>
    <x v="4"/>
    <n v="2"/>
    <x v="100"/>
    <x v="3"/>
    <x v="2"/>
    <x v="1"/>
  </r>
  <r>
    <x v="5"/>
    <n v="40"/>
    <x v="100"/>
    <x v="3"/>
    <x v="2"/>
    <x v="1"/>
  </r>
  <r>
    <x v="6"/>
    <n v="243"/>
    <x v="100"/>
    <x v="3"/>
    <x v="2"/>
    <x v="1"/>
  </r>
  <r>
    <x v="0"/>
    <n v="131"/>
    <x v="101"/>
    <x v="3"/>
    <x v="2"/>
    <x v="1"/>
  </r>
  <r>
    <x v="1"/>
    <n v="75"/>
    <x v="101"/>
    <x v="3"/>
    <x v="2"/>
    <x v="1"/>
  </r>
  <r>
    <x v="2"/>
    <n v="27"/>
    <x v="101"/>
    <x v="3"/>
    <x v="2"/>
    <x v="1"/>
  </r>
  <r>
    <x v="3"/>
    <n v="0"/>
    <x v="101"/>
    <x v="3"/>
    <x v="2"/>
    <x v="1"/>
  </r>
  <r>
    <x v="4"/>
    <n v="0"/>
    <x v="101"/>
    <x v="3"/>
    <x v="2"/>
    <x v="1"/>
  </r>
  <r>
    <x v="5"/>
    <n v="24"/>
    <x v="101"/>
    <x v="3"/>
    <x v="2"/>
    <x v="1"/>
  </r>
  <r>
    <x v="6"/>
    <n v="227"/>
    <x v="101"/>
    <x v="3"/>
    <x v="2"/>
    <x v="1"/>
  </r>
  <r>
    <x v="0"/>
    <n v="137"/>
    <x v="102"/>
    <x v="3"/>
    <x v="2"/>
    <x v="1"/>
  </r>
  <r>
    <x v="1"/>
    <n v="46"/>
    <x v="102"/>
    <x v="3"/>
    <x v="2"/>
    <x v="1"/>
  </r>
  <r>
    <x v="2"/>
    <n v="16"/>
    <x v="102"/>
    <x v="3"/>
    <x v="2"/>
    <x v="1"/>
  </r>
  <r>
    <x v="3"/>
    <n v="14"/>
    <x v="102"/>
    <x v="3"/>
    <x v="2"/>
    <x v="1"/>
  </r>
  <r>
    <x v="4"/>
    <n v="0"/>
    <x v="102"/>
    <x v="3"/>
    <x v="2"/>
    <x v="1"/>
  </r>
  <r>
    <x v="5"/>
    <n v="26"/>
    <x v="102"/>
    <x v="3"/>
    <x v="2"/>
    <x v="1"/>
  </r>
  <r>
    <x v="6"/>
    <n v="237"/>
    <x v="102"/>
    <x v="3"/>
    <x v="2"/>
    <x v="1"/>
  </r>
  <r>
    <x v="0"/>
    <n v="128"/>
    <x v="103"/>
    <x v="3"/>
    <x v="2"/>
    <x v="1"/>
  </r>
  <r>
    <x v="1"/>
    <n v="28"/>
    <x v="103"/>
    <x v="3"/>
    <x v="2"/>
    <x v="1"/>
  </r>
  <r>
    <x v="2"/>
    <n v="25"/>
    <x v="103"/>
    <x v="3"/>
    <x v="2"/>
    <x v="1"/>
  </r>
  <r>
    <x v="3"/>
    <n v="55"/>
    <x v="103"/>
    <x v="3"/>
    <x v="2"/>
    <x v="1"/>
  </r>
  <r>
    <x v="4"/>
    <n v="0"/>
    <x v="103"/>
    <x v="3"/>
    <x v="2"/>
    <x v="1"/>
  </r>
  <r>
    <x v="5"/>
    <n v="22"/>
    <x v="103"/>
    <x v="3"/>
    <x v="2"/>
    <x v="1"/>
  </r>
  <r>
    <x v="6"/>
    <n v="248"/>
    <x v="103"/>
    <x v="3"/>
    <x v="2"/>
    <x v="1"/>
  </r>
  <r>
    <x v="0"/>
    <n v="123"/>
    <x v="104"/>
    <x v="3"/>
    <x v="3"/>
    <x v="1"/>
  </r>
  <r>
    <x v="1"/>
    <n v="15"/>
    <x v="104"/>
    <x v="3"/>
    <x v="3"/>
    <x v="1"/>
  </r>
  <r>
    <x v="2"/>
    <n v="35"/>
    <x v="104"/>
    <x v="3"/>
    <x v="3"/>
    <x v="1"/>
  </r>
  <r>
    <x v="3"/>
    <n v="11"/>
    <x v="104"/>
    <x v="3"/>
    <x v="3"/>
    <x v="1"/>
  </r>
  <r>
    <x v="4"/>
    <n v="18"/>
    <x v="104"/>
    <x v="3"/>
    <x v="3"/>
    <x v="1"/>
  </r>
  <r>
    <x v="5"/>
    <n v="30"/>
    <x v="104"/>
    <x v="3"/>
    <x v="3"/>
    <x v="1"/>
  </r>
  <r>
    <x v="6"/>
    <n v="228"/>
    <x v="104"/>
    <x v="3"/>
    <x v="3"/>
    <x v="1"/>
  </r>
  <r>
    <x v="0"/>
    <n v="137"/>
    <x v="105"/>
    <x v="3"/>
    <x v="3"/>
    <x v="1"/>
  </r>
  <r>
    <x v="1"/>
    <n v="13"/>
    <x v="105"/>
    <x v="3"/>
    <x v="3"/>
    <x v="1"/>
  </r>
  <r>
    <x v="2"/>
    <n v="25"/>
    <x v="105"/>
    <x v="3"/>
    <x v="3"/>
    <x v="1"/>
  </r>
  <r>
    <x v="3"/>
    <n v="0"/>
    <x v="105"/>
    <x v="3"/>
    <x v="3"/>
    <x v="1"/>
  </r>
  <r>
    <x v="4"/>
    <n v="29"/>
    <x v="105"/>
    <x v="3"/>
    <x v="3"/>
    <x v="1"/>
  </r>
  <r>
    <x v="5"/>
    <n v="49"/>
    <x v="105"/>
    <x v="3"/>
    <x v="3"/>
    <x v="1"/>
  </r>
  <r>
    <x v="6"/>
    <n v="253"/>
    <x v="105"/>
    <x v="3"/>
    <x v="3"/>
    <x v="1"/>
  </r>
  <r>
    <x v="0"/>
    <n v="144"/>
    <x v="106"/>
    <x v="3"/>
    <x v="3"/>
    <x v="1"/>
  </r>
  <r>
    <x v="1"/>
    <n v="12"/>
    <x v="106"/>
    <x v="3"/>
    <x v="3"/>
    <x v="1"/>
  </r>
  <r>
    <x v="2"/>
    <n v="15"/>
    <x v="106"/>
    <x v="3"/>
    <x v="3"/>
    <x v="1"/>
  </r>
  <r>
    <x v="3"/>
    <n v="0"/>
    <x v="106"/>
    <x v="3"/>
    <x v="3"/>
    <x v="1"/>
  </r>
  <r>
    <x v="4"/>
    <n v="13"/>
    <x v="106"/>
    <x v="3"/>
    <x v="3"/>
    <x v="1"/>
  </r>
  <r>
    <x v="5"/>
    <n v="47"/>
    <x v="106"/>
    <x v="3"/>
    <x v="3"/>
    <x v="1"/>
  </r>
  <r>
    <x v="6"/>
    <n v="227"/>
    <x v="106"/>
    <x v="3"/>
    <x v="3"/>
    <x v="1"/>
  </r>
  <r>
    <x v="0"/>
    <n v="164"/>
    <x v="107"/>
    <x v="3"/>
    <x v="3"/>
    <x v="1"/>
  </r>
  <r>
    <x v="1"/>
    <n v="44"/>
    <x v="107"/>
    <x v="3"/>
    <x v="3"/>
    <x v="1"/>
  </r>
  <r>
    <x v="2"/>
    <n v="7"/>
    <x v="107"/>
    <x v="3"/>
    <x v="3"/>
    <x v="1"/>
  </r>
  <r>
    <x v="3"/>
    <n v="0"/>
    <x v="107"/>
    <x v="3"/>
    <x v="3"/>
    <x v="1"/>
  </r>
  <r>
    <x v="4"/>
    <n v="0"/>
    <x v="107"/>
    <x v="3"/>
    <x v="3"/>
    <x v="1"/>
  </r>
  <r>
    <x v="5"/>
    <n v="22"/>
    <x v="107"/>
    <x v="3"/>
    <x v="3"/>
    <x v="1"/>
  </r>
  <r>
    <x v="6"/>
    <n v="237"/>
    <x v="107"/>
    <x v="3"/>
    <x v="3"/>
    <x v="1"/>
  </r>
  <r>
    <x v="0"/>
    <n v="109"/>
    <x v="108"/>
    <x v="3"/>
    <x v="4"/>
    <x v="1"/>
  </r>
  <r>
    <x v="1"/>
    <n v="4"/>
    <x v="108"/>
    <x v="3"/>
    <x v="4"/>
    <x v="1"/>
  </r>
  <r>
    <x v="2"/>
    <n v="10"/>
    <x v="108"/>
    <x v="3"/>
    <x v="4"/>
    <x v="1"/>
  </r>
  <r>
    <x v="3"/>
    <n v="0"/>
    <x v="108"/>
    <x v="3"/>
    <x v="4"/>
    <x v="1"/>
  </r>
  <r>
    <x v="4"/>
    <n v="18"/>
    <x v="108"/>
    <x v="3"/>
    <x v="4"/>
    <x v="1"/>
  </r>
  <r>
    <x v="5"/>
    <n v="5"/>
    <x v="108"/>
    <x v="3"/>
    <x v="4"/>
    <x v="1"/>
  </r>
  <r>
    <x v="6"/>
    <n v="146"/>
    <x v="108"/>
    <x v="3"/>
    <x v="4"/>
    <x v="1"/>
  </r>
  <r>
    <x v="0"/>
    <n v="160"/>
    <x v="109"/>
    <x v="3"/>
    <x v="4"/>
    <x v="1"/>
  </r>
  <r>
    <x v="1"/>
    <n v="8"/>
    <x v="109"/>
    <x v="3"/>
    <x v="4"/>
    <x v="1"/>
  </r>
  <r>
    <x v="2"/>
    <n v="19"/>
    <x v="109"/>
    <x v="3"/>
    <x v="4"/>
    <x v="1"/>
  </r>
  <r>
    <x v="3"/>
    <n v="8"/>
    <x v="109"/>
    <x v="3"/>
    <x v="4"/>
    <x v="1"/>
  </r>
  <r>
    <x v="4"/>
    <n v="1"/>
    <x v="109"/>
    <x v="3"/>
    <x v="4"/>
    <x v="1"/>
  </r>
  <r>
    <x v="5"/>
    <n v="6"/>
    <x v="109"/>
    <x v="3"/>
    <x v="4"/>
    <x v="1"/>
  </r>
  <r>
    <x v="6"/>
    <n v="180"/>
    <x v="109"/>
    <x v="3"/>
    <x v="4"/>
    <x v="1"/>
  </r>
  <r>
    <x v="0"/>
    <n v="111"/>
    <x v="110"/>
    <x v="3"/>
    <x v="4"/>
    <x v="1"/>
  </r>
  <r>
    <x v="1"/>
    <n v="2"/>
    <x v="110"/>
    <x v="3"/>
    <x v="4"/>
    <x v="1"/>
  </r>
  <r>
    <x v="2"/>
    <n v="12"/>
    <x v="110"/>
    <x v="3"/>
    <x v="4"/>
    <x v="1"/>
  </r>
  <r>
    <x v="3"/>
    <n v="5"/>
    <x v="110"/>
    <x v="3"/>
    <x v="4"/>
    <x v="1"/>
  </r>
  <r>
    <x v="4"/>
    <n v="18"/>
    <x v="110"/>
    <x v="3"/>
    <x v="4"/>
    <x v="1"/>
  </r>
  <r>
    <x v="5"/>
    <n v="26"/>
    <x v="110"/>
    <x v="3"/>
    <x v="4"/>
    <x v="1"/>
  </r>
  <r>
    <x v="6"/>
    <n v="162"/>
    <x v="110"/>
    <x v="3"/>
    <x v="4"/>
    <x v="1"/>
  </r>
  <r>
    <x v="0"/>
    <n v="130"/>
    <x v="111"/>
    <x v="3"/>
    <x v="4"/>
    <x v="1"/>
  </r>
  <r>
    <x v="1"/>
    <n v="8"/>
    <x v="111"/>
    <x v="3"/>
    <x v="4"/>
    <x v="1"/>
  </r>
  <r>
    <x v="2"/>
    <n v="27"/>
    <x v="111"/>
    <x v="3"/>
    <x v="4"/>
    <x v="1"/>
  </r>
  <r>
    <x v="3"/>
    <n v="0"/>
    <x v="111"/>
    <x v="3"/>
    <x v="4"/>
    <x v="1"/>
  </r>
  <r>
    <x v="4"/>
    <n v="0"/>
    <x v="111"/>
    <x v="3"/>
    <x v="4"/>
    <x v="1"/>
  </r>
  <r>
    <x v="5"/>
    <n v="17"/>
    <x v="111"/>
    <x v="3"/>
    <x v="4"/>
    <x v="1"/>
  </r>
  <r>
    <x v="6"/>
    <n v="191"/>
    <x v="111"/>
    <x v="3"/>
    <x v="4"/>
    <x v="1"/>
  </r>
  <r>
    <x v="0"/>
    <n v="129"/>
    <x v="112"/>
    <x v="3"/>
    <x v="5"/>
    <x v="1"/>
  </r>
  <r>
    <x v="1"/>
    <n v="8"/>
    <x v="112"/>
    <x v="3"/>
    <x v="5"/>
    <x v="1"/>
  </r>
  <r>
    <x v="2"/>
    <n v="44"/>
    <x v="112"/>
    <x v="3"/>
    <x v="5"/>
    <x v="1"/>
  </r>
  <r>
    <x v="3"/>
    <n v="0"/>
    <x v="112"/>
    <x v="3"/>
    <x v="5"/>
    <x v="1"/>
  </r>
  <r>
    <x v="4"/>
    <n v="0"/>
    <x v="112"/>
    <x v="3"/>
    <x v="5"/>
    <x v="1"/>
  </r>
  <r>
    <x v="5"/>
    <n v="27"/>
    <x v="112"/>
    <x v="3"/>
    <x v="5"/>
    <x v="1"/>
  </r>
  <r>
    <x v="6"/>
    <n v="207"/>
    <x v="112"/>
    <x v="3"/>
    <x v="5"/>
    <x v="1"/>
  </r>
  <r>
    <x v="0"/>
    <n v="193"/>
    <x v="113"/>
    <x v="3"/>
    <x v="5"/>
    <x v="1"/>
  </r>
  <r>
    <x v="1"/>
    <n v="3"/>
    <x v="113"/>
    <x v="3"/>
    <x v="5"/>
    <x v="1"/>
  </r>
  <r>
    <x v="2"/>
    <n v="18"/>
    <x v="113"/>
    <x v="3"/>
    <x v="5"/>
    <x v="1"/>
  </r>
  <r>
    <x v="3"/>
    <n v="8"/>
    <x v="113"/>
    <x v="3"/>
    <x v="5"/>
    <x v="1"/>
  </r>
  <r>
    <x v="4"/>
    <n v="0"/>
    <x v="113"/>
    <x v="3"/>
    <x v="5"/>
    <x v="1"/>
  </r>
  <r>
    <x v="5"/>
    <n v="31"/>
    <x v="113"/>
    <x v="3"/>
    <x v="5"/>
    <x v="1"/>
  </r>
  <r>
    <x v="6"/>
    <n v="268"/>
    <x v="113"/>
    <x v="3"/>
    <x v="5"/>
    <x v="1"/>
  </r>
  <r>
    <x v="0"/>
    <n v="183"/>
    <x v="114"/>
    <x v="3"/>
    <x v="5"/>
    <x v="1"/>
  </r>
  <r>
    <x v="1"/>
    <n v="13"/>
    <x v="114"/>
    <x v="3"/>
    <x v="5"/>
    <x v="1"/>
  </r>
  <r>
    <x v="2"/>
    <n v="6"/>
    <x v="114"/>
    <x v="3"/>
    <x v="5"/>
    <x v="1"/>
  </r>
  <r>
    <x v="3"/>
    <n v="0"/>
    <x v="114"/>
    <x v="3"/>
    <x v="5"/>
    <x v="1"/>
  </r>
  <r>
    <x v="4"/>
    <n v="0"/>
    <x v="114"/>
    <x v="3"/>
    <x v="5"/>
    <x v="1"/>
  </r>
  <r>
    <x v="5"/>
    <n v="67"/>
    <x v="114"/>
    <x v="3"/>
    <x v="5"/>
    <x v="1"/>
  </r>
  <r>
    <x v="6"/>
    <n v="274"/>
    <x v="114"/>
    <x v="3"/>
    <x v="5"/>
    <x v="1"/>
  </r>
  <r>
    <x v="0"/>
    <n v="197"/>
    <x v="115"/>
    <x v="3"/>
    <x v="5"/>
    <x v="1"/>
  </r>
  <r>
    <x v="1"/>
    <n v="12"/>
    <x v="115"/>
    <x v="3"/>
    <x v="5"/>
    <x v="1"/>
  </r>
  <r>
    <x v="2"/>
    <n v="5"/>
    <x v="115"/>
    <x v="3"/>
    <x v="5"/>
    <x v="1"/>
  </r>
  <r>
    <x v="3"/>
    <n v="0"/>
    <x v="115"/>
    <x v="3"/>
    <x v="5"/>
    <x v="1"/>
  </r>
  <r>
    <x v="4"/>
    <n v="0"/>
    <x v="115"/>
    <x v="3"/>
    <x v="5"/>
    <x v="1"/>
  </r>
  <r>
    <x v="5"/>
    <n v="30"/>
    <x v="115"/>
    <x v="3"/>
    <x v="5"/>
    <x v="1"/>
  </r>
  <r>
    <x v="6"/>
    <n v="261"/>
    <x v="115"/>
    <x v="3"/>
    <x v="5"/>
    <x v="1"/>
  </r>
  <r>
    <x v="0"/>
    <n v="192"/>
    <x v="116"/>
    <x v="3"/>
    <x v="5"/>
    <x v="1"/>
  </r>
  <r>
    <x v="1"/>
    <n v="8"/>
    <x v="116"/>
    <x v="3"/>
    <x v="5"/>
    <x v="1"/>
  </r>
  <r>
    <x v="2"/>
    <n v="0"/>
    <x v="116"/>
    <x v="3"/>
    <x v="5"/>
    <x v="1"/>
  </r>
  <r>
    <x v="3"/>
    <n v="0"/>
    <x v="116"/>
    <x v="3"/>
    <x v="5"/>
    <x v="1"/>
  </r>
  <r>
    <x v="4"/>
    <n v="0"/>
    <x v="116"/>
    <x v="3"/>
    <x v="5"/>
    <x v="1"/>
  </r>
  <r>
    <x v="5"/>
    <n v="8"/>
    <x v="116"/>
    <x v="3"/>
    <x v="5"/>
    <x v="1"/>
  </r>
  <r>
    <x v="6"/>
    <n v="221"/>
    <x v="116"/>
    <x v="3"/>
    <x v="5"/>
    <x v="1"/>
  </r>
  <r>
    <x v="0"/>
    <n v="148"/>
    <x v="117"/>
    <x v="3"/>
    <x v="6"/>
    <x v="1"/>
  </r>
  <r>
    <x v="1"/>
    <n v="12"/>
    <x v="117"/>
    <x v="3"/>
    <x v="6"/>
    <x v="1"/>
  </r>
  <r>
    <x v="2"/>
    <n v="4"/>
    <x v="117"/>
    <x v="3"/>
    <x v="6"/>
    <x v="1"/>
  </r>
  <r>
    <x v="3"/>
    <n v="0"/>
    <x v="117"/>
    <x v="3"/>
    <x v="6"/>
    <x v="1"/>
  </r>
  <r>
    <x v="4"/>
    <n v="0"/>
    <x v="117"/>
    <x v="3"/>
    <x v="6"/>
    <x v="1"/>
  </r>
  <r>
    <x v="5"/>
    <n v="14"/>
    <x v="117"/>
    <x v="3"/>
    <x v="6"/>
    <x v="1"/>
  </r>
  <r>
    <x v="6"/>
    <n v="176"/>
    <x v="117"/>
    <x v="3"/>
    <x v="6"/>
    <x v="1"/>
  </r>
  <r>
    <x v="0"/>
    <n v="158"/>
    <x v="118"/>
    <x v="3"/>
    <x v="6"/>
    <x v="1"/>
  </r>
  <r>
    <x v="1"/>
    <n v="1"/>
    <x v="118"/>
    <x v="3"/>
    <x v="6"/>
    <x v="1"/>
  </r>
  <r>
    <x v="2"/>
    <n v="12"/>
    <x v="118"/>
    <x v="3"/>
    <x v="6"/>
    <x v="1"/>
  </r>
  <r>
    <x v="3"/>
    <n v="0"/>
    <x v="118"/>
    <x v="3"/>
    <x v="6"/>
    <x v="1"/>
  </r>
  <r>
    <x v="4"/>
    <n v="0"/>
    <x v="118"/>
    <x v="3"/>
    <x v="6"/>
    <x v="1"/>
  </r>
  <r>
    <x v="5"/>
    <n v="12"/>
    <x v="118"/>
    <x v="3"/>
    <x v="6"/>
    <x v="1"/>
  </r>
  <r>
    <x v="6"/>
    <n v="186"/>
    <x v="118"/>
    <x v="3"/>
    <x v="6"/>
    <x v="1"/>
  </r>
  <r>
    <x v="0"/>
    <n v="179"/>
    <x v="119"/>
    <x v="3"/>
    <x v="6"/>
    <x v="1"/>
  </r>
  <r>
    <x v="1"/>
    <n v="2"/>
    <x v="119"/>
    <x v="3"/>
    <x v="6"/>
    <x v="1"/>
  </r>
  <r>
    <x v="2"/>
    <n v="8"/>
    <x v="119"/>
    <x v="3"/>
    <x v="6"/>
    <x v="1"/>
  </r>
  <r>
    <x v="3"/>
    <n v="0"/>
    <x v="119"/>
    <x v="3"/>
    <x v="6"/>
    <x v="1"/>
  </r>
  <r>
    <x v="4"/>
    <n v="0"/>
    <x v="119"/>
    <x v="3"/>
    <x v="6"/>
    <x v="1"/>
  </r>
  <r>
    <x v="5"/>
    <n v="14"/>
    <x v="119"/>
    <x v="3"/>
    <x v="6"/>
    <x v="1"/>
  </r>
  <r>
    <x v="6"/>
    <n v="215"/>
    <x v="119"/>
    <x v="3"/>
    <x v="6"/>
    <x v="1"/>
  </r>
  <r>
    <x v="0"/>
    <n v="154"/>
    <x v="120"/>
    <x v="3"/>
    <x v="6"/>
    <x v="1"/>
  </r>
  <r>
    <x v="1"/>
    <n v="8"/>
    <x v="120"/>
    <x v="3"/>
    <x v="6"/>
    <x v="1"/>
  </r>
  <r>
    <x v="2"/>
    <n v="3"/>
    <x v="120"/>
    <x v="3"/>
    <x v="6"/>
    <x v="1"/>
  </r>
  <r>
    <x v="3"/>
    <n v="0"/>
    <x v="120"/>
    <x v="3"/>
    <x v="6"/>
    <x v="1"/>
  </r>
  <r>
    <x v="4"/>
    <n v="0"/>
    <x v="120"/>
    <x v="3"/>
    <x v="6"/>
    <x v="1"/>
  </r>
  <r>
    <x v="5"/>
    <n v="13"/>
    <x v="120"/>
    <x v="3"/>
    <x v="6"/>
    <x v="1"/>
  </r>
  <r>
    <x v="6"/>
    <n v="189"/>
    <x v="120"/>
    <x v="3"/>
    <x v="6"/>
    <x v="1"/>
  </r>
  <r>
    <x v="0"/>
    <n v="123"/>
    <x v="121"/>
    <x v="3"/>
    <x v="7"/>
    <x v="0"/>
  </r>
  <r>
    <x v="1"/>
    <n v="3"/>
    <x v="121"/>
    <x v="3"/>
    <x v="7"/>
    <x v="0"/>
  </r>
  <r>
    <x v="2"/>
    <n v="6"/>
    <x v="121"/>
    <x v="3"/>
    <x v="7"/>
    <x v="0"/>
  </r>
  <r>
    <x v="3"/>
    <n v="0"/>
    <x v="121"/>
    <x v="3"/>
    <x v="7"/>
    <x v="0"/>
  </r>
  <r>
    <x v="4"/>
    <n v="0"/>
    <x v="121"/>
    <x v="3"/>
    <x v="7"/>
    <x v="0"/>
  </r>
  <r>
    <x v="5"/>
    <n v="16"/>
    <x v="121"/>
    <x v="3"/>
    <x v="7"/>
    <x v="0"/>
  </r>
  <r>
    <x v="6"/>
    <n v="153"/>
    <x v="121"/>
    <x v="3"/>
    <x v="7"/>
    <x v="0"/>
  </r>
  <r>
    <x v="0"/>
    <n v="33"/>
    <x v="122"/>
    <x v="3"/>
    <x v="7"/>
    <x v="0"/>
  </r>
  <r>
    <x v="1"/>
    <n v="4"/>
    <x v="122"/>
    <x v="3"/>
    <x v="7"/>
    <x v="0"/>
  </r>
  <r>
    <x v="2"/>
    <n v="0"/>
    <x v="122"/>
    <x v="3"/>
    <x v="7"/>
    <x v="0"/>
  </r>
  <r>
    <x v="3"/>
    <n v="0"/>
    <x v="122"/>
    <x v="3"/>
    <x v="7"/>
    <x v="0"/>
  </r>
  <r>
    <x v="4"/>
    <n v="0"/>
    <x v="122"/>
    <x v="3"/>
    <x v="7"/>
    <x v="0"/>
  </r>
  <r>
    <x v="5"/>
    <n v="6"/>
    <x v="122"/>
    <x v="3"/>
    <x v="7"/>
    <x v="0"/>
  </r>
  <r>
    <x v="6"/>
    <n v="43"/>
    <x v="122"/>
    <x v="3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89EF5-19A7-4955-8BFE-C5CD2A7A3765}" name="Planejado_vs_Executado_02B" cacheId="1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6">
  <location ref="D29:E35" firstHeaderRow="1" firstDataRow="1" firstDataCol="1"/>
  <pivotFields count="6">
    <pivotField axis="axisRow" multipleItemSelectionAllowed="1" showAll="0" measureFilter="1">
      <items count="13">
        <item x="0"/>
        <item x="1"/>
        <item x="2"/>
        <item x="4"/>
        <item x="3"/>
        <item x="5"/>
        <item h="1" x="6"/>
        <item h="1" m="1" x="10"/>
        <item h="1" m="1" x="9"/>
        <item h="1" m="1" x="11"/>
        <item h="1" m="1" x="7"/>
        <item h="1" m="1" x="8"/>
        <item t="default"/>
      </items>
    </pivotField>
    <pivotField dataField="1" numFmtId="1" showAll="0"/>
    <pivotField numFmtId="14" showAll="0"/>
    <pivotField numFmtId="49" showAll="0">
      <items count="5">
        <item h="1" x="0"/>
        <item h="1" x="1"/>
        <item h="1" x="2"/>
        <item x="3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4">
        <item x="1"/>
        <item h="1" x="0"/>
        <item h="1" m="1"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ercentual Anual" fld="1" showDataAs="percentOfTotal" baseField="0" baseItem="0" numFmtId="10"/>
  </dataFields>
  <chartFormats count="8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aptionGreaterThan" evalOrder="-1" id="4" stringValue1="0,1">
      <autoFilter ref="A1">
        <filterColumn colId="0">
          <customFilters>
            <customFilter operator="greaterThan" val="0.1"/>
          </customFilters>
        </filterColumn>
      </autoFilter>
    </filter>
    <filter fld="0" type="valueGreaterThan" evalOrder="-1" id="5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512D5-C429-4DD8-BCE7-B6C4706C4AA4}" name="Planejado_vs_Executado_0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7">
  <location ref="A29:B36" firstHeaderRow="1" firstDataRow="1" firstDataCol="1"/>
  <pivotFields count="6">
    <pivotField axis="axisRow" showAll="0" measureFilter="1">
      <items count="13">
        <item x="6"/>
        <item x="0"/>
        <item x="1"/>
        <item x="2"/>
        <item x="5"/>
        <item x="4"/>
        <item x="3"/>
        <item h="1" m="1" x="10"/>
        <item h="1" m="1" x="9"/>
        <item h="1" m="1" x="11"/>
        <item h="1" m="1" x="7"/>
        <item h="1" m="1" x="8"/>
        <item t="default"/>
      </items>
    </pivotField>
    <pivotField dataField="1" numFmtId="1" showAll="0"/>
    <pivotField numFmtId="14" showAll="0"/>
    <pivotField numFmtId="49" showAll="0">
      <items count="5">
        <item h="1" x="0"/>
        <item h="1" x="1"/>
        <item h="1" x="2"/>
        <item x="3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4">
        <item x="1"/>
        <item h="1" x="0"/>
        <item h="1" m="1"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ntagem Anual" fld="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09964-44DD-4823-BF28-2390E30633DE}" name="Planejado_vs_Executado_01B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8">
  <location ref="D3:E6" firstHeaderRow="1" firstDataRow="1" firstDataCol="1"/>
  <pivotFields count="6">
    <pivotField axis="axisRow" showAll="0" measureFilter="1">
      <items count="13">
        <item x="0"/>
        <item x="1"/>
        <item x="2"/>
        <item x="4"/>
        <item x="3"/>
        <item x="5"/>
        <item h="1" x="6"/>
        <item h="1" m="1" x="10"/>
        <item h="1" m="1" x="9"/>
        <item h="1" m="1" x="11"/>
        <item h="1" m="1" x="7"/>
        <item h="1" m="1" x="8"/>
        <item t="default"/>
      </items>
    </pivotField>
    <pivotField dataField="1" numFmtId="1" showAll="0"/>
    <pivotField numFmtId="14" showAll="0">
      <items count="12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m="1" x="123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m="1" x="125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m="1" x="126"/>
        <item h="1" x="114"/>
        <item h="1" x="115"/>
        <item h="1" x="116"/>
        <item h="1" x="117"/>
        <item h="1" x="118"/>
        <item h="1" m="1" x="124"/>
        <item h="1" x="119"/>
        <item h="1" x="120"/>
        <item h="1" x="121"/>
        <item x="122"/>
        <item t="default"/>
      </items>
    </pivotField>
    <pivotField numFmtId="49" showAll="0"/>
    <pivotField showAll="0"/>
    <pivotField showAll="0"/>
  </pivotFields>
  <rowFields count="1">
    <field x="0"/>
  </rowFields>
  <rowItems count="3">
    <i>
      <x/>
    </i>
    <i>
      <x v="1"/>
    </i>
    <i>
      <x v="5"/>
    </i>
  </rowItems>
  <colItems count="1">
    <i/>
  </colItems>
  <dataFields count="1">
    <dataField name="Soma de Contagem" fld="1" showDataAs="percentOfTotal" baseField="0" baseItem="0" numFmtId="10"/>
  </dataFields>
  <chartFormats count="1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E3FE1-A93C-4DA6-908B-454E9B7E224F}" name="Planejado_vs_Executado_0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18">
  <location ref="A3:B6" firstHeaderRow="1" firstDataRow="1" firstDataCol="1"/>
  <pivotFields count="6">
    <pivotField axis="axisRow" showAll="0" measureFilter="1">
      <items count="13">
        <item h="1" x="6"/>
        <item h="1" m="1" x="10"/>
        <item h="1" m="1" x="9"/>
        <item x="0"/>
        <item x="1"/>
        <item x="2"/>
        <item x="4"/>
        <item x="3"/>
        <item x="5"/>
        <item h="1" m="1" x="11"/>
        <item h="1" m="1" x="7"/>
        <item h="1" m="1" x="8"/>
        <item t="default"/>
      </items>
    </pivotField>
    <pivotField dataField="1" numFmtId="1" showAll="0"/>
    <pivotField numFmtId="14" showAll="0">
      <items count="12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m="1" x="123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m="1" x="125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m="1" x="126"/>
        <item h="1" x="114"/>
        <item h="1" x="115"/>
        <item h="1" x="116"/>
        <item h="1" x="117"/>
        <item h="1" x="118"/>
        <item h="1" m="1" x="124"/>
        <item h="1" x="119"/>
        <item h="1" x="120"/>
        <item h="1" x="121"/>
        <item x="122"/>
        <item t="default"/>
      </items>
    </pivotField>
    <pivotField numFmtId="49" showAll="0"/>
    <pivotField showAll="0"/>
    <pivotField showAll="0"/>
  </pivotFields>
  <rowFields count="1">
    <field x="0"/>
  </rowFields>
  <rowItems count="3">
    <i>
      <x v="3"/>
    </i>
    <i>
      <x v="4"/>
    </i>
    <i>
      <x v="8"/>
    </i>
  </rowItems>
  <colItems count="1">
    <i/>
  </colItems>
  <dataFields count="1">
    <dataField name="Soma de Contagem" fld="1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27C58-7B35-496A-B792-8FBBE5DB4432}" name="Tabela dinâmica5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12">
  <location ref="G29:N31" firstHeaderRow="1" firstDataRow="2" firstDataCol="1"/>
  <pivotFields count="6">
    <pivotField axis="axisCol" showAll="0" measureFilter="1">
      <items count="13">
        <item x="6"/>
        <item x="0"/>
        <item x="1"/>
        <item x="2"/>
        <item x="5"/>
        <item x="4"/>
        <item x="3"/>
        <item h="1" m="1" x="10"/>
        <item h="1" m="1" x="9"/>
        <item h="1" m="1" x="11"/>
        <item h="1" m="1" x="7"/>
        <item h="1" m="1" x="8"/>
        <item t="default"/>
      </items>
    </pivotField>
    <pivotField dataField="1" numFmtId="1" showAll="0"/>
    <pivotField numFmtId="14" showAll="0"/>
    <pivotField numFmtId="49" showAll="0">
      <items count="5">
        <item h="1" x="0"/>
        <item h="1" x="1"/>
        <item h="1" x="2"/>
        <item x="3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4">
        <item x="1"/>
        <item h="1" x="0"/>
        <item h="1" m="1" x="2"/>
        <item t="default"/>
      </items>
    </pivotField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ntagem Anual" fld="1" baseField="0" baseItem="0"/>
  </dataFields>
  <chartFormats count="25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D3029-58DB-44EE-8C7D-76EC0BD03C79}" name="Tabela dinâmica3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chartFormat="22">
  <location ref="G3:K5" firstHeaderRow="1" firstDataRow="2" firstDataCol="1"/>
  <pivotFields count="6">
    <pivotField axis="axisCol" showAll="0" measureFilter="1">
      <items count="13">
        <item x="6"/>
        <item h="1" m="1" x="10"/>
        <item h="1" m="1" x="9"/>
        <item x="0"/>
        <item x="1"/>
        <item x="2"/>
        <item x="4"/>
        <item x="3"/>
        <item x="5"/>
        <item h="1" m="1" x="11"/>
        <item h="1" m="1" x="7"/>
        <item h="1" m="1" x="8"/>
        <item t="default"/>
      </items>
    </pivotField>
    <pivotField dataField="1" numFmtId="1" showAll="0"/>
    <pivotField numFmtId="14" showAll="0">
      <items count="12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m="1" x="123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m="1" x="125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m="1" x="126"/>
        <item h="1" x="114"/>
        <item h="1" x="115"/>
        <item h="1" x="116"/>
        <item h="1" x="117"/>
        <item h="1" x="118"/>
        <item h="1" m="1" x="124"/>
        <item h="1" x="119"/>
        <item h="1" x="120"/>
        <item h="1" x="121"/>
        <item x="122"/>
        <item t="default"/>
      </items>
    </pivotField>
    <pivotField numFmtId="49" showAll="0"/>
    <pivotField showAll="0"/>
    <pivotField showAll="0"/>
  </pivotFields>
  <rowItems count="1">
    <i/>
  </rowItems>
  <colFields count="1">
    <field x="0"/>
  </colFields>
  <colItems count="4">
    <i>
      <x/>
    </i>
    <i>
      <x v="3"/>
    </i>
    <i>
      <x v="4"/>
    </i>
    <i>
      <x v="8"/>
    </i>
  </colItems>
  <dataFields count="1">
    <dataField name="Soma de Contagem" fld="1" baseField="0" baseItem="0"/>
  </dataFields>
  <chartFormats count="2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16501-5322-471A-B51B-95D5C9508C43}" name="Analise1b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D3:E9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72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6"/>
        <item m="1" x="71"/>
        <item m="1" x="73"/>
        <item m="1" x="74"/>
        <item m="1" x="75"/>
        <item m="1" x="77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agem Semanal" fld="1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CEC79-4153-4CB7-B2C2-F588B5A726A6}" name="Analise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>
  <location ref="A3:B9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72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6"/>
        <item m="1" x="71"/>
        <item m="1" x="73"/>
        <item m="1" x="74"/>
        <item m="1" x="75"/>
        <item m="1" x="77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orcentagem Semanal" fld="1" showDataAs="percentOfTotal" baseField="0" baseItem="0" numFmtId="1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6387D-8D24-4904-98B4-5D6E0D540FE1}" name="Analise2b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>
  <location ref="A3:B9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/>
    <pivotField showAll="0">
      <items count="4">
        <item h="1" x="0"/>
        <item h="1" x="1"/>
        <item x="2"/>
        <item t="default"/>
      </items>
    </pivotField>
    <pivotField showAll="0">
      <items count="3">
        <item h="1"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agem Anual" fld="1" baseField="0" baseItem="0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792C1-4636-4743-87FC-1B28A223666C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>
  <location ref="A11:B17" firstHeaderRow="1" firstDataRow="1" firstDataCol="1"/>
  <pivotFields count="6"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numFmtId="9" showAll="0"/>
    <pivotField numFmtId="14" showAll="0"/>
    <pivotField showAll="0">
      <items count="4">
        <item h="1" x="0"/>
        <item h="1" x="1"/>
        <item x="2"/>
        <item t="default"/>
      </items>
    </pivotField>
    <pivotField showAll="0">
      <items count="3">
        <item h="1"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ercentual Anual" fld="1" showDataAs="percentOfTotal" baseField="0" baseItem="0" numFmtId="10"/>
  </dataFields>
  <chartFormats count="15"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D18ECCBE-5029-40A2-B388-05BD93E94411}" sourceName="Semana">
  <pivotTables>
    <pivotTable tabId="152" name="Analise1b"/>
    <pivotTable tabId="152" name="Analise1"/>
  </pivotTables>
  <data>
    <tabular pivotCacheId="1320998231">
      <items count="7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2" s="1" nd="1"/>
        <i x="76" s="1" nd="1"/>
        <i x="71" s="1" nd="1"/>
        <i x="73" s="1" nd="1"/>
        <i x="74" s="1" nd="1"/>
        <i x="75" s="1" nd="1"/>
        <i x="7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70FDD55-A082-461A-8F3F-C758A47CF4AC}" sourceName="Ano">
  <pivotTables>
    <pivotTable tabId="153" name="Analise2b"/>
    <pivotTable tabId="153" name="Tabela dinâmica1"/>
  </pivotTables>
  <data>
    <tabular pivotCacheId="1320998231">
      <items count="3">
        <i x="0"/>
        <i x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" xr10:uid="{0923DA4B-1AA2-4C4F-94DC-0DBEF86BB071}" sourceName="Periodo">
  <pivotTables>
    <pivotTable tabId="153" name="Analise2b"/>
    <pivotTable tabId="153" name="Tabela dinâmica1"/>
  </pivotTables>
  <data>
    <tabular pivotCacheId="1320998231">
      <items count="2">
        <i x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1" xr10:uid="{F5273292-091B-4A3C-8AA7-029DCD87848F}" sourceName="Semana">
  <pivotTables>
    <pivotTable tabId="158" name="Planejado_vs_Executado_01"/>
    <pivotTable tabId="158" name="Planejado_vs_Executado_01B"/>
    <pivotTable tabId="158" name="Tabela dinâmica3"/>
  </pivotTables>
  <data>
    <tabular pivotCacheId="527281791">
      <items count="127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97"/>
        <i x="98"/>
        <i x="99"/>
        <i x="100"/>
        <i x="101"/>
        <i x="102"/>
        <i x="103"/>
        <i x="104"/>
        <i x="105"/>
        <i x="106"/>
        <i x="107"/>
        <i x="108"/>
        <i x="109"/>
        <i x="110"/>
        <i x="111"/>
        <i x="112"/>
        <i x="113"/>
        <i x="114"/>
        <i x="115"/>
        <i x="116"/>
        <i x="117"/>
        <i x="118"/>
        <i x="119"/>
        <i x="120"/>
        <i x="121"/>
        <i x="122" s="1"/>
        <i x="123" nd="1"/>
        <i x="125" nd="1"/>
        <i x="126" nd="1"/>
        <i x="12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9B29AFAA-5885-441B-82F7-C9B03B85A7DC}" sourceName="Ano">
  <pivotTables>
    <pivotTable tabId="158" name="Planejado_vs_Executado_02B"/>
    <pivotTable tabId="158" name="Planejado_vs_Executado_02"/>
    <pivotTable tabId="158" name="Tabela dinâmica5"/>
  </pivotTables>
  <data>
    <tabular pivotCacheId="527281791">
      <items count="4">
        <i x="1"/>
        <i x="2"/>
        <i x="3" s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1" xr10:uid="{76926C01-C8A9-4B06-8DA8-14D362D7B244}" sourceName="Periodo">
  <pivotTables>
    <pivotTable tabId="158" name="Planejado_vs_Executado_02B"/>
    <pivotTable tabId="158" name="Planejado_vs_Executado_02"/>
    <pivotTable tabId="158" name="Tabela dinâmica5"/>
  </pivotTables>
  <data>
    <tabular pivotCacheId="527281791">
      <items count="3">
        <i x="1" s="1"/>
        <i x="0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11F01B97-D3AD-446B-A139-B7B842A24FCD}" sourceName="Mês">
  <pivotTables>
    <pivotTable tabId="158" name="Tabela dinâmica5"/>
    <pivotTable tabId="158" name="Planejado_vs_Executado_02"/>
    <pivotTable tabId="158" name="Planejado_vs_Executado_02B"/>
  </pivotTables>
  <data>
    <tabular pivotCacheId="527281791">
      <items count="12">
        <i x="1" s="1"/>
        <i x="2" s="1"/>
        <i x="3" s="1"/>
        <i x="4" s="1"/>
        <i x="5" s="1"/>
        <i x="6" s="1"/>
        <i x="7" s="1" nd="1"/>
        <i x="8" s="1" nd="1"/>
        <i x="9" s="1" nd="1"/>
        <i x="10" s="1" nd="1"/>
        <i x="11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1" xr10:uid="{D1F06D2B-4837-4590-93C7-B9C2F95A15A5}" cache="SegmentaçãodeDados_Semana1" caption="Semana" startItem="84" rowHeight="241300"/>
  <slicer name="Ano 2" xr10:uid="{D5AD8DB3-3572-42B0-BD19-4C55C67B9DCF}" cache="SegmentaçãodeDados_Ano1" caption="Ano" rowHeight="241300"/>
  <slicer name="Periodo 2" xr10:uid="{269D84BA-5B82-4834-A326-BD1D1024FD3A}" cache="SegmentaçãodeDados_Periodo1" caption="Periodo" rowHeight="241300"/>
  <slicer name="Mês" xr10:uid="{BDADDAB0-34D4-4C84-A8A1-18FA3D0C0327}" cache="SegmentaçãodeDados_Mês" caption="Mê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" xr10:uid="{46158D16-7FB8-42FC-9BA7-7400B405782F}" cache="SegmentaçãodeDados_Semana" caption="Semana" startItem="62" style="Estilo de Segmentação de Dados 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0A0EC074-3919-4A72-B327-CD5EA42FAADB}" cache="SegmentaçãodeDados_Ano" caption="Ano" style="Estilo de Segmentação de Dados 1" rowHeight="241300"/>
  <slicer name="Periodo" xr10:uid="{AC028356-3F35-4F98-A555-95B99B4E8604}" cache="SegmentaçãodeDados_Periodo" caption="Periodo" style="Estilo de Segmentação de Dados 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2" xr10:uid="{5F979192-8EE0-4772-88C2-76E5AEA87946}" cache="SegmentaçãodeDados_Semana1" caption="Semana" startItem="106" showCaption="0" style="Estilo de Segmentação de Dados 1 2" rowHeight="241300"/>
  <slicer name="Ano 3" xr10:uid="{0EF33473-7A14-414A-8166-2EE2F58C0373}" cache="SegmentaçãodeDados_Ano1" caption="Ano" style="Estilo de Segmentação de Dados 1 2" rowHeight="241300"/>
  <slicer name="Periodo 3" xr10:uid="{C8EB33DF-F297-4C09-90B2-0FC2C9F08BBF}" cache="SegmentaçãodeDados_Periodo1" caption="Periodo" style="Estilo de Segmentação de Dados 1 2" rowHeight="241300"/>
  <slicer name="Mês 1" xr10:uid="{63610E8C-8F75-4AFC-BE1D-798720326DB5}" cache="SegmentaçãodeDados_Mês" caption="Mês" style="Estilo de Segmentação de Dados 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C0692-E624-44C4-81CB-5BAB458415B7}" name="Tabela2" displayName="Tabela2" ref="A1:F838" totalsRowShown="0">
  <autoFilter ref="A1:F838" xr:uid="{87CC0692-E624-44C4-81CB-5BAB458415B7}"/>
  <tableColumns count="6">
    <tableColumn id="1" xr3:uid="{D66842E5-02BF-4921-B755-85B46A4B38C9}" name="Parâmetros" dataDxfId="3830"/>
    <tableColumn id="2" xr3:uid="{B813750E-828C-4070-9B46-850C1FED5886}" name="Contagem" dataDxfId="3829"/>
    <tableColumn id="4" xr3:uid="{4246F0CC-6DE0-4F7A-930C-5B0B3F1BC5FB}" name="Semana" dataDxfId="3828"/>
    <tableColumn id="5" xr3:uid="{2C21B5E1-848D-4889-9DC5-F22B5B0AB191}" name="Ano" dataDxfId="3827">
      <calculatedColumnFormula>YEAR((C2))</calculatedColumnFormula>
    </tableColumn>
    <tableColumn id="3" xr3:uid="{AE6F932C-98E7-44FE-B64C-DCBBF30915B5}" name="Mês" dataDxfId="3826">
      <calculatedColumnFormula>TEXT(Tabela2[[#This Row],[Semana]],"mmmm")</calculatedColumnFormula>
    </tableColumn>
    <tableColumn id="6" xr3:uid="{D101CD9F-88B7-4036-9B96-22237C7CEB46}" name="Periodo" dataDxfId="3825">
      <calculatedColumnFormula>IF(MONTH(Tabela2[[#This Row],[Semana]])&lt;=6,"1ª Semestre","2ª Semestre")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4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5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4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5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6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7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8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9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10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11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12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13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14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15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16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17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18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19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20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21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7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22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23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24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25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26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27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28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29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30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31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32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33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34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35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36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37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38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39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40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41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42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43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77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78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79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80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81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82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83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84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85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86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87.x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0.bin"/></Relationships>
</file>

<file path=xl/worksheets/_rels/sheet128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8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2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07/relationships/slicer" Target="../slicers/slicer3.xml"/><Relationship Id="rId4" Type="http://schemas.openxmlformats.org/officeDocument/2006/relationships/drawing" Target="../drawings/drawing90.xml"/></Relationships>
</file>

<file path=xl/worksheets/_rels/sheet131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9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20D-567C-494A-BB25-265816799A62}">
  <sheetPr codeName="Planilha1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7" sqref="E1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44182</v>
      </c>
      <c r="D3" s="3">
        <f>C3+1</f>
        <v>44183</v>
      </c>
      <c r="E3" s="3">
        <f t="shared" ref="E3:J3" si="0">D3+1</f>
        <v>44184</v>
      </c>
      <c r="F3" s="3">
        <f t="shared" si="0"/>
        <v>44185</v>
      </c>
      <c r="G3" s="3">
        <f t="shared" si="0"/>
        <v>44186</v>
      </c>
      <c r="H3" s="3">
        <f t="shared" si="0"/>
        <v>44187</v>
      </c>
      <c r="I3" s="3">
        <f t="shared" si="0"/>
        <v>44188</v>
      </c>
      <c r="J3" s="3">
        <f t="shared" si="0"/>
        <v>44189</v>
      </c>
    </row>
    <row r="4" spans="2:15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C5" t="s">
        <v>5</v>
      </c>
      <c r="D5" t="s">
        <v>5</v>
      </c>
      <c r="F5" t="s">
        <v>6</v>
      </c>
      <c r="G5" t="s">
        <v>7</v>
      </c>
      <c r="H5" t="s">
        <v>5</v>
      </c>
      <c r="I5" t="s">
        <v>5</v>
      </c>
      <c r="L5" s="5" t="s">
        <v>5</v>
      </c>
      <c r="M5">
        <f>COUNTIF($C$5:$J$60,L5)</f>
        <v>81</v>
      </c>
      <c r="N5" s="51">
        <f>M5/$M$11</f>
        <v>0.60447761194029848</v>
      </c>
      <c r="O5" s="50">
        <v>44182</v>
      </c>
    </row>
    <row r="6" spans="2:15" x14ac:dyDescent="0.25">
      <c r="B6" s="4">
        <v>2</v>
      </c>
      <c r="L6" s="6" t="s">
        <v>8</v>
      </c>
      <c r="M6">
        <f t="shared" ref="M6:M10" si="2">COUNTIF($C$5:$J$60,L6)</f>
        <v>12</v>
      </c>
      <c r="N6" s="51">
        <f t="shared" ref="N6:N10" si="3">M6/$M$11</f>
        <v>8.9552238805970144E-2</v>
      </c>
    </row>
    <row r="7" spans="2:15" x14ac:dyDescent="0.25">
      <c r="B7" s="4">
        <v>3</v>
      </c>
      <c r="L7" s="7" t="s">
        <v>9</v>
      </c>
      <c r="M7">
        <f t="shared" si="2"/>
        <v>3</v>
      </c>
      <c r="N7" s="51">
        <f t="shared" si="3"/>
        <v>2.2388059701492536E-2</v>
      </c>
    </row>
    <row r="8" spans="2:15" x14ac:dyDescent="0.25">
      <c r="B8" s="4">
        <v>4</v>
      </c>
      <c r="C8" t="s">
        <v>8</v>
      </c>
      <c r="E8" t="s">
        <v>5</v>
      </c>
      <c r="F8" t="s">
        <v>6</v>
      </c>
      <c r="I8" t="s">
        <v>5</v>
      </c>
      <c r="L8" s="8" t="s">
        <v>7</v>
      </c>
      <c r="M8">
        <f t="shared" si="2"/>
        <v>12</v>
      </c>
      <c r="N8" s="51">
        <f t="shared" si="3"/>
        <v>8.9552238805970144E-2</v>
      </c>
    </row>
    <row r="9" spans="2:15" x14ac:dyDescent="0.25">
      <c r="B9" s="4">
        <v>5</v>
      </c>
      <c r="C9" t="s">
        <v>5</v>
      </c>
      <c r="E9" t="s">
        <v>5</v>
      </c>
      <c r="I9" t="s">
        <v>6</v>
      </c>
      <c r="L9" s="9" t="s">
        <v>6</v>
      </c>
      <c r="M9">
        <f t="shared" si="2"/>
        <v>24</v>
      </c>
      <c r="N9" s="51">
        <f t="shared" si="3"/>
        <v>0.17910447761194029</v>
      </c>
    </row>
    <row r="10" spans="2:15" x14ac:dyDescent="0.25">
      <c r="B10" s="4">
        <v>6</v>
      </c>
      <c r="C10" t="s">
        <v>5</v>
      </c>
      <c r="E10" t="s">
        <v>5</v>
      </c>
      <c r="H10" t="s">
        <v>5</v>
      </c>
      <c r="L10" s="10" t="s">
        <v>10</v>
      </c>
      <c r="M10">
        <f t="shared" si="2"/>
        <v>2</v>
      </c>
      <c r="N10" s="51">
        <f t="shared" si="3"/>
        <v>1.4925373134328358E-2</v>
      </c>
    </row>
    <row r="11" spans="2:15" x14ac:dyDescent="0.25">
      <c r="B11" s="4">
        <v>7</v>
      </c>
      <c r="C11" t="s">
        <v>8</v>
      </c>
      <c r="F11" t="s">
        <v>6</v>
      </c>
      <c r="I11" t="s">
        <v>6</v>
      </c>
      <c r="M11">
        <f>SUM(M5:M10)</f>
        <v>134</v>
      </c>
    </row>
    <row r="12" spans="2:15" x14ac:dyDescent="0.25">
      <c r="B12" s="4">
        <v>8</v>
      </c>
      <c r="C12" t="s">
        <v>5</v>
      </c>
      <c r="E12" t="s">
        <v>5</v>
      </c>
      <c r="H12" t="s">
        <v>5</v>
      </c>
    </row>
    <row r="13" spans="2:15" x14ac:dyDescent="0.25">
      <c r="B13" s="4">
        <v>9</v>
      </c>
      <c r="C13" t="s">
        <v>10</v>
      </c>
      <c r="D13" t="s">
        <v>5</v>
      </c>
      <c r="F13" t="s">
        <v>6</v>
      </c>
      <c r="H13" t="s">
        <v>5</v>
      </c>
    </row>
    <row r="14" spans="2:15" x14ac:dyDescent="0.25">
      <c r="B14" s="4">
        <v>10</v>
      </c>
      <c r="E14" t="s">
        <v>5</v>
      </c>
      <c r="I14" t="s">
        <v>6</v>
      </c>
    </row>
    <row r="15" spans="2:15" x14ac:dyDescent="0.25">
      <c r="B15" s="4">
        <v>11</v>
      </c>
      <c r="C15" t="s">
        <v>5</v>
      </c>
      <c r="E15" t="s">
        <v>5</v>
      </c>
      <c r="H15" t="s">
        <v>5</v>
      </c>
    </row>
    <row r="16" spans="2:15" x14ac:dyDescent="0.25">
      <c r="B16" s="4">
        <v>12</v>
      </c>
      <c r="C16" t="s">
        <v>5</v>
      </c>
      <c r="F16" t="s">
        <v>6</v>
      </c>
      <c r="H16" t="s">
        <v>5</v>
      </c>
    </row>
    <row r="17" spans="2:10" x14ac:dyDescent="0.25">
      <c r="B17" s="4">
        <v>13</v>
      </c>
      <c r="D17" t="s">
        <v>5</v>
      </c>
      <c r="E17" t="s">
        <v>5</v>
      </c>
      <c r="G17" t="s">
        <v>7</v>
      </c>
      <c r="H17" t="s">
        <v>5</v>
      </c>
      <c r="I17" t="s">
        <v>5</v>
      </c>
      <c r="J17" t="s">
        <v>5</v>
      </c>
    </row>
    <row r="18" spans="2:10" x14ac:dyDescent="0.25">
      <c r="B18" s="4">
        <v>14</v>
      </c>
      <c r="C18" t="s">
        <v>5</v>
      </c>
      <c r="D18" t="s">
        <v>5</v>
      </c>
      <c r="E18" t="s">
        <v>5</v>
      </c>
      <c r="I18" t="s">
        <v>6</v>
      </c>
    </row>
    <row r="19" spans="2:10" x14ac:dyDescent="0.25">
      <c r="B19" s="4">
        <v>15</v>
      </c>
      <c r="D19" t="s">
        <v>5</v>
      </c>
      <c r="F19" t="s">
        <v>6</v>
      </c>
    </row>
    <row r="20" spans="2:10" x14ac:dyDescent="0.25">
      <c r="B20" s="4">
        <v>16</v>
      </c>
      <c r="G20" t="s">
        <v>7</v>
      </c>
    </row>
    <row r="21" spans="2:10" x14ac:dyDescent="0.25">
      <c r="B21" s="4">
        <v>17</v>
      </c>
      <c r="D21" t="s">
        <v>8</v>
      </c>
      <c r="F21" t="s">
        <v>5</v>
      </c>
      <c r="G21" t="s">
        <v>7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8</v>
      </c>
      <c r="E23" t="s">
        <v>8</v>
      </c>
      <c r="F23" t="s">
        <v>8</v>
      </c>
      <c r="G23" t="s">
        <v>8</v>
      </c>
      <c r="I23" t="s">
        <v>5</v>
      </c>
      <c r="J23" t="s">
        <v>5</v>
      </c>
    </row>
    <row r="24" spans="2:10" x14ac:dyDescent="0.25">
      <c r="B24" s="4">
        <v>20</v>
      </c>
    </row>
    <row r="25" spans="2:10" x14ac:dyDescent="0.25">
      <c r="B25" s="4">
        <v>21</v>
      </c>
      <c r="C25" t="s">
        <v>5</v>
      </c>
      <c r="E25" t="s">
        <v>9</v>
      </c>
      <c r="H25" t="s">
        <v>5</v>
      </c>
    </row>
    <row r="26" spans="2:10" x14ac:dyDescent="0.25">
      <c r="B26" s="4">
        <v>22</v>
      </c>
    </row>
    <row r="27" spans="2:10" x14ac:dyDescent="0.25">
      <c r="B27" s="4">
        <v>23</v>
      </c>
      <c r="D27" t="s">
        <v>5</v>
      </c>
      <c r="F27" t="s">
        <v>6</v>
      </c>
      <c r="I27" t="s">
        <v>6</v>
      </c>
    </row>
    <row r="28" spans="2:10" x14ac:dyDescent="0.25">
      <c r="B28" s="4">
        <v>24</v>
      </c>
    </row>
    <row r="29" spans="2:10" x14ac:dyDescent="0.25">
      <c r="B29" s="4">
        <v>25</v>
      </c>
      <c r="C29" t="s">
        <v>5</v>
      </c>
      <c r="D29" t="s">
        <v>5</v>
      </c>
      <c r="E29" t="s">
        <v>5</v>
      </c>
      <c r="F29" t="s">
        <v>5</v>
      </c>
      <c r="G29" t="s">
        <v>7</v>
      </c>
      <c r="H29" t="s">
        <v>5</v>
      </c>
      <c r="I29" t="s">
        <v>5</v>
      </c>
    </row>
    <row r="30" spans="2:10" x14ac:dyDescent="0.25">
      <c r="B30" s="4">
        <v>26</v>
      </c>
      <c r="D30" t="s">
        <v>5</v>
      </c>
      <c r="E30" t="s">
        <v>5</v>
      </c>
      <c r="I30" t="s">
        <v>6</v>
      </c>
    </row>
    <row r="31" spans="2:10" x14ac:dyDescent="0.25">
      <c r="B31" s="4">
        <v>27</v>
      </c>
      <c r="D31" t="s">
        <v>5</v>
      </c>
      <c r="F31" t="s">
        <v>6</v>
      </c>
      <c r="I31" t="s">
        <v>6</v>
      </c>
    </row>
    <row r="32" spans="2:10" x14ac:dyDescent="0.25">
      <c r="B32" s="4">
        <v>28</v>
      </c>
    </row>
    <row r="33" spans="2:7" x14ac:dyDescent="0.25">
      <c r="B33" s="4">
        <v>29</v>
      </c>
      <c r="C33" t="s">
        <v>5</v>
      </c>
      <c r="D33" t="s">
        <v>5</v>
      </c>
      <c r="E33" t="s">
        <v>5</v>
      </c>
      <c r="F33" t="s">
        <v>6</v>
      </c>
    </row>
    <row r="34" spans="2:7" x14ac:dyDescent="0.25">
      <c r="B34" s="4">
        <v>30</v>
      </c>
    </row>
    <row r="35" spans="2:7" x14ac:dyDescent="0.25">
      <c r="B35" s="4">
        <v>31</v>
      </c>
      <c r="F35" t="s">
        <v>6</v>
      </c>
    </row>
    <row r="36" spans="2:7" x14ac:dyDescent="0.25">
      <c r="B36" s="4">
        <v>32</v>
      </c>
    </row>
    <row r="37" spans="2:7" x14ac:dyDescent="0.25">
      <c r="B37" s="4">
        <v>33</v>
      </c>
      <c r="C37" t="s">
        <v>5</v>
      </c>
      <c r="F37" t="s">
        <v>6</v>
      </c>
    </row>
    <row r="38" spans="2:7" x14ac:dyDescent="0.25">
      <c r="B38" s="4">
        <v>34</v>
      </c>
      <c r="E38" t="s">
        <v>8</v>
      </c>
      <c r="F38" t="s">
        <v>8</v>
      </c>
    </row>
    <row r="39" spans="2:7" x14ac:dyDescent="0.25">
      <c r="B39" s="4">
        <v>35</v>
      </c>
    </row>
    <row r="40" spans="2:7" x14ac:dyDescent="0.25">
      <c r="B40" s="4">
        <v>36</v>
      </c>
      <c r="D40" t="s">
        <v>5</v>
      </c>
      <c r="E40" t="s">
        <v>8</v>
      </c>
      <c r="F40" t="s">
        <v>8</v>
      </c>
    </row>
    <row r="41" spans="2:7" x14ac:dyDescent="0.25">
      <c r="B41" s="4">
        <v>37</v>
      </c>
      <c r="D41" t="s">
        <v>5</v>
      </c>
      <c r="F41" t="s">
        <v>6</v>
      </c>
    </row>
    <row r="42" spans="2:7" x14ac:dyDescent="0.25">
      <c r="B42" s="4">
        <v>38</v>
      </c>
      <c r="D42" t="s">
        <v>5</v>
      </c>
      <c r="F42" t="s">
        <v>6</v>
      </c>
    </row>
    <row r="43" spans="2:7" x14ac:dyDescent="0.25">
      <c r="B43" s="4">
        <v>39</v>
      </c>
      <c r="D43" t="s">
        <v>5</v>
      </c>
      <c r="E43" t="s">
        <v>5</v>
      </c>
      <c r="G43" t="s">
        <v>7</v>
      </c>
    </row>
    <row r="44" spans="2:7" x14ac:dyDescent="0.25">
      <c r="B44" s="4">
        <v>40</v>
      </c>
      <c r="D44" t="s">
        <v>5</v>
      </c>
      <c r="E44" t="s">
        <v>5</v>
      </c>
      <c r="G44" t="s">
        <v>7</v>
      </c>
    </row>
    <row r="45" spans="2:7" x14ac:dyDescent="0.25">
      <c r="B45" s="4">
        <v>41</v>
      </c>
    </row>
    <row r="46" spans="2:7" x14ac:dyDescent="0.25">
      <c r="B46" s="4">
        <v>42</v>
      </c>
      <c r="D46" t="s">
        <v>5</v>
      </c>
      <c r="E46" t="s">
        <v>5</v>
      </c>
    </row>
    <row r="47" spans="2:7" x14ac:dyDescent="0.25">
      <c r="B47" s="4">
        <v>43</v>
      </c>
    </row>
    <row r="48" spans="2:7" x14ac:dyDescent="0.25">
      <c r="B48" s="4">
        <v>44</v>
      </c>
    </row>
    <row r="49" spans="2:9" x14ac:dyDescent="0.25">
      <c r="B49" s="4">
        <v>45</v>
      </c>
      <c r="D49" t="s">
        <v>10</v>
      </c>
      <c r="E49" t="s">
        <v>5</v>
      </c>
      <c r="F49" t="s">
        <v>5</v>
      </c>
      <c r="G49" t="s">
        <v>7</v>
      </c>
      <c r="H49" t="s">
        <v>5</v>
      </c>
    </row>
    <row r="50" spans="2:9" x14ac:dyDescent="0.25">
      <c r="B50" s="4">
        <v>46</v>
      </c>
      <c r="D50" t="s">
        <v>8</v>
      </c>
      <c r="E50" t="s">
        <v>5</v>
      </c>
      <c r="F50" t="s">
        <v>5</v>
      </c>
      <c r="G50" t="s">
        <v>7</v>
      </c>
      <c r="H50" t="s">
        <v>5</v>
      </c>
    </row>
    <row r="51" spans="2:9" x14ac:dyDescent="0.25">
      <c r="B51" s="4">
        <v>47</v>
      </c>
      <c r="C51" t="s">
        <v>5</v>
      </c>
      <c r="D51" t="s">
        <v>9</v>
      </c>
      <c r="E51" t="s">
        <v>5</v>
      </c>
      <c r="F51" t="s">
        <v>5</v>
      </c>
      <c r="G51" t="s">
        <v>7</v>
      </c>
      <c r="H51" t="s">
        <v>5</v>
      </c>
    </row>
    <row r="52" spans="2:9" x14ac:dyDescent="0.25">
      <c r="B52" s="4">
        <v>48</v>
      </c>
      <c r="C52" t="s">
        <v>9</v>
      </c>
      <c r="D52" t="s">
        <v>5</v>
      </c>
      <c r="E52" t="s">
        <v>5</v>
      </c>
      <c r="F52" t="s">
        <v>6</v>
      </c>
      <c r="G52" t="s">
        <v>7</v>
      </c>
      <c r="H52" t="s">
        <v>5</v>
      </c>
    </row>
    <row r="53" spans="2:9" x14ac:dyDescent="0.25">
      <c r="B53" s="4">
        <v>49</v>
      </c>
      <c r="C53" t="s">
        <v>5</v>
      </c>
      <c r="D53" t="s">
        <v>5</v>
      </c>
      <c r="E53" t="s">
        <v>5</v>
      </c>
      <c r="F53" t="s">
        <v>6</v>
      </c>
      <c r="G53" t="s">
        <v>7</v>
      </c>
      <c r="H53" t="s">
        <v>5</v>
      </c>
    </row>
    <row r="54" spans="2:9" x14ac:dyDescent="0.25">
      <c r="B54" s="4">
        <v>50</v>
      </c>
      <c r="D54" t="s">
        <v>5</v>
      </c>
      <c r="H54" t="s">
        <v>5</v>
      </c>
      <c r="I54" t="s">
        <v>5</v>
      </c>
    </row>
    <row r="55" spans="2:9" x14ac:dyDescent="0.25">
      <c r="B55" s="4">
        <v>51</v>
      </c>
    </row>
    <row r="56" spans="2:9" x14ac:dyDescent="0.25">
      <c r="B56" s="4">
        <v>52</v>
      </c>
      <c r="E56" t="s">
        <v>5</v>
      </c>
      <c r="F56" t="s">
        <v>6</v>
      </c>
      <c r="H56" t="s">
        <v>5</v>
      </c>
      <c r="I56" t="s">
        <v>6</v>
      </c>
    </row>
    <row r="57" spans="2:9" x14ac:dyDescent="0.25">
      <c r="B57" s="4">
        <v>53</v>
      </c>
    </row>
    <row r="58" spans="2:9" x14ac:dyDescent="0.25">
      <c r="B58" s="4">
        <v>54</v>
      </c>
    </row>
    <row r="59" spans="2:9" x14ac:dyDescent="0.25">
      <c r="B59" s="4">
        <v>55</v>
      </c>
    </row>
    <row r="60" spans="2:9" x14ac:dyDescent="0.25">
      <c r="B60" s="4">
        <v>56</v>
      </c>
    </row>
  </sheetData>
  <conditionalFormatting sqref="C5:H11">
    <cfRule type="cellIs" dxfId="3824" priority="8" operator="equal">
      <formula>"Energia"</formula>
    </cfRule>
  </conditionalFormatting>
  <conditionalFormatting sqref="C5:J60">
    <cfRule type="cellIs" dxfId="3823" priority="1" operator="equal">
      <formula>"Energia"</formula>
    </cfRule>
    <cfRule type="cellIs" dxfId="3822" priority="3" operator="equal">
      <formula>"Operação"</formula>
    </cfRule>
    <cfRule type="cellIs" dxfId="3821" priority="4" operator="equal">
      <formula>"Chuva"</formula>
    </cfRule>
    <cfRule type="cellIs" dxfId="3820" priority="5" operator="equal">
      <formula>"Elétrico"</formula>
    </cfRule>
    <cfRule type="cellIs" dxfId="3819" priority="6" operator="equal">
      <formula>"Mecânico"</formula>
    </cfRule>
    <cfRule type="cellIs" dxfId="3818" priority="7" operator="equal">
      <formula>"Ok"</formula>
    </cfRule>
  </conditionalFormatting>
  <conditionalFormatting sqref="C5:J61">
    <cfRule type="cellIs" dxfId="3817" priority="2" operator="equal">
      <formula>"Feito"</formula>
    </cfRule>
  </conditionalFormatting>
  <dataValidations count="1">
    <dataValidation type="list" allowBlank="1" showInputMessage="1" showErrorMessage="1" sqref="C5:K60" xr:uid="{829CF24D-6313-4CC8-9CA0-26382985A51E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94D-724E-406B-AAD4-567886832C4C}">
  <sheetPr codeName="Planilha2"/>
  <dimension ref="B3:O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3" sqref="J53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44190</v>
      </c>
      <c r="D3" s="3">
        <f>C3+1</f>
        <v>44191</v>
      </c>
      <c r="E3" s="3">
        <f t="shared" ref="E3:J3" si="0">D3+1</f>
        <v>44192</v>
      </c>
      <c r="F3" s="3">
        <f t="shared" si="0"/>
        <v>44193</v>
      </c>
      <c r="G3" s="3">
        <f t="shared" si="0"/>
        <v>44194</v>
      </c>
      <c r="H3" s="3">
        <f t="shared" si="0"/>
        <v>44195</v>
      </c>
      <c r="I3" s="3">
        <f t="shared" si="0"/>
        <v>44196</v>
      </c>
      <c r="J3" s="3">
        <f t="shared" si="0"/>
        <v>44197</v>
      </c>
    </row>
    <row r="4" spans="2:15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F5" t="s">
        <v>8</v>
      </c>
      <c r="H5" t="s">
        <v>9</v>
      </c>
      <c r="L5" s="5" t="s">
        <v>5</v>
      </c>
      <c r="M5">
        <f>COUNTIF($C$5:$J$60,L5)</f>
        <v>101</v>
      </c>
      <c r="N5" s="51">
        <f>M5/$M$11</f>
        <v>0.80158730158730163</v>
      </c>
      <c r="O5" s="50">
        <v>44190</v>
      </c>
    </row>
    <row r="6" spans="2:15" x14ac:dyDescent="0.25">
      <c r="B6" s="4">
        <v>2</v>
      </c>
      <c r="L6" s="6" t="s">
        <v>8</v>
      </c>
      <c r="M6">
        <f t="shared" ref="M6:M10" si="2">COUNTIF($C$5:$J$60,L6)</f>
        <v>10</v>
      </c>
      <c r="N6" s="51">
        <f t="shared" ref="N6:N10" si="3">M6/$M$11</f>
        <v>7.9365079365079361E-2</v>
      </c>
    </row>
    <row r="7" spans="2:15" x14ac:dyDescent="0.25">
      <c r="B7" s="4">
        <v>3</v>
      </c>
      <c r="L7" s="7" t="s">
        <v>9</v>
      </c>
      <c r="M7">
        <f t="shared" si="2"/>
        <v>6</v>
      </c>
      <c r="N7" s="51">
        <f t="shared" si="3"/>
        <v>4.7619047619047616E-2</v>
      </c>
    </row>
    <row r="8" spans="2:15" x14ac:dyDescent="0.25">
      <c r="B8" s="4">
        <v>4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L8" s="8" t="s">
        <v>7</v>
      </c>
      <c r="M8">
        <f t="shared" si="2"/>
        <v>2</v>
      </c>
      <c r="N8" s="51">
        <f t="shared" si="3"/>
        <v>1.5873015873015872E-2</v>
      </c>
    </row>
    <row r="9" spans="2:15" x14ac:dyDescent="0.25">
      <c r="B9" s="4">
        <v>5</v>
      </c>
      <c r="E9" t="s">
        <v>5</v>
      </c>
      <c r="G9" t="s">
        <v>5</v>
      </c>
      <c r="I9" t="s">
        <v>5</v>
      </c>
      <c r="L9" s="9" t="s">
        <v>6</v>
      </c>
      <c r="M9">
        <f t="shared" si="2"/>
        <v>0</v>
      </c>
      <c r="N9" s="51">
        <f t="shared" si="3"/>
        <v>0</v>
      </c>
    </row>
    <row r="10" spans="2:15" x14ac:dyDescent="0.25">
      <c r="B10" s="4">
        <v>6</v>
      </c>
      <c r="F10" t="s">
        <v>10</v>
      </c>
      <c r="H10" t="s">
        <v>5</v>
      </c>
      <c r="J10" t="s">
        <v>5</v>
      </c>
      <c r="L10" s="10" t="s">
        <v>10</v>
      </c>
      <c r="M10">
        <f t="shared" si="2"/>
        <v>7</v>
      </c>
      <c r="N10" s="51">
        <f t="shared" si="3"/>
        <v>5.5555555555555552E-2</v>
      </c>
    </row>
    <row r="11" spans="2:15" x14ac:dyDescent="0.25">
      <c r="B11" s="4">
        <v>7</v>
      </c>
      <c r="E11" t="s">
        <v>5</v>
      </c>
      <c r="G11" t="s">
        <v>5</v>
      </c>
      <c r="I11" t="s">
        <v>5</v>
      </c>
      <c r="M11">
        <f>SUM(M5:M10)</f>
        <v>126</v>
      </c>
    </row>
    <row r="12" spans="2:15" x14ac:dyDescent="0.25">
      <c r="B12" s="4">
        <v>8</v>
      </c>
      <c r="F12" t="s">
        <v>5</v>
      </c>
      <c r="H12" t="s">
        <v>10</v>
      </c>
      <c r="J12" t="s">
        <v>5</v>
      </c>
    </row>
    <row r="13" spans="2:15" x14ac:dyDescent="0.25">
      <c r="B13" s="4">
        <v>9</v>
      </c>
      <c r="E13" t="s">
        <v>5</v>
      </c>
      <c r="G13" t="s">
        <v>5</v>
      </c>
    </row>
    <row r="14" spans="2:15" x14ac:dyDescent="0.25">
      <c r="B14" s="4">
        <v>10</v>
      </c>
      <c r="F14" t="s">
        <v>5</v>
      </c>
      <c r="H14" t="s">
        <v>5</v>
      </c>
      <c r="J14" t="s">
        <v>8</v>
      </c>
    </row>
    <row r="15" spans="2:15" x14ac:dyDescent="0.25">
      <c r="B15" s="4">
        <v>11</v>
      </c>
      <c r="E15" t="s">
        <v>5</v>
      </c>
      <c r="G15" t="s">
        <v>5</v>
      </c>
      <c r="I15" t="s">
        <v>5</v>
      </c>
    </row>
    <row r="16" spans="2:15" x14ac:dyDescent="0.25">
      <c r="B16" s="4">
        <v>12</v>
      </c>
      <c r="F16" t="s">
        <v>5</v>
      </c>
      <c r="G16" t="s">
        <v>5</v>
      </c>
      <c r="H16" t="s">
        <v>5</v>
      </c>
      <c r="J16" t="s">
        <v>5</v>
      </c>
    </row>
    <row r="17" spans="2:10" x14ac:dyDescent="0.25">
      <c r="B17" s="4">
        <v>13</v>
      </c>
      <c r="E17" t="s">
        <v>5</v>
      </c>
      <c r="G17" t="s">
        <v>5</v>
      </c>
      <c r="I17" t="s">
        <v>5</v>
      </c>
    </row>
    <row r="18" spans="2:10" x14ac:dyDescent="0.25">
      <c r="B18" s="4">
        <v>14</v>
      </c>
      <c r="F18" t="s">
        <v>10</v>
      </c>
      <c r="G18" t="s">
        <v>5</v>
      </c>
      <c r="H18" t="s">
        <v>5</v>
      </c>
      <c r="I18" t="s">
        <v>5</v>
      </c>
    </row>
    <row r="19" spans="2:10" x14ac:dyDescent="0.25">
      <c r="B19" s="4">
        <v>15</v>
      </c>
      <c r="E19" t="s">
        <v>5</v>
      </c>
      <c r="G19" t="s">
        <v>8</v>
      </c>
      <c r="H19" t="s">
        <v>8</v>
      </c>
      <c r="J19" t="s">
        <v>9</v>
      </c>
    </row>
    <row r="20" spans="2:10" x14ac:dyDescent="0.25">
      <c r="B20" s="4">
        <v>16</v>
      </c>
    </row>
    <row r="21" spans="2:10" x14ac:dyDescent="0.25">
      <c r="B21" s="4">
        <v>17</v>
      </c>
      <c r="F21" t="s">
        <v>5</v>
      </c>
      <c r="G21" t="s">
        <v>10</v>
      </c>
      <c r="H21" t="s">
        <v>5</v>
      </c>
      <c r="J21" t="s">
        <v>5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5</v>
      </c>
      <c r="E23" t="s">
        <v>5</v>
      </c>
      <c r="I23" t="s">
        <v>5</v>
      </c>
    </row>
    <row r="24" spans="2:10" x14ac:dyDescent="0.25">
      <c r="B24" s="4">
        <v>20</v>
      </c>
    </row>
    <row r="25" spans="2:10" x14ac:dyDescent="0.25">
      <c r="B25" s="4">
        <v>21</v>
      </c>
      <c r="F25" t="s">
        <v>8</v>
      </c>
      <c r="G25" t="s">
        <v>9</v>
      </c>
      <c r="I25" t="s">
        <v>7</v>
      </c>
      <c r="J25" t="s">
        <v>9</v>
      </c>
    </row>
    <row r="26" spans="2:10" x14ac:dyDescent="0.25">
      <c r="B26" s="4">
        <v>22</v>
      </c>
    </row>
    <row r="27" spans="2:10" x14ac:dyDescent="0.25">
      <c r="B27" s="4">
        <v>23</v>
      </c>
      <c r="E27" t="s">
        <v>5</v>
      </c>
      <c r="I27" t="s">
        <v>7</v>
      </c>
      <c r="J27" t="s">
        <v>9</v>
      </c>
    </row>
    <row r="28" spans="2:10" x14ac:dyDescent="0.25">
      <c r="B28" s="4">
        <v>24</v>
      </c>
      <c r="I28" t="s">
        <v>5</v>
      </c>
      <c r="J28" t="s">
        <v>8</v>
      </c>
    </row>
    <row r="29" spans="2:10" x14ac:dyDescent="0.25">
      <c r="B29" s="4">
        <v>25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</row>
    <row r="30" spans="2:10" x14ac:dyDescent="0.25">
      <c r="B30" s="4">
        <v>26</v>
      </c>
      <c r="E30" t="s">
        <v>5</v>
      </c>
      <c r="G30" t="s">
        <v>5</v>
      </c>
    </row>
    <row r="31" spans="2:10" x14ac:dyDescent="0.25">
      <c r="B31" s="4">
        <v>27</v>
      </c>
      <c r="E31" t="s">
        <v>5</v>
      </c>
      <c r="G31" t="s">
        <v>5</v>
      </c>
    </row>
    <row r="32" spans="2:10" x14ac:dyDescent="0.25">
      <c r="B32" s="4">
        <v>28</v>
      </c>
    </row>
    <row r="33" spans="2:10" x14ac:dyDescent="0.25">
      <c r="B33" s="4">
        <v>29</v>
      </c>
      <c r="E33" t="s">
        <v>5</v>
      </c>
      <c r="F33" t="s">
        <v>5</v>
      </c>
      <c r="H33" t="s">
        <v>5</v>
      </c>
      <c r="I33" t="s">
        <v>10</v>
      </c>
      <c r="J33" t="s">
        <v>5</v>
      </c>
    </row>
    <row r="34" spans="2:10" x14ac:dyDescent="0.25">
      <c r="B34" s="4">
        <v>30</v>
      </c>
      <c r="H34" t="s">
        <v>8</v>
      </c>
      <c r="I34" t="s">
        <v>8</v>
      </c>
      <c r="J34" t="s">
        <v>8</v>
      </c>
    </row>
    <row r="35" spans="2:10" x14ac:dyDescent="0.25">
      <c r="B35" s="4">
        <v>31</v>
      </c>
    </row>
    <row r="36" spans="2:10" x14ac:dyDescent="0.25">
      <c r="B36" s="4">
        <v>32</v>
      </c>
    </row>
    <row r="37" spans="2:10" x14ac:dyDescent="0.25">
      <c r="B37" s="4">
        <v>33</v>
      </c>
      <c r="J37" t="s">
        <v>5</v>
      </c>
    </row>
    <row r="38" spans="2:10" x14ac:dyDescent="0.25">
      <c r="B38" s="4">
        <v>34</v>
      </c>
      <c r="H38" t="s">
        <v>10</v>
      </c>
      <c r="I38" t="s">
        <v>5</v>
      </c>
      <c r="J38" t="s">
        <v>5</v>
      </c>
    </row>
    <row r="39" spans="2:10" x14ac:dyDescent="0.25">
      <c r="B39" s="4">
        <v>35</v>
      </c>
    </row>
    <row r="40" spans="2:10" x14ac:dyDescent="0.25">
      <c r="B40" s="4">
        <v>36</v>
      </c>
      <c r="E40" t="s">
        <v>5</v>
      </c>
      <c r="G40" t="s">
        <v>9</v>
      </c>
      <c r="I40" t="s">
        <v>5</v>
      </c>
    </row>
    <row r="41" spans="2:10" x14ac:dyDescent="0.25">
      <c r="B41" s="4">
        <v>37</v>
      </c>
      <c r="F41" t="s">
        <v>5</v>
      </c>
      <c r="H41" t="s">
        <v>5</v>
      </c>
      <c r="J41" t="s">
        <v>5</v>
      </c>
    </row>
    <row r="42" spans="2:10" x14ac:dyDescent="0.25">
      <c r="B42" s="4">
        <v>38</v>
      </c>
      <c r="F42" t="s">
        <v>5</v>
      </c>
      <c r="H42" t="s">
        <v>5</v>
      </c>
      <c r="J42" t="s">
        <v>5</v>
      </c>
    </row>
    <row r="43" spans="2:10" x14ac:dyDescent="0.25">
      <c r="B43" s="4">
        <v>39</v>
      </c>
      <c r="E43" t="s">
        <v>5</v>
      </c>
      <c r="G43" t="s">
        <v>5</v>
      </c>
      <c r="I43" t="s">
        <v>5</v>
      </c>
    </row>
    <row r="44" spans="2:10" x14ac:dyDescent="0.25">
      <c r="B44" s="4">
        <v>40</v>
      </c>
      <c r="E44" t="s">
        <v>5</v>
      </c>
      <c r="G44" t="s">
        <v>5</v>
      </c>
      <c r="I44" t="s">
        <v>5</v>
      </c>
    </row>
    <row r="45" spans="2:10" x14ac:dyDescent="0.25">
      <c r="B45" s="4">
        <v>41</v>
      </c>
    </row>
    <row r="46" spans="2:10" x14ac:dyDescent="0.25">
      <c r="B46" s="4">
        <v>42</v>
      </c>
      <c r="D46" t="s">
        <v>5</v>
      </c>
      <c r="F46" t="s">
        <v>5</v>
      </c>
      <c r="H46" t="s">
        <v>5</v>
      </c>
      <c r="J46" t="s">
        <v>5</v>
      </c>
    </row>
    <row r="47" spans="2:10" x14ac:dyDescent="0.25">
      <c r="B47" s="4">
        <v>43</v>
      </c>
      <c r="F47" t="s">
        <v>10</v>
      </c>
      <c r="G47" t="s">
        <v>8</v>
      </c>
      <c r="H47" t="s">
        <v>5</v>
      </c>
      <c r="I47" t="s">
        <v>5</v>
      </c>
      <c r="J47" t="s">
        <v>5</v>
      </c>
    </row>
    <row r="48" spans="2:10" x14ac:dyDescent="0.25">
      <c r="B48" s="4">
        <v>44</v>
      </c>
    </row>
    <row r="49" spans="2:10" x14ac:dyDescent="0.25">
      <c r="B49" s="4">
        <v>45</v>
      </c>
      <c r="F49" t="s">
        <v>5</v>
      </c>
      <c r="G49" t="s">
        <v>5</v>
      </c>
      <c r="H49" t="s">
        <v>5</v>
      </c>
      <c r="I49" t="s">
        <v>5</v>
      </c>
    </row>
    <row r="50" spans="2:10" x14ac:dyDescent="0.25">
      <c r="B50" s="4">
        <v>46</v>
      </c>
      <c r="E50" t="s">
        <v>5</v>
      </c>
      <c r="G50" t="s">
        <v>5</v>
      </c>
    </row>
    <row r="51" spans="2:10" x14ac:dyDescent="0.25">
      <c r="B51" s="4">
        <v>47</v>
      </c>
      <c r="E51" t="s">
        <v>5</v>
      </c>
      <c r="G51" t="s">
        <v>5</v>
      </c>
    </row>
    <row r="52" spans="2:10" x14ac:dyDescent="0.25">
      <c r="B52" s="4">
        <v>48</v>
      </c>
      <c r="D52" t="s">
        <v>5</v>
      </c>
      <c r="F52" t="s">
        <v>5</v>
      </c>
      <c r="G52" t="s">
        <v>5</v>
      </c>
    </row>
    <row r="53" spans="2:10" x14ac:dyDescent="0.25">
      <c r="B53" s="4">
        <v>49</v>
      </c>
      <c r="D53" t="s">
        <v>5</v>
      </c>
      <c r="F53" t="s">
        <v>5</v>
      </c>
      <c r="H53" t="s">
        <v>5</v>
      </c>
    </row>
    <row r="54" spans="2:10" x14ac:dyDescent="0.25">
      <c r="B54" s="4">
        <v>50</v>
      </c>
      <c r="F54" t="s">
        <v>5</v>
      </c>
      <c r="H54" t="s">
        <v>5</v>
      </c>
      <c r="J54" t="s">
        <v>5</v>
      </c>
    </row>
    <row r="55" spans="2:10" x14ac:dyDescent="0.25">
      <c r="B55" s="4">
        <v>51</v>
      </c>
    </row>
    <row r="56" spans="2:10" x14ac:dyDescent="0.25">
      <c r="B56" s="4">
        <v>52</v>
      </c>
      <c r="E56" t="s">
        <v>5</v>
      </c>
      <c r="I56" t="s">
        <v>5</v>
      </c>
    </row>
    <row r="57" spans="2:10" x14ac:dyDescent="0.25">
      <c r="B57" s="4">
        <v>53</v>
      </c>
      <c r="J57" t="s">
        <v>5</v>
      </c>
    </row>
    <row r="58" spans="2:10" x14ac:dyDescent="0.25">
      <c r="B58" s="4">
        <v>54</v>
      </c>
    </row>
    <row r="59" spans="2:10" x14ac:dyDescent="0.25">
      <c r="B59" s="4">
        <v>55</v>
      </c>
      <c r="J59" t="s">
        <v>5</v>
      </c>
    </row>
    <row r="60" spans="2:10" x14ac:dyDescent="0.25">
      <c r="B60" s="4">
        <v>56</v>
      </c>
      <c r="I60" t="s">
        <v>5</v>
      </c>
    </row>
  </sheetData>
  <conditionalFormatting sqref="C5:H11">
    <cfRule type="cellIs" dxfId="3816" priority="8" operator="equal">
      <formula>"Energia"</formula>
    </cfRule>
  </conditionalFormatting>
  <conditionalFormatting sqref="C5:J60">
    <cfRule type="cellIs" dxfId="3815" priority="1" operator="equal">
      <formula>"Energia"</formula>
    </cfRule>
    <cfRule type="cellIs" dxfId="3814" priority="3" operator="equal">
      <formula>"Operação"</formula>
    </cfRule>
    <cfRule type="cellIs" dxfId="3813" priority="4" operator="equal">
      <formula>"Chuva"</formula>
    </cfRule>
    <cfRule type="cellIs" dxfId="3812" priority="5" operator="equal">
      <formula>"Elétrico"</formula>
    </cfRule>
    <cfRule type="cellIs" dxfId="3811" priority="6" operator="equal">
      <formula>"Mecânico"</formula>
    </cfRule>
    <cfRule type="cellIs" dxfId="3810" priority="7" operator="equal">
      <formula>"Ok"</formula>
    </cfRule>
  </conditionalFormatting>
  <conditionalFormatting sqref="C5:J61">
    <cfRule type="cellIs" dxfId="3809" priority="2" operator="equal">
      <formula>"Feito"</formula>
    </cfRule>
  </conditionalFormatting>
  <dataValidations count="1">
    <dataValidation type="list" allowBlank="1" showInputMessage="1" showErrorMessage="1" sqref="C5:K60" xr:uid="{29CA9DB4-6411-4B4C-8986-BA958C068C9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D52-014A-4FBB-BCE6-7FC915F68AE7}">
  <sheetPr codeName="Planilha3"/>
  <dimension ref="B3:O60"/>
  <sheetViews>
    <sheetView zoomScale="145" zoomScaleNormal="14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7" sqref="F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5703125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44198</v>
      </c>
      <c r="D3" s="3">
        <f>C3+1</f>
        <v>44199</v>
      </c>
      <c r="E3" s="3">
        <f t="shared" ref="E3:J3" si="0">D3+1</f>
        <v>44200</v>
      </c>
      <c r="F3" s="3">
        <f t="shared" si="0"/>
        <v>44201</v>
      </c>
      <c r="G3" s="3">
        <f t="shared" si="0"/>
        <v>44202</v>
      </c>
      <c r="H3" s="3">
        <f t="shared" si="0"/>
        <v>44203</v>
      </c>
      <c r="I3" s="3">
        <f t="shared" si="0"/>
        <v>44204</v>
      </c>
      <c r="J3" s="3">
        <f t="shared" si="0"/>
        <v>44205</v>
      </c>
    </row>
    <row r="4" spans="2:15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C5" t="s">
        <v>6</v>
      </c>
      <c r="H5" t="s">
        <v>8</v>
      </c>
      <c r="I5" t="s">
        <v>8</v>
      </c>
      <c r="L5" s="5" t="s">
        <v>5</v>
      </c>
      <c r="M5">
        <f>COUNTIF($C$5:$J$60,L5)</f>
        <v>38</v>
      </c>
      <c r="N5" s="51">
        <f>M5/$M$11</f>
        <v>0.34862385321100919</v>
      </c>
      <c r="O5" s="50">
        <v>44198</v>
      </c>
    </row>
    <row r="6" spans="2:15" x14ac:dyDescent="0.25">
      <c r="B6" s="4">
        <v>2</v>
      </c>
      <c r="H6" t="s">
        <v>5</v>
      </c>
      <c r="I6" t="s">
        <v>5</v>
      </c>
      <c r="L6" s="6" t="s">
        <v>8</v>
      </c>
      <c r="M6">
        <f t="shared" ref="M6:M10" si="2">COUNTIF($C$5:$J$60,L6)</f>
        <v>12</v>
      </c>
      <c r="N6" s="51">
        <f t="shared" ref="N6:N10" si="3">M6/$M$11</f>
        <v>0.11009174311926606</v>
      </c>
    </row>
    <row r="7" spans="2:15" x14ac:dyDescent="0.25">
      <c r="B7" s="4">
        <v>3</v>
      </c>
      <c r="F7" t="s">
        <v>5</v>
      </c>
      <c r="G7" t="s">
        <v>5</v>
      </c>
      <c r="H7" t="s">
        <v>10</v>
      </c>
      <c r="L7" s="7" t="s">
        <v>9</v>
      </c>
      <c r="M7">
        <f t="shared" si="2"/>
        <v>12</v>
      </c>
      <c r="N7" s="51">
        <f t="shared" si="3"/>
        <v>0.11009174311926606</v>
      </c>
    </row>
    <row r="8" spans="2:15" x14ac:dyDescent="0.25">
      <c r="B8" s="4">
        <v>4</v>
      </c>
      <c r="D8" t="s">
        <v>6</v>
      </c>
      <c r="G8" t="s">
        <v>5</v>
      </c>
      <c r="H8" t="s">
        <v>8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C9" t="s">
        <v>6</v>
      </c>
      <c r="L9" s="9" t="s">
        <v>6</v>
      </c>
      <c r="M9">
        <f t="shared" si="2"/>
        <v>39</v>
      </c>
      <c r="N9" s="51">
        <f t="shared" si="3"/>
        <v>0.3577981651376147</v>
      </c>
    </row>
    <row r="10" spans="2:15" x14ac:dyDescent="0.25">
      <c r="B10" s="4">
        <v>6</v>
      </c>
      <c r="D10" t="s">
        <v>6</v>
      </c>
      <c r="L10" s="10" t="s">
        <v>10</v>
      </c>
      <c r="M10">
        <f t="shared" si="2"/>
        <v>8</v>
      </c>
      <c r="N10" s="51">
        <f t="shared" si="3"/>
        <v>7.3394495412844041E-2</v>
      </c>
    </row>
    <row r="11" spans="2:15" x14ac:dyDescent="0.25">
      <c r="B11" s="4">
        <v>7</v>
      </c>
      <c r="I11" t="s">
        <v>5</v>
      </c>
      <c r="M11">
        <f>SUM(M5:M10)</f>
        <v>109</v>
      </c>
    </row>
    <row r="12" spans="2:15" x14ac:dyDescent="0.25">
      <c r="B12" s="4">
        <v>8</v>
      </c>
      <c r="H12" t="s">
        <v>10</v>
      </c>
      <c r="I12" t="s">
        <v>8</v>
      </c>
    </row>
    <row r="13" spans="2:15" x14ac:dyDescent="0.25">
      <c r="B13" s="4">
        <v>9</v>
      </c>
      <c r="C13" t="s">
        <v>6</v>
      </c>
      <c r="D13" t="s">
        <v>6</v>
      </c>
      <c r="F13" t="s">
        <v>5</v>
      </c>
      <c r="G13" t="s">
        <v>5</v>
      </c>
    </row>
    <row r="14" spans="2:15" x14ac:dyDescent="0.25">
      <c r="B14" s="4">
        <v>10</v>
      </c>
      <c r="H14" t="s">
        <v>10</v>
      </c>
    </row>
    <row r="15" spans="2:15" x14ac:dyDescent="0.25">
      <c r="B15" s="4">
        <v>11</v>
      </c>
      <c r="C15" t="s">
        <v>6</v>
      </c>
    </row>
    <row r="16" spans="2:15" x14ac:dyDescent="0.25">
      <c r="B16" s="4">
        <v>12</v>
      </c>
      <c r="D16" t="s">
        <v>6</v>
      </c>
      <c r="G16" t="s">
        <v>5</v>
      </c>
      <c r="H16" t="s">
        <v>10</v>
      </c>
      <c r="I16" t="s">
        <v>5</v>
      </c>
    </row>
    <row r="17" spans="2:9" x14ac:dyDescent="0.25">
      <c r="B17" s="4">
        <v>13</v>
      </c>
      <c r="C17" t="s">
        <v>6</v>
      </c>
      <c r="G17" t="s">
        <v>5</v>
      </c>
      <c r="I17" t="s">
        <v>5</v>
      </c>
    </row>
    <row r="18" spans="2:9" x14ac:dyDescent="0.25">
      <c r="B18" s="4">
        <v>14</v>
      </c>
      <c r="D18" t="s">
        <v>6</v>
      </c>
      <c r="H18" t="s">
        <v>9</v>
      </c>
    </row>
    <row r="19" spans="2:9" x14ac:dyDescent="0.25">
      <c r="B19" s="4">
        <v>15</v>
      </c>
      <c r="D19" t="s">
        <v>6</v>
      </c>
      <c r="G19" t="s">
        <v>9</v>
      </c>
      <c r="I19" t="s">
        <v>9</v>
      </c>
    </row>
    <row r="20" spans="2:9" x14ac:dyDescent="0.25">
      <c r="B20" s="4">
        <v>16</v>
      </c>
    </row>
    <row r="21" spans="2:9" x14ac:dyDescent="0.25">
      <c r="B21" s="4">
        <v>17</v>
      </c>
      <c r="D21" t="s">
        <v>6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6</v>
      </c>
    </row>
    <row r="24" spans="2:9" x14ac:dyDescent="0.25">
      <c r="B24" s="4">
        <v>20</v>
      </c>
      <c r="I24" t="s">
        <v>10</v>
      </c>
    </row>
    <row r="25" spans="2:9" x14ac:dyDescent="0.25">
      <c r="B25" s="4">
        <v>21</v>
      </c>
    </row>
    <row r="26" spans="2:9" x14ac:dyDescent="0.25">
      <c r="B26" s="4">
        <v>22</v>
      </c>
      <c r="H26" t="s">
        <v>10</v>
      </c>
      <c r="I26" t="s">
        <v>10</v>
      </c>
    </row>
    <row r="27" spans="2:9" x14ac:dyDescent="0.25">
      <c r="B27" s="4">
        <v>23</v>
      </c>
      <c r="C27" t="s">
        <v>6</v>
      </c>
    </row>
    <row r="28" spans="2:9" x14ac:dyDescent="0.25">
      <c r="B28" s="4">
        <v>24</v>
      </c>
      <c r="C28" t="s">
        <v>6</v>
      </c>
      <c r="D28" t="s">
        <v>6</v>
      </c>
      <c r="G28" t="s">
        <v>8</v>
      </c>
      <c r="H28" t="s">
        <v>5</v>
      </c>
      <c r="I28" t="s">
        <v>5</v>
      </c>
    </row>
    <row r="29" spans="2:9" x14ac:dyDescent="0.25">
      <c r="B29" s="4">
        <v>25</v>
      </c>
      <c r="C29" t="s">
        <v>6</v>
      </c>
      <c r="D29" t="s">
        <v>6</v>
      </c>
      <c r="H29" t="s">
        <v>5</v>
      </c>
      <c r="I29" t="s">
        <v>5</v>
      </c>
    </row>
    <row r="30" spans="2:9" x14ac:dyDescent="0.25">
      <c r="B30" s="4">
        <v>26</v>
      </c>
      <c r="C30" t="s">
        <v>6</v>
      </c>
    </row>
    <row r="31" spans="2:9" x14ac:dyDescent="0.25">
      <c r="B31" s="4">
        <v>27</v>
      </c>
      <c r="C31" t="s">
        <v>6</v>
      </c>
      <c r="G31" t="s">
        <v>5</v>
      </c>
    </row>
    <row r="32" spans="2:9" x14ac:dyDescent="0.25">
      <c r="B32" s="4">
        <v>28</v>
      </c>
      <c r="D32" t="s">
        <v>6</v>
      </c>
      <c r="G32" t="s">
        <v>8</v>
      </c>
      <c r="I32" t="s">
        <v>8</v>
      </c>
    </row>
    <row r="33" spans="2:9" x14ac:dyDescent="0.25">
      <c r="B33" s="4">
        <v>29</v>
      </c>
      <c r="C33" t="s">
        <v>6</v>
      </c>
      <c r="H33" t="s">
        <v>5</v>
      </c>
      <c r="I33" t="s">
        <v>5</v>
      </c>
    </row>
    <row r="34" spans="2:9" x14ac:dyDescent="0.25">
      <c r="B34" s="4">
        <v>30</v>
      </c>
      <c r="C34" t="s">
        <v>8</v>
      </c>
      <c r="D34" t="s">
        <v>8</v>
      </c>
      <c r="G34" t="s">
        <v>8</v>
      </c>
      <c r="H34" t="s">
        <v>5</v>
      </c>
      <c r="I34" t="s">
        <v>5</v>
      </c>
    </row>
    <row r="35" spans="2:9" x14ac:dyDescent="0.25">
      <c r="B35" s="4">
        <v>31</v>
      </c>
      <c r="C35" t="s">
        <v>6</v>
      </c>
    </row>
    <row r="36" spans="2:9" x14ac:dyDescent="0.25">
      <c r="B36" s="4">
        <v>32</v>
      </c>
      <c r="G36" t="s">
        <v>5</v>
      </c>
      <c r="H36" t="s">
        <v>5</v>
      </c>
      <c r="I36" t="s">
        <v>5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6</v>
      </c>
      <c r="D38" t="s">
        <v>6</v>
      </c>
      <c r="G38" t="s">
        <v>5</v>
      </c>
      <c r="H38" t="s">
        <v>8</v>
      </c>
      <c r="I38" t="s">
        <v>8</v>
      </c>
    </row>
    <row r="39" spans="2:9" x14ac:dyDescent="0.25">
      <c r="B39" s="4">
        <v>35</v>
      </c>
    </row>
    <row r="40" spans="2:9" x14ac:dyDescent="0.25">
      <c r="B40" s="4">
        <v>36</v>
      </c>
      <c r="C40" t="s">
        <v>6</v>
      </c>
      <c r="H40" t="s">
        <v>5</v>
      </c>
    </row>
    <row r="41" spans="2:9" x14ac:dyDescent="0.25">
      <c r="B41" s="4">
        <v>37</v>
      </c>
      <c r="D41" t="s">
        <v>6</v>
      </c>
      <c r="H41" t="s">
        <v>5</v>
      </c>
    </row>
    <row r="42" spans="2:9" x14ac:dyDescent="0.25">
      <c r="B42" s="4">
        <v>38</v>
      </c>
    </row>
    <row r="43" spans="2:9" x14ac:dyDescent="0.25">
      <c r="B43" s="4">
        <v>39</v>
      </c>
      <c r="C43" t="s">
        <v>6</v>
      </c>
      <c r="H43" t="s">
        <v>9</v>
      </c>
    </row>
    <row r="44" spans="2:9" x14ac:dyDescent="0.25">
      <c r="B44" s="4">
        <v>40</v>
      </c>
      <c r="C44" t="s">
        <v>6</v>
      </c>
    </row>
    <row r="45" spans="2:9" x14ac:dyDescent="0.25">
      <c r="B45" s="4">
        <v>41</v>
      </c>
    </row>
    <row r="46" spans="2:9" x14ac:dyDescent="0.25">
      <c r="B46" s="4">
        <v>42</v>
      </c>
      <c r="G46" t="s">
        <v>5</v>
      </c>
    </row>
    <row r="47" spans="2:9" x14ac:dyDescent="0.25">
      <c r="B47" s="4">
        <v>43</v>
      </c>
      <c r="C47" t="s">
        <v>6</v>
      </c>
      <c r="D47" t="s">
        <v>6</v>
      </c>
      <c r="G47" t="s">
        <v>5</v>
      </c>
      <c r="H47" t="s">
        <v>5</v>
      </c>
    </row>
    <row r="48" spans="2:9" x14ac:dyDescent="0.25">
      <c r="B48" s="4">
        <v>44</v>
      </c>
    </row>
    <row r="49" spans="2:9" x14ac:dyDescent="0.25">
      <c r="B49" s="4">
        <v>45</v>
      </c>
      <c r="D49" t="s">
        <v>6</v>
      </c>
      <c r="H49" t="s">
        <v>9</v>
      </c>
    </row>
    <row r="50" spans="2:9" x14ac:dyDescent="0.25">
      <c r="B50" s="4">
        <v>46</v>
      </c>
      <c r="C50" t="s">
        <v>6</v>
      </c>
      <c r="G50" t="s">
        <v>5</v>
      </c>
      <c r="I50" t="s">
        <v>5</v>
      </c>
    </row>
    <row r="51" spans="2:9" x14ac:dyDescent="0.25">
      <c r="B51" s="4">
        <v>47</v>
      </c>
      <c r="C51" t="s">
        <v>6</v>
      </c>
      <c r="F51" t="s">
        <v>9</v>
      </c>
      <c r="H51" t="s">
        <v>5</v>
      </c>
      <c r="I51" t="s">
        <v>5</v>
      </c>
    </row>
    <row r="52" spans="2:9" x14ac:dyDescent="0.25">
      <c r="B52" s="4">
        <v>48</v>
      </c>
      <c r="C52" t="s">
        <v>6</v>
      </c>
      <c r="F52" t="s">
        <v>9</v>
      </c>
      <c r="I52" t="s">
        <v>9</v>
      </c>
    </row>
    <row r="53" spans="2:9" x14ac:dyDescent="0.25">
      <c r="B53" s="4">
        <v>49</v>
      </c>
      <c r="D53" t="s">
        <v>6</v>
      </c>
      <c r="F53" t="s">
        <v>9</v>
      </c>
      <c r="I53" t="s">
        <v>10</v>
      </c>
    </row>
    <row r="54" spans="2:9" x14ac:dyDescent="0.25">
      <c r="B54" s="4">
        <v>50</v>
      </c>
      <c r="D54" t="s">
        <v>6</v>
      </c>
      <c r="G54" t="s">
        <v>9</v>
      </c>
      <c r="I54" t="s">
        <v>5</v>
      </c>
    </row>
    <row r="55" spans="2:9" x14ac:dyDescent="0.25">
      <c r="B55" s="4">
        <v>51</v>
      </c>
    </row>
    <row r="56" spans="2:9" x14ac:dyDescent="0.25">
      <c r="B56" s="4">
        <v>52</v>
      </c>
      <c r="C56" t="s">
        <v>6</v>
      </c>
      <c r="F56" t="s">
        <v>5</v>
      </c>
      <c r="G56" t="s">
        <v>5</v>
      </c>
    </row>
    <row r="57" spans="2:9" x14ac:dyDescent="0.25">
      <c r="B57" s="4">
        <v>53</v>
      </c>
    </row>
    <row r="58" spans="2:9" x14ac:dyDescent="0.25">
      <c r="B58" s="4">
        <v>54</v>
      </c>
      <c r="C58" t="s">
        <v>6</v>
      </c>
      <c r="I58" t="s">
        <v>9</v>
      </c>
    </row>
    <row r="59" spans="2:9" x14ac:dyDescent="0.25">
      <c r="B59" s="4">
        <v>55</v>
      </c>
      <c r="I59" t="s">
        <v>9</v>
      </c>
    </row>
    <row r="60" spans="2:9" x14ac:dyDescent="0.25">
      <c r="B60" s="4">
        <v>56</v>
      </c>
      <c r="I60" t="s">
        <v>5</v>
      </c>
    </row>
  </sheetData>
  <conditionalFormatting sqref="C5:H11">
    <cfRule type="cellIs" dxfId="3808" priority="8" operator="equal">
      <formula>"Energia"</formula>
    </cfRule>
  </conditionalFormatting>
  <conditionalFormatting sqref="C5:J60">
    <cfRule type="cellIs" dxfId="3807" priority="1" operator="equal">
      <formula>"Energia"</formula>
    </cfRule>
    <cfRule type="cellIs" dxfId="3806" priority="3" operator="equal">
      <formula>"Operação"</formula>
    </cfRule>
    <cfRule type="cellIs" dxfId="3805" priority="4" operator="equal">
      <formula>"Chuva"</formula>
    </cfRule>
    <cfRule type="cellIs" dxfId="3804" priority="5" operator="equal">
      <formula>"Elétrico"</formula>
    </cfRule>
    <cfRule type="cellIs" dxfId="3803" priority="6" operator="equal">
      <formula>"Mecânico"</formula>
    </cfRule>
    <cfRule type="cellIs" dxfId="3802" priority="7" operator="equal">
      <formula>"Ok"</formula>
    </cfRule>
  </conditionalFormatting>
  <conditionalFormatting sqref="C5:J61">
    <cfRule type="cellIs" dxfId="3801" priority="2" operator="equal">
      <formula>"Feito"</formula>
    </cfRule>
  </conditionalFormatting>
  <dataValidations count="1">
    <dataValidation type="list" allowBlank="1" showInputMessage="1" showErrorMessage="1" sqref="C5:K60" xr:uid="{86F72E46-BDC5-497D-A6C2-D76D4FC4FD33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D8CD-BBBE-4919-9A26-FF35E26A2A25}">
  <sheetPr codeName="Planilha4"/>
  <dimension ref="B3:O60"/>
  <sheetViews>
    <sheetView zoomScale="130" zoomScaleNormal="13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6:I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44210</v>
      </c>
      <c r="D3" s="3">
        <f>C3+1</f>
        <v>44211</v>
      </c>
      <c r="E3" s="3">
        <f t="shared" ref="E3:J3" si="0">D3+1</f>
        <v>44212</v>
      </c>
      <c r="F3" s="3">
        <f t="shared" si="0"/>
        <v>44213</v>
      </c>
      <c r="G3" s="3">
        <f t="shared" si="0"/>
        <v>44214</v>
      </c>
      <c r="H3" s="3">
        <f t="shared" si="0"/>
        <v>44215</v>
      </c>
      <c r="I3" s="3">
        <f t="shared" si="0"/>
        <v>44216</v>
      </c>
      <c r="J3" s="3">
        <f t="shared" si="0"/>
        <v>44217</v>
      </c>
    </row>
    <row r="4" spans="2:15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C5" t="s">
        <v>8</v>
      </c>
      <c r="L5" s="5" t="s">
        <v>5</v>
      </c>
      <c r="M5">
        <f>COUNTIF($C$5:$J$60,L5)</f>
        <v>38</v>
      </c>
      <c r="N5" s="51">
        <f>M5/$M$11</f>
        <v>0.62295081967213117</v>
      </c>
      <c r="O5" s="50">
        <v>44210</v>
      </c>
    </row>
    <row r="6" spans="2:15" x14ac:dyDescent="0.25">
      <c r="B6" s="4">
        <v>2</v>
      </c>
      <c r="L6" s="6" t="s">
        <v>8</v>
      </c>
      <c r="M6">
        <f t="shared" ref="M6:M10" si="2">COUNTIF($C$5:$J$60,L6)</f>
        <v>13</v>
      </c>
      <c r="N6" s="51">
        <f t="shared" ref="N6:N10" si="3">M6/$M$11</f>
        <v>0.21311475409836064</v>
      </c>
    </row>
    <row r="7" spans="2:15" x14ac:dyDescent="0.25">
      <c r="B7" s="4">
        <v>3</v>
      </c>
      <c r="L7" s="7" t="s">
        <v>9</v>
      </c>
      <c r="M7">
        <f t="shared" si="2"/>
        <v>9</v>
      </c>
      <c r="N7" s="51">
        <f t="shared" si="3"/>
        <v>0.14754098360655737</v>
      </c>
    </row>
    <row r="8" spans="2:15" x14ac:dyDescent="0.25">
      <c r="B8" s="4">
        <v>4</v>
      </c>
      <c r="H8" t="s">
        <v>5</v>
      </c>
      <c r="J8" t="s">
        <v>5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J9" t="s">
        <v>5</v>
      </c>
      <c r="L9" s="9" t="s">
        <v>6</v>
      </c>
      <c r="M9">
        <f t="shared" si="2"/>
        <v>0</v>
      </c>
      <c r="N9" s="51">
        <f t="shared" si="3"/>
        <v>0</v>
      </c>
    </row>
    <row r="10" spans="2:15" x14ac:dyDescent="0.25">
      <c r="B10" s="4">
        <v>6</v>
      </c>
      <c r="I10" t="s">
        <v>8</v>
      </c>
      <c r="L10" s="10" t="s">
        <v>10</v>
      </c>
      <c r="M10">
        <f t="shared" si="2"/>
        <v>1</v>
      </c>
      <c r="N10" s="51">
        <f t="shared" si="3"/>
        <v>1.6393442622950821E-2</v>
      </c>
    </row>
    <row r="11" spans="2:15" x14ac:dyDescent="0.25">
      <c r="B11" s="4">
        <v>7</v>
      </c>
      <c r="I11" t="s">
        <v>5</v>
      </c>
      <c r="M11">
        <f>SUM(M5:M10)</f>
        <v>61</v>
      </c>
    </row>
    <row r="12" spans="2:15" x14ac:dyDescent="0.25">
      <c r="B12" s="4">
        <v>8</v>
      </c>
      <c r="J12" t="s">
        <v>5</v>
      </c>
    </row>
    <row r="13" spans="2:15" x14ac:dyDescent="0.25">
      <c r="B13" s="4">
        <v>9</v>
      </c>
      <c r="I13" t="s">
        <v>5</v>
      </c>
      <c r="J13" t="s">
        <v>5</v>
      </c>
    </row>
    <row r="14" spans="2:15" x14ac:dyDescent="0.25">
      <c r="B14" s="4">
        <v>10</v>
      </c>
      <c r="G14" t="s">
        <v>5</v>
      </c>
      <c r="H14" t="s">
        <v>5</v>
      </c>
      <c r="I14" t="s">
        <v>9</v>
      </c>
    </row>
    <row r="15" spans="2:15" x14ac:dyDescent="0.25">
      <c r="B15" s="4">
        <v>11</v>
      </c>
      <c r="I15" t="s">
        <v>5</v>
      </c>
      <c r="J15" t="s">
        <v>5</v>
      </c>
    </row>
    <row r="16" spans="2:15" x14ac:dyDescent="0.25">
      <c r="B16" s="4">
        <v>12</v>
      </c>
      <c r="G16" t="s">
        <v>5</v>
      </c>
      <c r="H16" t="s">
        <v>5</v>
      </c>
      <c r="J16" t="s">
        <v>5</v>
      </c>
    </row>
    <row r="17" spans="2:10" x14ac:dyDescent="0.25">
      <c r="B17" s="4">
        <v>13</v>
      </c>
      <c r="I17" t="s">
        <v>5</v>
      </c>
    </row>
    <row r="18" spans="2:10" x14ac:dyDescent="0.25">
      <c r="B18" s="4">
        <v>14</v>
      </c>
      <c r="H18" t="s">
        <v>5</v>
      </c>
      <c r="I18" t="s">
        <v>5</v>
      </c>
      <c r="J18" t="s">
        <v>9</v>
      </c>
    </row>
    <row r="19" spans="2:10" x14ac:dyDescent="0.25">
      <c r="B19" s="4">
        <v>15</v>
      </c>
      <c r="J19" t="s">
        <v>8</v>
      </c>
    </row>
    <row r="20" spans="2:10" x14ac:dyDescent="0.25">
      <c r="B20" s="4">
        <v>16</v>
      </c>
      <c r="C20" t="s">
        <v>8</v>
      </c>
      <c r="H20" t="s">
        <v>8</v>
      </c>
      <c r="I20" t="s">
        <v>8</v>
      </c>
      <c r="J20" t="s">
        <v>8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8</v>
      </c>
      <c r="H22" t="s">
        <v>5</v>
      </c>
      <c r="J22" t="s">
        <v>5</v>
      </c>
    </row>
    <row r="23" spans="2:10" x14ac:dyDescent="0.25">
      <c r="B23" s="4">
        <v>19</v>
      </c>
    </row>
    <row r="24" spans="2:10" x14ac:dyDescent="0.25">
      <c r="B24" s="4">
        <v>20</v>
      </c>
      <c r="C24" t="s">
        <v>5</v>
      </c>
      <c r="J24" t="s">
        <v>5</v>
      </c>
    </row>
    <row r="25" spans="2:10" x14ac:dyDescent="0.25">
      <c r="B25" s="4">
        <v>21</v>
      </c>
    </row>
    <row r="26" spans="2:10" x14ac:dyDescent="0.25">
      <c r="B26" s="4">
        <v>22</v>
      </c>
      <c r="I26" t="s">
        <v>9</v>
      </c>
    </row>
    <row r="27" spans="2:10" x14ac:dyDescent="0.25">
      <c r="B27" s="4">
        <v>23</v>
      </c>
    </row>
    <row r="28" spans="2:10" x14ac:dyDescent="0.25">
      <c r="B28" s="4">
        <v>24</v>
      </c>
    </row>
    <row r="29" spans="2:10" x14ac:dyDescent="0.25">
      <c r="B29" s="4">
        <v>25</v>
      </c>
      <c r="H29" t="s">
        <v>5</v>
      </c>
      <c r="I29" t="s">
        <v>5</v>
      </c>
      <c r="J29" t="s">
        <v>5</v>
      </c>
    </row>
    <row r="30" spans="2:10" x14ac:dyDescent="0.25">
      <c r="B30" s="4">
        <v>26</v>
      </c>
    </row>
    <row r="31" spans="2:10" x14ac:dyDescent="0.25">
      <c r="B31" s="4">
        <v>27</v>
      </c>
      <c r="J31" t="s">
        <v>8</v>
      </c>
    </row>
    <row r="32" spans="2:10" x14ac:dyDescent="0.25">
      <c r="B32" s="4">
        <v>28</v>
      </c>
      <c r="C32" t="s">
        <v>8</v>
      </c>
    </row>
    <row r="33" spans="2:10" x14ac:dyDescent="0.25">
      <c r="B33" s="4">
        <v>29</v>
      </c>
      <c r="H33" t="s">
        <v>5</v>
      </c>
      <c r="J33" t="s">
        <v>5</v>
      </c>
    </row>
    <row r="34" spans="2:10" x14ac:dyDescent="0.25">
      <c r="B34" s="4">
        <v>30</v>
      </c>
      <c r="I34" t="s">
        <v>8</v>
      </c>
    </row>
    <row r="35" spans="2:10" x14ac:dyDescent="0.25">
      <c r="B35" s="4">
        <v>31</v>
      </c>
    </row>
    <row r="36" spans="2:10" x14ac:dyDescent="0.25">
      <c r="B36" s="4">
        <v>32</v>
      </c>
      <c r="I36" t="s">
        <v>5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8</v>
      </c>
    </row>
    <row r="39" spans="2:10" x14ac:dyDescent="0.25">
      <c r="B39" s="4">
        <v>35</v>
      </c>
    </row>
    <row r="40" spans="2:10" x14ac:dyDescent="0.25">
      <c r="B40" s="4">
        <v>36</v>
      </c>
      <c r="H40" t="s">
        <v>9</v>
      </c>
      <c r="J40" t="s">
        <v>9</v>
      </c>
    </row>
    <row r="41" spans="2:10" x14ac:dyDescent="0.25">
      <c r="B41" s="4">
        <v>37</v>
      </c>
      <c r="I41" t="s">
        <v>5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  <c r="H45" t="s">
        <v>5</v>
      </c>
      <c r="I45" t="s">
        <v>5</v>
      </c>
      <c r="J45" t="s">
        <v>5</v>
      </c>
    </row>
    <row r="46" spans="2:10" x14ac:dyDescent="0.25">
      <c r="B46" s="4">
        <v>42</v>
      </c>
    </row>
    <row r="47" spans="2:10" x14ac:dyDescent="0.25">
      <c r="B47" s="4">
        <v>43</v>
      </c>
      <c r="J47" t="s">
        <v>5</v>
      </c>
    </row>
    <row r="48" spans="2:10" x14ac:dyDescent="0.25">
      <c r="B48" s="4">
        <v>44</v>
      </c>
    </row>
    <row r="49" spans="2:10" x14ac:dyDescent="0.25">
      <c r="B49" s="4">
        <v>45</v>
      </c>
      <c r="G49" t="s">
        <v>5</v>
      </c>
      <c r="H49" t="s">
        <v>5</v>
      </c>
      <c r="J49" t="s">
        <v>5</v>
      </c>
    </row>
    <row r="50" spans="2:10" x14ac:dyDescent="0.25">
      <c r="B50" s="4">
        <v>46</v>
      </c>
      <c r="I50" t="s">
        <v>5</v>
      </c>
      <c r="J50" t="s">
        <v>5</v>
      </c>
    </row>
    <row r="51" spans="2:10" x14ac:dyDescent="0.25">
      <c r="B51" s="4">
        <v>47</v>
      </c>
      <c r="I51" t="s">
        <v>9</v>
      </c>
    </row>
    <row r="52" spans="2:10" x14ac:dyDescent="0.25">
      <c r="B52" s="4">
        <v>48</v>
      </c>
      <c r="C52" t="s">
        <v>8</v>
      </c>
    </row>
    <row r="53" spans="2:10" x14ac:dyDescent="0.25">
      <c r="B53" s="4">
        <v>49</v>
      </c>
    </row>
    <row r="54" spans="2:10" x14ac:dyDescent="0.25">
      <c r="B54" s="4">
        <v>50</v>
      </c>
      <c r="J54" t="s">
        <v>9</v>
      </c>
    </row>
    <row r="55" spans="2:10" x14ac:dyDescent="0.25">
      <c r="B55" s="4">
        <v>51</v>
      </c>
      <c r="H55" t="s">
        <v>10</v>
      </c>
      <c r="I55" t="s">
        <v>9</v>
      </c>
      <c r="J55" t="s">
        <v>9</v>
      </c>
    </row>
    <row r="56" spans="2:10" x14ac:dyDescent="0.25">
      <c r="B56" s="4">
        <v>52</v>
      </c>
      <c r="G56" t="s">
        <v>5</v>
      </c>
    </row>
    <row r="57" spans="2:10" x14ac:dyDescent="0.25">
      <c r="B57" s="4">
        <v>53</v>
      </c>
    </row>
    <row r="58" spans="2:10" x14ac:dyDescent="0.25">
      <c r="B58" s="4">
        <v>54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3800" priority="8" operator="equal">
      <formula>"Energia"</formula>
    </cfRule>
  </conditionalFormatting>
  <conditionalFormatting sqref="C5:J60">
    <cfRule type="cellIs" dxfId="3799" priority="1" operator="equal">
      <formula>"Energia"</formula>
    </cfRule>
    <cfRule type="cellIs" dxfId="3798" priority="3" operator="equal">
      <formula>"Operação"</formula>
    </cfRule>
    <cfRule type="cellIs" dxfId="3797" priority="4" operator="equal">
      <formula>"Chuva"</formula>
    </cfRule>
    <cfRule type="cellIs" dxfId="3796" priority="5" operator="equal">
      <formula>"Elétrico"</formula>
    </cfRule>
    <cfRule type="cellIs" dxfId="3795" priority="6" operator="equal">
      <formula>"Mecânico"</formula>
    </cfRule>
    <cfRule type="cellIs" dxfId="3794" priority="7" operator="equal">
      <formula>"Ok"</formula>
    </cfRule>
  </conditionalFormatting>
  <conditionalFormatting sqref="C5:J61">
    <cfRule type="cellIs" dxfId="3793" priority="2" operator="equal">
      <formula>"Feito"</formula>
    </cfRule>
  </conditionalFormatting>
  <dataValidations count="1">
    <dataValidation type="list" allowBlank="1" showInputMessage="1" showErrorMessage="1" sqref="C5:K60" xr:uid="{4A5ED36B-7128-4A53-9642-E802562463A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DF22-1F94-4D83-B158-E2B009902C68}">
  <sheetPr codeName="Planilha5"/>
  <dimension ref="B3:O60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7" sqref="A7:XFD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44218</v>
      </c>
      <c r="D3" s="3">
        <f>C3+1</f>
        <v>44219</v>
      </c>
      <c r="E3" s="3">
        <f t="shared" ref="E3:J3" si="0">D3+1</f>
        <v>44220</v>
      </c>
      <c r="F3" s="3">
        <f t="shared" si="0"/>
        <v>44221</v>
      </c>
      <c r="G3" s="3">
        <f t="shared" si="0"/>
        <v>44222</v>
      </c>
      <c r="H3" s="3">
        <f t="shared" si="0"/>
        <v>44223</v>
      </c>
      <c r="I3" s="3">
        <f t="shared" si="0"/>
        <v>44224</v>
      </c>
      <c r="J3" s="3">
        <f t="shared" si="0"/>
        <v>44225</v>
      </c>
    </row>
    <row r="4" spans="2:15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C5" t="s">
        <v>8</v>
      </c>
      <c r="F5" t="s">
        <v>8</v>
      </c>
      <c r="J5" t="s">
        <v>10</v>
      </c>
      <c r="L5" s="5" t="s">
        <v>5</v>
      </c>
      <c r="M5">
        <f>COUNTIF($C$5:$J$60,L5)</f>
        <v>119</v>
      </c>
      <c r="N5" s="51">
        <f>M5/$M$11</f>
        <v>0.65745856353591159</v>
      </c>
      <c r="O5" s="50">
        <v>44218</v>
      </c>
    </row>
    <row r="6" spans="2:15" x14ac:dyDescent="0.25">
      <c r="B6" s="4">
        <v>2</v>
      </c>
      <c r="I6" t="s">
        <v>5</v>
      </c>
      <c r="L6" s="6" t="s">
        <v>8</v>
      </c>
      <c r="M6">
        <f t="shared" ref="M6:M10" si="2">COUNTIF($C$5:$J$60,L6)</f>
        <v>20</v>
      </c>
      <c r="N6" s="51">
        <f t="shared" ref="N6:N10" si="3">M6/$M$11</f>
        <v>0.11049723756906077</v>
      </c>
    </row>
    <row r="7" spans="2:15" x14ac:dyDescent="0.25">
      <c r="B7" s="4">
        <v>3</v>
      </c>
      <c r="L7" s="7" t="s">
        <v>9</v>
      </c>
      <c r="M7">
        <f t="shared" si="2"/>
        <v>4</v>
      </c>
      <c r="N7" s="51">
        <f t="shared" si="3"/>
        <v>2.2099447513812154E-2</v>
      </c>
    </row>
    <row r="8" spans="2:15" x14ac:dyDescent="0.25">
      <c r="B8" s="4">
        <v>4</v>
      </c>
      <c r="D8" t="s">
        <v>5</v>
      </c>
      <c r="F8" t="s">
        <v>5</v>
      </c>
      <c r="L8" s="8" t="s">
        <v>7</v>
      </c>
      <c r="M8">
        <f t="shared" si="2"/>
        <v>19</v>
      </c>
      <c r="N8" s="51">
        <f t="shared" si="3"/>
        <v>0.10497237569060773</v>
      </c>
    </row>
    <row r="9" spans="2:15" x14ac:dyDescent="0.25">
      <c r="B9" s="4">
        <v>5</v>
      </c>
      <c r="D9" t="s">
        <v>5</v>
      </c>
      <c r="F9" t="s">
        <v>5</v>
      </c>
      <c r="H9" t="s">
        <v>5</v>
      </c>
      <c r="J9" t="s">
        <v>10</v>
      </c>
      <c r="L9" s="9" t="s">
        <v>6</v>
      </c>
      <c r="M9">
        <f t="shared" si="2"/>
        <v>0</v>
      </c>
      <c r="N9" s="51">
        <f t="shared" si="3"/>
        <v>0</v>
      </c>
    </row>
    <row r="10" spans="2:15" x14ac:dyDescent="0.25">
      <c r="B10" s="4">
        <v>6</v>
      </c>
      <c r="C10" t="s">
        <v>5</v>
      </c>
      <c r="E10" t="s">
        <v>5</v>
      </c>
      <c r="F10" t="s">
        <v>5</v>
      </c>
      <c r="G10" t="s">
        <v>5</v>
      </c>
      <c r="I10" t="s">
        <v>5</v>
      </c>
      <c r="L10" s="10" t="s">
        <v>10</v>
      </c>
      <c r="M10">
        <f t="shared" si="2"/>
        <v>19</v>
      </c>
      <c r="N10" s="51">
        <f t="shared" si="3"/>
        <v>0.10497237569060773</v>
      </c>
    </row>
    <row r="11" spans="2:15" x14ac:dyDescent="0.25">
      <c r="B11" s="4">
        <v>7</v>
      </c>
      <c r="C11" t="s">
        <v>5</v>
      </c>
      <c r="E11" t="s">
        <v>5</v>
      </c>
      <c r="G11" t="s">
        <v>7</v>
      </c>
      <c r="I11" t="s">
        <v>5</v>
      </c>
      <c r="M11">
        <f>SUM(M5:M10)</f>
        <v>181</v>
      </c>
    </row>
    <row r="12" spans="2:15" x14ac:dyDescent="0.25">
      <c r="B12" s="4">
        <v>8</v>
      </c>
      <c r="D12" t="s">
        <v>5</v>
      </c>
      <c r="F12" t="s">
        <v>8</v>
      </c>
      <c r="H12" t="s">
        <v>5</v>
      </c>
      <c r="I12" t="s">
        <v>5</v>
      </c>
      <c r="J12" t="s">
        <v>5</v>
      </c>
    </row>
    <row r="13" spans="2:15" x14ac:dyDescent="0.25">
      <c r="B13" s="4">
        <v>9</v>
      </c>
      <c r="C13" t="s">
        <v>5</v>
      </c>
      <c r="E13" t="s">
        <v>5</v>
      </c>
      <c r="G13" t="s">
        <v>8</v>
      </c>
      <c r="J13" t="s">
        <v>10</v>
      </c>
    </row>
    <row r="14" spans="2:15" x14ac:dyDescent="0.25">
      <c r="B14" s="4">
        <v>10</v>
      </c>
      <c r="C14" t="s">
        <v>8</v>
      </c>
      <c r="E14" t="s">
        <v>8</v>
      </c>
      <c r="G14" t="s">
        <v>10</v>
      </c>
      <c r="I14" t="s">
        <v>5</v>
      </c>
    </row>
    <row r="15" spans="2:15" x14ac:dyDescent="0.25">
      <c r="B15" s="4">
        <v>11</v>
      </c>
      <c r="C15" t="s">
        <v>5</v>
      </c>
      <c r="E15" t="s">
        <v>5</v>
      </c>
      <c r="G15" t="s">
        <v>5</v>
      </c>
      <c r="I15" t="s">
        <v>5</v>
      </c>
    </row>
    <row r="16" spans="2:15" x14ac:dyDescent="0.25">
      <c r="B16" s="4">
        <v>12</v>
      </c>
      <c r="D16" t="s">
        <v>5</v>
      </c>
      <c r="F16" t="s">
        <v>5</v>
      </c>
      <c r="H16" t="s">
        <v>5</v>
      </c>
      <c r="J16" t="s">
        <v>10</v>
      </c>
    </row>
    <row r="17" spans="2:10" x14ac:dyDescent="0.25">
      <c r="B17" s="4">
        <v>13</v>
      </c>
      <c r="C17" t="s">
        <v>5</v>
      </c>
      <c r="E17" t="s">
        <v>5</v>
      </c>
      <c r="G17" t="s">
        <v>5</v>
      </c>
      <c r="I17" t="s">
        <v>5</v>
      </c>
    </row>
    <row r="18" spans="2:10" x14ac:dyDescent="0.25">
      <c r="B18" s="4">
        <v>14</v>
      </c>
      <c r="D18" t="s">
        <v>9</v>
      </c>
      <c r="F18" t="s">
        <v>5</v>
      </c>
      <c r="H18" t="s">
        <v>10</v>
      </c>
      <c r="J18" t="s">
        <v>5</v>
      </c>
    </row>
    <row r="19" spans="2:10" x14ac:dyDescent="0.25">
      <c r="B19" s="4">
        <v>15</v>
      </c>
    </row>
    <row r="20" spans="2:10" x14ac:dyDescent="0.25">
      <c r="B20" s="4">
        <v>16</v>
      </c>
      <c r="C20" t="s">
        <v>5</v>
      </c>
      <c r="F20" t="s">
        <v>5</v>
      </c>
      <c r="I20" t="s">
        <v>8</v>
      </c>
    </row>
    <row r="21" spans="2:10" x14ac:dyDescent="0.25">
      <c r="B21" s="4">
        <v>17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</row>
    <row r="22" spans="2:10" x14ac:dyDescent="0.25">
      <c r="B22" s="4">
        <v>18</v>
      </c>
      <c r="E22" t="s">
        <v>5</v>
      </c>
      <c r="H22" t="s">
        <v>5</v>
      </c>
      <c r="I22" t="s">
        <v>5</v>
      </c>
    </row>
    <row r="23" spans="2:10" x14ac:dyDescent="0.25">
      <c r="B23" s="4">
        <v>19</v>
      </c>
      <c r="F23" t="s">
        <v>5</v>
      </c>
      <c r="G23" t="s">
        <v>5</v>
      </c>
      <c r="H23" t="s">
        <v>5</v>
      </c>
      <c r="I23" t="s">
        <v>7</v>
      </c>
      <c r="J23" t="s">
        <v>7</v>
      </c>
    </row>
    <row r="24" spans="2:10" x14ac:dyDescent="0.25">
      <c r="B24" s="4">
        <v>20</v>
      </c>
      <c r="E24" t="s">
        <v>5</v>
      </c>
      <c r="H24" t="s">
        <v>7</v>
      </c>
      <c r="J24" t="s">
        <v>10</v>
      </c>
    </row>
    <row r="25" spans="2:10" x14ac:dyDescent="0.25">
      <c r="B25" s="4">
        <v>21</v>
      </c>
      <c r="E25" t="s">
        <v>5</v>
      </c>
      <c r="F25" t="s">
        <v>8</v>
      </c>
      <c r="G25" t="s">
        <v>7</v>
      </c>
      <c r="H25" t="s">
        <v>7</v>
      </c>
      <c r="I25" t="s">
        <v>7</v>
      </c>
      <c r="J25" t="s">
        <v>7</v>
      </c>
    </row>
    <row r="26" spans="2:10" x14ac:dyDescent="0.25">
      <c r="B26" s="4">
        <v>22</v>
      </c>
      <c r="C26" t="s">
        <v>9</v>
      </c>
      <c r="D26" t="s">
        <v>9</v>
      </c>
      <c r="F26" t="s">
        <v>8</v>
      </c>
      <c r="I26" t="s">
        <v>5</v>
      </c>
    </row>
    <row r="27" spans="2:10" x14ac:dyDescent="0.25">
      <c r="B27" s="4">
        <v>23</v>
      </c>
      <c r="E27" t="s">
        <v>5</v>
      </c>
      <c r="F27" t="s">
        <v>5</v>
      </c>
      <c r="G27" t="s">
        <v>5</v>
      </c>
      <c r="H27" t="s">
        <v>10</v>
      </c>
      <c r="I27" t="s">
        <v>5</v>
      </c>
      <c r="J27" t="s">
        <v>5</v>
      </c>
    </row>
    <row r="28" spans="2:10" x14ac:dyDescent="0.25">
      <c r="B28" s="4">
        <v>24</v>
      </c>
      <c r="E28" t="s">
        <v>5</v>
      </c>
      <c r="H28" t="s">
        <v>10</v>
      </c>
    </row>
    <row r="29" spans="2:10" x14ac:dyDescent="0.25">
      <c r="B29" s="4">
        <v>25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8</v>
      </c>
      <c r="I29" t="s">
        <v>8</v>
      </c>
      <c r="J29" t="s">
        <v>7</v>
      </c>
    </row>
    <row r="30" spans="2:10" x14ac:dyDescent="0.25">
      <c r="B30" s="4">
        <v>26</v>
      </c>
      <c r="D30" t="s">
        <v>5</v>
      </c>
      <c r="E30" t="s">
        <v>8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</row>
    <row r="31" spans="2:10" x14ac:dyDescent="0.25">
      <c r="B31" s="4">
        <v>27</v>
      </c>
    </row>
    <row r="32" spans="2:10" x14ac:dyDescent="0.25">
      <c r="B32" s="4">
        <v>28</v>
      </c>
      <c r="H32" t="s">
        <v>5</v>
      </c>
    </row>
    <row r="33" spans="2:10" x14ac:dyDescent="0.25">
      <c r="B33" s="4">
        <v>29</v>
      </c>
      <c r="D33" t="s">
        <v>5</v>
      </c>
      <c r="F33" t="s">
        <v>5</v>
      </c>
      <c r="H33" t="s">
        <v>5</v>
      </c>
      <c r="J33" t="s">
        <v>10</v>
      </c>
    </row>
    <row r="34" spans="2:10" x14ac:dyDescent="0.25">
      <c r="B34" s="4">
        <v>30</v>
      </c>
      <c r="D34" t="s">
        <v>8</v>
      </c>
      <c r="G34" t="s">
        <v>5</v>
      </c>
      <c r="I34" t="s">
        <v>10</v>
      </c>
    </row>
    <row r="35" spans="2:10" x14ac:dyDescent="0.25">
      <c r="B35" s="4">
        <v>31</v>
      </c>
      <c r="J35" t="s">
        <v>5</v>
      </c>
    </row>
    <row r="36" spans="2:10" x14ac:dyDescent="0.25">
      <c r="B36" s="4">
        <v>32</v>
      </c>
      <c r="C36" t="s">
        <v>5</v>
      </c>
      <c r="F36" t="s">
        <v>8</v>
      </c>
      <c r="J36" t="s">
        <v>10</v>
      </c>
    </row>
    <row r="37" spans="2:10" x14ac:dyDescent="0.25">
      <c r="B37" s="4">
        <v>33</v>
      </c>
    </row>
    <row r="38" spans="2:10" x14ac:dyDescent="0.25">
      <c r="B38" s="4">
        <v>34</v>
      </c>
      <c r="H38" t="s">
        <v>8</v>
      </c>
      <c r="I38" t="s">
        <v>10</v>
      </c>
    </row>
    <row r="39" spans="2:10" x14ac:dyDescent="0.25">
      <c r="B39" s="4">
        <v>35</v>
      </c>
    </row>
    <row r="40" spans="2:10" x14ac:dyDescent="0.25">
      <c r="B40" s="4">
        <v>36</v>
      </c>
      <c r="D40" t="s">
        <v>5</v>
      </c>
      <c r="F40" t="s">
        <v>5</v>
      </c>
      <c r="H40" t="s">
        <v>5</v>
      </c>
      <c r="I40" t="s">
        <v>5</v>
      </c>
    </row>
    <row r="41" spans="2:10" x14ac:dyDescent="0.25">
      <c r="B41" s="4">
        <v>37</v>
      </c>
      <c r="C41" t="s">
        <v>5</v>
      </c>
      <c r="E41" t="s">
        <v>5</v>
      </c>
      <c r="G41" t="s">
        <v>5</v>
      </c>
    </row>
    <row r="42" spans="2:10" x14ac:dyDescent="0.25">
      <c r="B42" s="4">
        <v>38</v>
      </c>
      <c r="H42" t="s">
        <v>5</v>
      </c>
      <c r="I42" t="s">
        <v>5</v>
      </c>
      <c r="J42" t="s">
        <v>5</v>
      </c>
    </row>
    <row r="43" spans="2:10" x14ac:dyDescent="0.25">
      <c r="B43" s="4">
        <v>39</v>
      </c>
      <c r="G43" t="s">
        <v>5</v>
      </c>
      <c r="H43" t="s">
        <v>8</v>
      </c>
      <c r="I43" t="s">
        <v>5</v>
      </c>
      <c r="J43" t="s">
        <v>5</v>
      </c>
    </row>
    <row r="44" spans="2:10" x14ac:dyDescent="0.25">
      <c r="B44" s="4">
        <v>40</v>
      </c>
      <c r="H44" t="s">
        <v>5</v>
      </c>
      <c r="I44" t="s">
        <v>5</v>
      </c>
      <c r="J44" t="s">
        <v>5</v>
      </c>
    </row>
    <row r="45" spans="2:10" x14ac:dyDescent="0.25">
      <c r="B45" s="4">
        <v>41</v>
      </c>
      <c r="C45" t="s">
        <v>5</v>
      </c>
      <c r="D45" t="s">
        <v>5</v>
      </c>
      <c r="E45" t="s">
        <v>5</v>
      </c>
      <c r="F45" t="s">
        <v>5</v>
      </c>
      <c r="H45" t="s">
        <v>5</v>
      </c>
      <c r="J45" t="s">
        <v>5</v>
      </c>
    </row>
    <row r="46" spans="2:10" x14ac:dyDescent="0.25">
      <c r="B46" s="4">
        <v>42</v>
      </c>
      <c r="I46" t="s">
        <v>5</v>
      </c>
      <c r="J46" t="s">
        <v>5</v>
      </c>
    </row>
    <row r="47" spans="2:10" x14ac:dyDescent="0.25">
      <c r="B47" s="4">
        <v>43</v>
      </c>
      <c r="E47" t="s">
        <v>7</v>
      </c>
      <c r="H47" t="s">
        <v>5</v>
      </c>
    </row>
    <row r="48" spans="2:10" x14ac:dyDescent="0.25">
      <c r="B48" s="4">
        <v>44</v>
      </c>
    </row>
    <row r="49" spans="2:10" x14ac:dyDescent="0.25">
      <c r="B49" s="4">
        <v>45</v>
      </c>
      <c r="E49" t="s">
        <v>7</v>
      </c>
      <c r="F49" t="s">
        <v>5</v>
      </c>
      <c r="G49" t="s">
        <v>5</v>
      </c>
      <c r="I49" t="s">
        <v>5</v>
      </c>
    </row>
    <row r="50" spans="2:10" x14ac:dyDescent="0.25">
      <c r="B50" s="4">
        <v>46</v>
      </c>
      <c r="C50" t="s">
        <v>5</v>
      </c>
      <c r="F50" t="s">
        <v>10</v>
      </c>
      <c r="I50" t="s">
        <v>5</v>
      </c>
      <c r="J50" t="s">
        <v>5</v>
      </c>
    </row>
    <row r="51" spans="2:10" x14ac:dyDescent="0.25">
      <c r="B51" s="4">
        <v>47</v>
      </c>
      <c r="D51" t="s">
        <v>5</v>
      </c>
      <c r="G51" t="s">
        <v>7</v>
      </c>
      <c r="I51" t="s">
        <v>10</v>
      </c>
      <c r="J51" t="s">
        <v>10</v>
      </c>
    </row>
    <row r="52" spans="2:10" x14ac:dyDescent="0.25">
      <c r="B52" s="4">
        <v>48</v>
      </c>
      <c r="E52" t="s">
        <v>7</v>
      </c>
      <c r="G52" t="s">
        <v>7</v>
      </c>
      <c r="H52" t="s">
        <v>5</v>
      </c>
      <c r="I52" t="s">
        <v>5</v>
      </c>
      <c r="J52" t="s">
        <v>5</v>
      </c>
    </row>
    <row r="53" spans="2:10" x14ac:dyDescent="0.25">
      <c r="B53" s="4">
        <v>49</v>
      </c>
      <c r="G53" t="s">
        <v>7</v>
      </c>
      <c r="I53" t="s">
        <v>5</v>
      </c>
      <c r="J53" t="s">
        <v>5</v>
      </c>
    </row>
    <row r="54" spans="2:10" x14ac:dyDescent="0.25">
      <c r="B54" s="4">
        <v>50</v>
      </c>
      <c r="D54" t="s">
        <v>5</v>
      </c>
      <c r="F54" t="s">
        <v>9</v>
      </c>
      <c r="H54" t="s">
        <v>8</v>
      </c>
      <c r="J54" t="s">
        <v>5</v>
      </c>
    </row>
    <row r="55" spans="2:10" x14ac:dyDescent="0.25">
      <c r="B55" s="4">
        <v>51</v>
      </c>
      <c r="C55" t="s">
        <v>5</v>
      </c>
      <c r="D55" t="s">
        <v>5</v>
      </c>
      <c r="E55" t="s">
        <v>7</v>
      </c>
      <c r="F55" t="s">
        <v>10</v>
      </c>
      <c r="H55" t="s">
        <v>8</v>
      </c>
      <c r="I55" t="s">
        <v>8</v>
      </c>
      <c r="J55" t="s">
        <v>5</v>
      </c>
    </row>
    <row r="56" spans="2:10" x14ac:dyDescent="0.25">
      <c r="B56" s="4">
        <v>52</v>
      </c>
      <c r="F56" t="s">
        <v>10</v>
      </c>
      <c r="I56" t="s">
        <v>10</v>
      </c>
      <c r="J56" t="s">
        <v>7</v>
      </c>
    </row>
    <row r="57" spans="2:10" x14ac:dyDescent="0.25">
      <c r="B57" s="4">
        <v>53</v>
      </c>
      <c r="E57" t="s">
        <v>7</v>
      </c>
      <c r="J57" t="s">
        <v>5</v>
      </c>
    </row>
    <row r="58" spans="2:10" x14ac:dyDescent="0.25">
      <c r="B58" s="4">
        <v>54</v>
      </c>
      <c r="E58" t="s">
        <v>7</v>
      </c>
      <c r="J58" t="s">
        <v>5</v>
      </c>
    </row>
    <row r="59" spans="2:10" x14ac:dyDescent="0.25">
      <c r="B59" s="4">
        <v>55</v>
      </c>
      <c r="C59" t="s">
        <v>5</v>
      </c>
      <c r="D59" t="s">
        <v>8</v>
      </c>
    </row>
    <row r="60" spans="2:10" x14ac:dyDescent="0.25">
      <c r="B60" s="4">
        <v>56</v>
      </c>
    </row>
  </sheetData>
  <conditionalFormatting sqref="C5:H11">
    <cfRule type="cellIs" dxfId="3792" priority="8" operator="equal">
      <formula>"Energia"</formula>
    </cfRule>
  </conditionalFormatting>
  <conditionalFormatting sqref="C5:J60">
    <cfRule type="cellIs" dxfId="3791" priority="1" operator="equal">
      <formula>"Energia"</formula>
    </cfRule>
    <cfRule type="cellIs" dxfId="3790" priority="3" operator="equal">
      <formula>"Operação"</formula>
    </cfRule>
    <cfRule type="cellIs" dxfId="3789" priority="4" operator="equal">
      <formula>"Chuva"</formula>
    </cfRule>
    <cfRule type="cellIs" dxfId="3788" priority="5" operator="equal">
      <formula>"Elétrico"</formula>
    </cfRule>
    <cfRule type="cellIs" dxfId="3787" priority="6" operator="equal">
      <formula>"Mecânico"</formula>
    </cfRule>
    <cfRule type="cellIs" dxfId="3786" priority="7" operator="equal">
      <formula>"Ok"</formula>
    </cfRule>
  </conditionalFormatting>
  <conditionalFormatting sqref="C5:J61">
    <cfRule type="cellIs" dxfId="3785" priority="2" operator="equal">
      <formula>"Feito"</formula>
    </cfRule>
  </conditionalFormatting>
  <dataValidations count="1">
    <dataValidation type="list" allowBlank="1" showInputMessage="1" showErrorMessage="1" sqref="C5:K60" xr:uid="{2A5913B1-31ED-4315-9302-8306AE7CC42B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023-EB72-47F7-8D46-EE7FBACCB41F}">
  <sheetPr codeName="Planilha6"/>
  <dimension ref="B3:O60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7" sqref="A7:XFD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5703125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44226</v>
      </c>
      <c r="D3" s="3">
        <f>C3+1</f>
        <v>44227</v>
      </c>
      <c r="E3" s="3">
        <f t="shared" ref="E3:J3" si="0">D3+1</f>
        <v>44228</v>
      </c>
      <c r="F3" s="3">
        <f t="shared" si="0"/>
        <v>44229</v>
      </c>
      <c r="G3" s="3">
        <f t="shared" si="0"/>
        <v>44230</v>
      </c>
      <c r="H3" s="3">
        <f t="shared" si="0"/>
        <v>44231</v>
      </c>
      <c r="I3" s="3">
        <f t="shared" si="0"/>
        <v>44232</v>
      </c>
      <c r="J3" s="3">
        <f t="shared" si="0"/>
        <v>44233</v>
      </c>
    </row>
    <row r="4" spans="2:15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D5" t="s">
        <v>10</v>
      </c>
      <c r="G5" t="s">
        <v>5</v>
      </c>
      <c r="L5" s="5" t="s">
        <v>5</v>
      </c>
      <c r="M5">
        <f>COUNTIF($C$5:$J$60,L5)</f>
        <v>122</v>
      </c>
      <c r="N5" s="51">
        <f>M5/$M$11</f>
        <v>0.69714285714285718</v>
      </c>
      <c r="O5" s="50">
        <v>44226</v>
      </c>
    </row>
    <row r="6" spans="2:15" x14ac:dyDescent="0.25">
      <c r="B6" s="4">
        <v>2</v>
      </c>
      <c r="G6" t="s">
        <v>8</v>
      </c>
      <c r="L6" s="6" t="s">
        <v>8</v>
      </c>
      <c r="M6">
        <f t="shared" ref="M6:M10" si="2">COUNTIF($C$5:$J$60,L6)</f>
        <v>12</v>
      </c>
      <c r="N6" s="51">
        <f t="shared" ref="N6:N10" si="3">M6/$M$11</f>
        <v>6.8571428571428575E-2</v>
      </c>
    </row>
    <row r="7" spans="2:15" x14ac:dyDescent="0.25">
      <c r="B7" s="4">
        <v>3</v>
      </c>
      <c r="L7" s="7" t="s">
        <v>9</v>
      </c>
      <c r="M7">
        <f t="shared" si="2"/>
        <v>0</v>
      </c>
      <c r="N7" s="51">
        <f t="shared" si="3"/>
        <v>0</v>
      </c>
    </row>
    <row r="8" spans="2:15" x14ac:dyDescent="0.25">
      <c r="B8" s="4">
        <v>4</v>
      </c>
      <c r="I8" t="s">
        <v>10</v>
      </c>
      <c r="J8" t="s">
        <v>5</v>
      </c>
      <c r="L8" s="8" t="s">
        <v>7</v>
      </c>
      <c r="M8">
        <f t="shared" si="2"/>
        <v>18</v>
      </c>
      <c r="N8" s="51">
        <f t="shared" si="3"/>
        <v>0.10285714285714286</v>
      </c>
    </row>
    <row r="9" spans="2:15" x14ac:dyDescent="0.25">
      <c r="B9" s="4">
        <v>5</v>
      </c>
      <c r="D9" t="s">
        <v>5</v>
      </c>
      <c r="G9" t="s">
        <v>5</v>
      </c>
      <c r="I9" t="s">
        <v>5</v>
      </c>
      <c r="L9" s="9" t="s">
        <v>6</v>
      </c>
      <c r="M9">
        <f t="shared" si="2"/>
        <v>2</v>
      </c>
      <c r="N9" s="51">
        <f t="shared" si="3"/>
        <v>1.1428571428571429E-2</v>
      </c>
    </row>
    <row r="10" spans="2:15" x14ac:dyDescent="0.25">
      <c r="B10" s="4">
        <v>6</v>
      </c>
      <c r="C10" t="s">
        <v>5</v>
      </c>
      <c r="F10" t="s">
        <v>5</v>
      </c>
      <c r="H10" t="s">
        <v>5</v>
      </c>
      <c r="J10" t="s">
        <v>5</v>
      </c>
      <c r="L10" s="10" t="s">
        <v>10</v>
      </c>
      <c r="M10">
        <f t="shared" si="2"/>
        <v>21</v>
      </c>
      <c r="N10" s="51">
        <f t="shared" si="3"/>
        <v>0.12</v>
      </c>
    </row>
    <row r="11" spans="2:15" x14ac:dyDescent="0.25">
      <c r="B11" s="4">
        <v>7</v>
      </c>
      <c r="C11" t="s">
        <v>5</v>
      </c>
      <c r="F11" t="s">
        <v>5</v>
      </c>
      <c r="I11" t="s">
        <v>5</v>
      </c>
      <c r="M11">
        <f>SUM(M5:M10)</f>
        <v>175</v>
      </c>
    </row>
    <row r="12" spans="2:15" x14ac:dyDescent="0.25">
      <c r="B12" s="4">
        <v>8</v>
      </c>
      <c r="D12" t="s">
        <v>8</v>
      </c>
      <c r="F12" t="s">
        <v>5</v>
      </c>
      <c r="H12" t="s">
        <v>5</v>
      </c>
      <c r="J12" t="s">
        <v>5</v>
      </c>
    </row>
    <row r="13" spans="2:15" x14ac:dyDescent="0.25">
      <c r="B13" s="4">
        <v>9</v>
      </c>
      <c r="D13" t="s">
        <v>8</v>
      </c>
      <c r="F13" t="s">
        <v>10</v>
      </c>
      <c r="H13" t="s">
        <v>5</v>
      </c>
      <c r="J13" t="s">
        <v>5</v>
      </c>
    </row>
    <row r="14" spans="2:15" x14ac:dyDescent="0.25">
      <c r="B14" s="4">
        <v>10</v>
      </c>
      <c r="C14" t="s">
        <v>10</v>
      </c>
      <c r="G14" t="s">
        <v>5</v>
      </c>
      <c r="I14" t="s">
        <v>5</v>
      </c>
    </row>
    <row r="15" spans="2:15" x14ac:dyDescent="0.25">
      <c r="B15" s="4">
        <v>11</v>
      </c>
      <c r="C15" t="s">
        <v>5</v>
      </c>
      <c r="F15" t="s">
        <v>5</v>
      </c>
      <c r="H15" t="s">
        <v>5</v>
      </c>
      <c r="J15" t="s">
        <v>5</v>
      </c>
    </row>
    <row r="16" spans="2:15" x14ac:dyDescent="0.25">
      <c r="B16" s="4">
        <v>12</v>
      </c>
      <c r="D16" t="s">
        <v>5</v>
      </c>
      <c r="G16" t="s">
        <v>5</v>
      </c>
      <c r="I16" t="s">
        <v>5</v>
      </c>
    </row>
    <row r="17" spans="2:10" x14ac:dyDescent="0.25">
      <c r="B17" s="4">
        <v>13</v>
      </c>
      <c r="C17" t="s">
        <v>5</v>
      </c>
      <c r="D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</row>
    <row r="18" spans="2:10" x14ac:dyDescent="0.25">
      <c r="B18" s="4">
        <v>14</v>
      </c>
      <c r="D18" t="s">
        <v>5</v>
      </c>
      <c r="G18" t="s">
        <v>8</v>
      </c>
      <c r="J18" t="s">
        <v>5</v>
      </c>
    </row>
    <row r="19" spans="2:10" x14ac:dyDescent="0.25">
      <c r="B19" s="4">
        <v>15</v>
      </c>
      <c r="I19" t="s">
        <v>5</v>
      </c>
    </row>
    <row r="20" spans="2:10" x14ac:dyDescent="0.25">
      <c r="B20" s="4">
        <v>16</v>
      </c>
      <c r="C20" t="s">
        <v>10</v>
      </c>
      <c r="G20" t="s">
        <v>5</v>
      </c>
    </row>
    <row r="21" spans="2:10" x14ac:dyDescent="0.25">
      <c r="B21" s="4">
        <v>17</v>
      </c>
      <c r="C21" t="s">
        <v>5</v>
      </c>
      <c r="D21" t="s">
        <v>5</v>
      </c>
      <c r="F21" t="s">
        <v>5</v>
      </c>
      <c r="J21" t="s">
        <v>5</v>
      </c>
    </row>
    <row r="22" spans="2:10" x14ac:dyDescent="0.25">
      <c r="B22" s="4">
        <v>18</v>
      </c>
      <c r="D22" t="s">
        <v>10</v>
      </c>
      <c r="E22" t="s">
        <v>5</v>
      </c>
      <c r="J22" t="s">
        <v>5</v>
      </c>
    </row>
    <row r="23" spans="2:10" x14ac:dyDescent="0.25">
      <c r="B23" s="4">
        <v>19</v>
      </c>
      <c r="C23" t="s">
        <v>7</v>
      </c>
      <c r="D23" t="s">
        <v>5</v>
      </c>
      <c r="F23" t="s">
        <v>10</v>
      </c>
    </row>
    <row r="24" spans="2:10" x14ac:dyDescent="0.25">
      <c r="B24" s="4">
        <v>20</v>
      </c>
      <c r="F24" t="s">
        <v>10</v>
      </c>
    </row>
    <row r="25" spans="2:10" x14ac:dyDescent="0.25">
      <c r="B25" s="4">
        <v>21</v>
      </c>
      <c r="C25" t="s">
        <v>7</v>
      </c>
      <c r="D25" t="s">
        <v>7</v>
      </c>
      <c r="E25" t="s">
        <v>5</v>
      </c>
      <c r="F25" t="s">
        <v>7</v>
      </c>
      <c r="J25" t="s">
        <v>5</v>
      </c>
    </row>
    <row r="26" spans="2:10" x14ac:dyDescent="0.25">
      <c r="B26" s="4">
        <v>22</v>
      </c>
      <c r="D26" t="s">
        <v>5</v>
      </c>
      <c r="G26" t="s">
        <v>5</v>
      </c>
    </row>
    <row r="27" spans="2:10" x14ac:dyDescent="0.25">
      <c r="B27" s="4">
        <v>23</v>
      </c>
      <c r="C27" t="s">
        <v>5</v>
      </c>
      <c r="D27" t="s">
        <v>5</v>
      </c>
      <c r="G27" t="s">
        <v>5</v>
      </c>
    </row>
    <row r="28" spans="2:10" x14ac:dyDescent="0.25">
      <c r="B28" s="4">
        <v>24</v>
      </c>
      <c r="C28" t="s">
        <v>10</v>
      </c>
      <c r="H28" t="s">
        <v>10</v>
      </c>
    </row>
    <row r="29" spans="2:10" x14ac:dyDescent="0.25">
      <c r="B29" s="4">
        <v>25</v>
      </c>
      <c r="C29" t="s">
        <v>5</v>
      </c>
      <c r="D29" t="s">
        <v>7</v>
      </c>
      <c r="E29" t="s">
        <v>5</v>
      </c>
      <c r="F29" t="s">
        <v>7</v>
      </c>
      <c r="H29" t="s">
        <v>5</v>
      </c>
      <c r="I29" t="s">
        <v>5</v>
      </c>
      <c r="J29" t="s">
        <v>6</v>
      </c>
    </row>
    <row r="30" spans="2:10" x14ac:dyDescent="0.25">
      <c r="B30" s="4">
        <v>26</v>
      </c>
      <c r="C30" t="s">
        <v>5</v>
      </c>
      <c r="D30" t="s">
        <v>5</v>
      </c>
      <c r="G30" t="s">
        <v>10</v>
      </c>
      <c r="J30" t="s">
        <v>5</v>
      </c>
    </row>
    <row r="31" spans="2:10" x14ac:dyDescent="0.25">
      <c r="B31" s="4">
        <v>27</v>
      </c>
      <c r="J31" t="s">
        <v>8</v>
      </c>
    </row>
    <row r="32" spans="2:10" x14ac:dyDescent="0.25">
      <c r="B32" s="4">
        <v>28</v>
      </c>
      <c r="C32" t="s">
        <v>10</v>
      </c>
      <c r="G32" t="s">
        <v>5</v>
      </c>
    </row>
    <row r="33" spans="2:10" x14ac:dyDescent="0.25">
      <c r="B33" s="4">
        <v>29</v>
      </c>
      <c r="D33" t="s">
        <v>5</v>
      </c>
      <c r="G33" t="s">
        <v>5</v>
      </c>
      <c r="H33" t="s">
        <v>5</v>
      </c>
    </row>
    <row r="34" spans="2:10" x14ac:dyDescent="0.25">
      <c r="B34" s="4">
        <v>30</v>
      </c>
      <c r="C34" t="s">
        <v>5</v>
      </c>
      <c r="F34" t="s">
        <v>8</v>
      </c>
      <c r="G34" t="s">
        <v>10</v>
      </c>
      <c r="J34" t="s">
        <v>5</v>
      </c>
    </row>
    <row r="35" spans="2:10" x14ac:dyDescent="0.25">
      <c r="B35" s="4">
        <v>31</v>
      </c>
      <c r="D35" t="s">
        <v>8</v>
      </c>
      <c r="E35" t="s">
        <v>5</v>
      </c>
      <c r="F35" t="s">
        <v>8</v>
      </c>
      <c r="G35" t="s">
        <v>5</v>
      </c>
      <c r="H35" t="s">
        <v>5</v>
      </c>
      <c r="J35" t="s">
        <v>5</v>
      </c>
    </row>
    <row r="36" spans="2:10" x14ac:dyDescent="0.25">
      <c r="B36" s="4">
        <v>32</v>
      </c>
      <c r="F36" t="s">
        <v>5</v>
      </c>
      <c r="H36" t="s">
        <v>6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5</v>
      </c>
      <c r="G38" t="s">
        <v>5</v>
      </c>
      <c r="H38" t="s">
        <v>5</v>
      </c>
    </row>
    <row r="39" spans="2:10" x14ac:dyDescent="0.25">
      <c r="B39" s="4">
        <v>35</v>
      </c>
    </row>
    <row r="40" spans="2:10" x14ac:dyDescent="0.25">
      <c r="B40" s="4">
        <v>36</v>
      </c>
      <c r="C40" t="s">
        <v>5</v>
      </c>
      <c r="F40" t="s">
        <v>5</v>
      </c>
      <c r="I40" t="s">
        <v>8</v>
      </c>
    </row>
    <row r="41" spans="2:10" x14ac:dyDescent="0.25">
      <c r="B41" s="4">
        <v>37</v>
      </c>
    </row>
    <row r="42" spans="2:10" x14ac:dyDescent="0.25">
      <c r="B42" s="4">
        <v>38</v>
      </c>
      <c r="C42" t="s">
        <v>5</v>
      </c>
      <c r="D42" t="s">
        <v>5</v>
      </c>
      <c r="F42" t="s">
        <v>5</v>
      </c>
      <c r="H42" t="s">
        <v>5</v>
      </c>
      <c r="J42" t="s">
        <v>5</v>
      </c>
    </row>
    <row r="43" spans="2:10" x14ac:dyDescent="0.25">
      <c r="B43" s="4">
        <v>39</v>
      </c>
      <c r="C43" t="s">
        <v>5</v>
      </c>
      <c r="D43" t="s">
        <v>5</v>
      </c>
      <c r="G43" t="s">
        <v>5</v>
      </c>
    </row>
    <row r="44" spans="2:10" x14ac:dyDescent="0.25">
      <c r="B44" s="4">
        <v>40</v>
      </c>
      <c r="C44" t="s">
        <v>5</v>
      </c>
      <c r="D44" t="s">
        <v>5</v>
      </c>
      <c r="F44" t="s">
        <v>5</v>
      </c>
      <c r="J44" t="s">
        <v>5</v>
      </c>
    </row>
    <row r="45" spans="2:10" x14ac:dyDescent="0.25">
      <c r="B45" s="4">
        <v>41</v>
      </c>
      <c r="D45" t="s">
        <v>5</v>
      </c>
      <c r="G45" t="s">
        <v>5</v>
      </c>
    </row>
    <row r="46" spans="2:10" x14ac:dyDescent="0.25">
      <c r="B46" s="4">
        <v>42</v>
      </c>
      <c r="C46" t="s">
        <v>5</v>
      </c>
      <c r="D46" t="s">
        <v>5</v>
      </c>
      <c r="F46" t="s">
        <v>5</v>
      </c>
      <c r="H46" t="s">
        <v>5</v>
      </c>
    </row>
    <row r="47" spans="2:10" x14ac:dyDescent="0.25">
      <c r="B47" s="4">
        <v>43</v>
      </c>
      <c r="C47" t="s">
        <v>5</v>
      </c>
      <c r="G47" t="s">
        <v>5</v>
      </c>
    </row>
    <row r="48" spans="2:10" x14ac:dyDescent="0.25">
      <c r="B48" s="4">
        <v>44</v>
      </c>
      <c r="J48" t="s">
        <v>8</v>
      </c>
    </row>
    <row r="49" spans="2:10" x14ac:dyDescent="0.25">
      <c r="B49" s="4">
        <v>45</v>
      </c>
      <c r="C49" t="s">
        <v>7</v>
      </c>
      <c r="F49" t="s">
        <v>5</v>
      </c>
      <c r="H49" t="s">
        <v>5</v>
      </c>
      <c r="I49" t="s">
        <v>5</v>
      </c>
    </row>
    <row r="50" spans="2:10" x14ac:dyDescent="0.25">
      <c r="B50" s="4">
        <v>46</v>
      </c>
      <c r="D50" t="s">
        <v>10</v>
      </c>
      <c r="E50" t="s">
        <v>5</v>
      </c>
      <c r="G50" t="s">
        <v>5</v>
      </c>
      <c r="I50" t="s">
        <v>5</v>
      </c>
    </row>
    <row r="51" spans="2:10" x14ac:dyDescent="0.25">
      <c r="B51" s="4">
        <v>47</v>
      </c>
      <c r="C51" t="s">
        <v>7</v>
      </c>
      <c r="F51" t="s">
        <v>7</v>
      </c>
      <c r="H51" t="s">
        <v>7</v>
      </c>
      <c r="J51" t="s">
        <v>5</v>
      </c>
    </row>
    <row r="52" spans="2:10" x14ac:dyDescent="0.25">
      <c r="B52" s="4">
        <v>48</v>
      </c>
      <c r="D52" t="s">
        <v>10</v>
      </c>
      <c r="E52" t="s">
        <v>5</v>
      </c>
      <c r="H52" t="s">
        <v>7</v>
      </c>
      <c r="J52" t="s">
        <v>5</v>
      </c>
    </row>
    <row r="53" spans="2:10" x14ac:dyDescent="0.25">
      <c r="B53" s="4">
        <v>49</v>
      </c>
      <c r="C53" t="s">
        <v>7</v>
      </c>
      <c r="G53" t="s">
        <v>5</v>
      </c>
      <c r="I53" t="s">
        <v>5</v>
      </c>
    </row>
    <row r="54" spans="2:10" x14ac:dyDescent="0.25">
      <c r="B54" s="4">
        <v>50</v>
      </c>
      <c r="D54" t="s">
        <v>10</v>
      </c>
      <c r="E54" t="s">
        <v>5</v>
      </c>
      <c r="G54" t="s">
        <v>7</v>
      </c>
      <c r="I54" t="s">
        <v>5</v>
      </c>
      <c r="J54" t="s">
        <v>5</v>
      </c>
    </row>
    <row r="55" spans="2:10" x14ac:dyDescent="0.25">
      <c r="B55" s="4">
        <v>51</v>
      </c>
      <c r="C55" t="s">
        <v>7</v>
      </c>
      <c r="F55" t="s">
        <v>5</v>
      </c>
      <c r="J55" t="s">
        <v>5</v>
      </c>
    </row>
    <row r="56" spans="2:10" x14ac:dyDescent="0.25">
      <c r="B56" s="4">
        <v>52</v>
      </c>
      <c r="D56" t="s">
        <v>10</v>
      </c>
      <c r="E56" t="s">
        <v>5</v>
      </c>
      <c r="J56" t="s">
        <v>5</v>
      </c>
    </row>
    <row r="57" spans="2:10" x14ac:dyDescent="0.25">
      <c r="B57" s="4">
        <v>53</v>
      </c>
      <c r="C57" t="s">
        <v>7</v>
      </c>
      <c r="F57" t="s">
        <v>8</v>
      </c>
      <c r="G57" t="s">
        <v>10</v>
      </c>
      <c r="H57" t="s">
        <v>5</v>
      </c>
    </row>
    <row r="58" spans="2:10" x14ac:dyDescent="0.25">
      <c r="B58" s="4">
        <v>54</v>
      </c>
      <c r="C58" t="s">
        <v>7</v>
      </c>
      <c r="F58" t="s">
        <v>5</v>
      </c>
      <c r="G58" t="s">
        <v>10</v>
      </c>
      <c r="J58" t="s">
        <v>5</v>
      </c>
    </row>
    <row r="59" spans="2:10" x14ac:dyDescent="0.25">
      <c r="B59" s="4">
        <v>55</v>
      </c>
      <c r="C59" t="s">
        <v>7</v>
      </c>
      <c r="F59" t="s">
        <v>5</v>
      </c>
      <c r="G59" t="s">
        <v>5</v>
      </c>
      <c r="H59" t="s">
        <v>10</v>
      </c>
      <c r="I59" t="s">
        <v>5</v>
      </c>
      <c r="J59" t="s">
        <v>5</v>
      </c>
    </row>
    <row r="60" spans="2:10" x14ac:dyDescent="0.25">
      <c r="B60" s="4">
        <v>56</v>
      </c>
      <c r="C60" t="s">
        <v>7</v>
      </c>
      <c r="F60" t="s">
        <v>5</v>
      </c>
      <c r="G60" t="s">
        <v>8</v>
      </c>
      <c r="H60" t="s">
        <v>10</v>
      </c>
      <c r="I60" t="s">
        <v>5</v>
      </c>
      <c r="J60" t="s">
        <v>5</v>
      </c>
    </row>
  </sheetData>
  <conditionalFormatting sqref="C5:H11">
    <cfRule type="cellIs" dxfId="3784" priority="8" operator="equal">
      <formula>"Energia"</formula>
    </cfRule>
  </conditionalFormatting>
  <conditionalFormatting sqref="C5:J60">
    <cfRule type="cellIs" dxfId="3783" priority="1" operator="equal">
      <formula>"Energia"</formula>
    </cfRule>
    <cfRule type="cellIs" dxfId="3782" priority="3" operator="equal">
      <formula>"Operação"</formula>
    </cfRule>
    <cfRule type="cellIs" dxfId="3781" priority="4" operator="equal">
      <formula>"Chuva"</formula>
    </cfRule>
    <cfRule type="cellIs" dxfId="3780" priority="5" operator="equal">
      <formula>"Elétrico"</formula>
    </cfRule>
    <cfRule type="cellIs" dxfId="3779" priority="6" operator="equal">
      <formula>"Mecânico"</formula>
    </cfRule>
    <cfRule type="cellIs" dxfId="3778" priority="7" operator="equal">
      <formula>"Ok"</formula>
    </cfRule>
  </conditionalFormatting>
  <conditionalFormatting sqref="C5:J61">
    <cfRule type="cellIs" dxfId="3777" priority="2" operator="equal">
      <formula>"Feito"</formula>
    </cfRule>
  </conditionalFormatting>
  <dataValidations count="1">
    <dataValidation type="list" allowBlank="1" showInputMessage="1" showErrorMessage="1" sqref="C5:K60" xr:uid="{6281C197-BAD3-4311-973E-B03CC4B4503A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91CF-0C1F-4E3F-9C45-DCA42B46C7BA}">
  <sheetPr codeName="Planilha7"/>
  <dimension ref="B3:O60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44234</v>
      </c>
      <c r="D3" s="3">
        <f>C3+1</f>
        <v>44235</v>
      </c>
      <c r="E3" s="3">
        <f t="shared" ref="E3:J3" si="0">D3+1</f>
        <v>44236</v>
      </c>
      <c r="F3" s="3">
        <f t="shared" si="0"/>
        <v>44237</v>
      </c>
      <c r="G3" s="3">
        <f t="shared" si="0"/>
        <v>44238</v>
      </c>
      <c r="H3" s="3">
        <f t="shared" si="0"/>
        <v>44239</v>
      </c>
      <c r="I3" s="3">
        <f t="shared" si="0"/>
        <v>44240</v>
      </c>
      <c r="J3" s="3">
        <f t="shared" si="0"/>
        <v>44241</v>
      </c>
    </row>
    <row r="4" spans="2:15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C5" t="s">
        <v>10</v>
      </c>
      <c r="L5" s="5" t="s">
        <v>5</v>
      </c>
      <c r="M5">
        <f>COUNTIF($C$5:$J$60,L5)</f>
        <v>10</v>
      </c>
      <c r="N5" s="51">
        <f>M5/$M$11</f>
        <v>0.25</v>
      </c>
      <c r="O5" s="50">
        <v>44234</v>
      </c>
    </row>
    <row r="6" spans="2:15" x14ac:dyDescent="0.25">
      <c r="B6" s="4">
        <v>2</v>
      </c>
      <c r="C6" t="s">
        <v>6</v>
      </c>
      <c r="I6" t="s">
        <v>5</v>
      </c>
      <c r="L6" s="6" t="s">
        <v>8</v>
      </c>
      <c r="M6">
        <f t="shared" ref="M6:M10" si="2">COUNTIF($C$5:$J$60,L6)</f>
        <v>2</v>
      </c>
      <c r="N6" s="51">
        <f t="shared" ref="N6:N10" si="3">M6/$M$11</f>
        <v>0.05</v>
      </c>
    </row>
    <row r="7" spans="2:15" x14ac:dyDescent="0.25">
      <c r="B7" s="4">
        <v>3</v>
      </c>
      <c r="L7" s="7" t="s">
        <v>9</v>
      </c>
      <c r="M7">
        <f t="shared" si="2"/>
        <v>1</v>
      </c>
      <c r="N7" s="51">
        <f>M7/$M$11</f>
        <v>2.5000000000000001E-2</v>
      </c>
    </row>
    <row r="8" spans="2:15" x14ac:dyDescent="0.25">
      <c r="B8" s="4">
        <v>4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C9" t="s">
        <v>6</v>
      </c>
      <c r="L9" s="9" t="s">
        <v>6</v>
      </c>
      <c r="M9">
        <f t="shared" si="2"/>
        <v>26</v>
      </c>
      <c r="N9" s="51">
        <f t="shared" si="3"/>
        <v>0.65</v>
      </c>
    </row>
    <row r="10" spans="2:15" x14ac:dyDescent="0.25">
      <c r="B10" s="4">
        <v>6</v>
      </c>
      <c r="L10" s="10" t="s">
        <v>10</v>
      </c>
      <c r="M10">
        <f t="shared" si="2"/>
        <v>1</v>
      </c>
      <c r="N10" s="51">
        <f t="shared" si="3"/>
        <v>2.5000000000000001E-2</v>
      </c>
    </row>
    <row r="11" spans="2:15" x14ac:dyDescent="0.25">
      <c r="B11" s="4">
        <v>7</v>
      </c>
      <c r="C11" t="s">
        <v>6</v>
      </c>
      <c r="M11">
        <f>SUM(M5:M10)</f>
        <v>40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  <c r="C14" t="s">
        <v>6</v>
      </c>
    </row>
    <row r="15" spans="2:15" x14ac:dyDescent="0.25">
      <c r="B15" s="4">
        <v>11</v>
      </c>
    </row>
    <row r="16" spans="2:15" x14ac:dyDescent="0.25">
      <c r="B16" s="4">
        <v>12</v>
      </c>
      <c r="C16" t="s">
        <v>6</v>
      </c>
    </row>
    <row r="17" spans="2:9" x14ac:dyDescent="0.25">
      <c r="B17" s="4">
        <v>13</v>
      </c>
      <c r="C17" t="s">
        <v>5</v>
      </c>
    </row>
    <row r="18" spans="2:9" x14ac:dyDescent="0.25">
      <c r="B18" s="4">
        <v>14</v>
      </c>
    </row>
    <row r="19" spans="2:9" x14ac:dyDescent="0.25">
      <c r="B19" s="4">
        <v>15</v>
      </c>
      <c r="C19" t="s">
        <v>6</v>
      </c>
    </row>
    <row r="20" spans="2:9" x14ac:dyDescent="0.25">
      <c r="B20" s="4">
        <v>16</v>
      </c>
      <c r="C20" t="s">
        <v>5</v>
      </c>
    </row>
    <row r="21" spans="2:9" x14ac:dyDescent="0.25">
      <c r="B21" s="4">
        <v>17</v>
      </c>
      <c r="I21" t="s">
        <v>5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6</v>
      </c>
    </row>
    <row r="24" spans="2:9" x14ac:dyDescent="0.25">
      <c r="B24" s="4">
        <v>20</v>
      </c>
      <c r="C24" t="s">
        <v>6</v>
      </c>
    </row>
    <row r="25" spans="2:9" x14ac:dyDescent="0.25">
      <c r="B25" s="4">
        <v>21</v>
      </c>
    </row>
    <row r="26" spans="2:9" x14ac:dyDescent="0.25">
      <c r="B26" s="4">
        <v>22</v>
      </c>
    </row>
    <row r="27" spans="2:9" x14ac:dyDescent="0.25">
      <c r="B27" s="4">
        <v>23</v>
      </c>
      <c r="C27" t="s">
        <v>6</v>
      </c>
    </row>
    <row r="28" spans="2:9" x14ac:dyDescent="0.25">
      <c r="B28" s="4">
        <v>24</v>
      </c>
    </row>
    <row r="29" spans="2:9" x14ac:dyDescent="0.25">
      <c r="B29" s="4">
        <v>25</v>
      </c>
      <c r="C29" t="s">
        <v>6</v>
      </c>
      <c r="I29" t="s">
        <v>5</v>
      </c>
    </row>
    <row r="30" spans="2:9" x14ac:dyDescent="0.25">
      <c r="B30" s="4">
        <v>26</v>
      </c>
    </row>
    <row r="31" spans="2:9" x14ac:dyDescent="0.25">
      <c r="B31" s="4">
        <v>27</v>
      </c>
      <c r="C31" t="s">
        <v>6</v>
      </c>
    </row>
    <row r="32" spans="2:9" x14ac:dyDescent="0.25">
      <c r="B32" s="4">
        <v>28</v>
      </c>
    </row>
    <row r="33" spans="2:9" x14ac:dyDescent="0.25">
      <c r="B33" s="4">
        <v>29</v>
      </c>
      <c r="C33" t="s">
        <v>5</v>
      </c>
    </row>
    <row r="34" spans="2:9" x14ac:dyDescent="0.25">
      <c r="B34" s="4">
        <v>30</v>
      </c>
    </row>
    <row r="35" spans="2:9" x14ac:dyDescent="0.25">
      <c r="B35" s="4">
        <v>31</v>
      </c>
      <c r="C35" t="s">
        <v>6</v>
      </c>
    </row>
    <row r="36" spans="2:9" x14ac:dyDescent="0.25">
      <c r="B36" s="4">
        <v>32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6</v>
      </c>
    </row>
    <row r="39" spans="2:9" x14ac:dyDescent="0.25">
      <c r="B39" s="4">
        <v>35</v>
      </c>
      <c r="C39" t="s">
        <v>6</v>
      </c>
    </row>
    <row r="40" spans="2:9" x14ac:dyDescent="0.25">
      <c r="B40" s="4">
        <v>36</v>
      </c>
      <c r="C40" t="s">
        <v>6</v>
      </c>
    </row>
    <row r="41" spans="2:9" x14ac:dyDescent="0.25">
      <c r="B41" s="4">
        <v>37</v>
      </c>
    </row>
    <row r="42" spans="2:9" x14ac:dyDescent="0.25">
      <c r="B42" s="4">
        <v>38</v>
      </c>
      <c r="I42" t="s">
        <v>5</v>
      </c>
    </row>
    <row r="43" spans="2:9" x14ac:dyDescent="0.25">
      <c r="B43" s="4">
        <v>39</v>
      </c>
      <c r="C43" t="s">
        <v>9</v>
      </c>
      <c r="I43" t="s">
        <v>8</v>
      </c>
    </row>
    <row r="44" spans="2:9" x14ac:dyDescent="0.25">
      <c r="B44" s="4">
        <v>40</v>
      </c>
    </row>
    <row r="45" spans="2:9" x14ac:dyDescent="0.25">
      <c r="B45" s="4">
        <v>41</v>
      </c>
      <c r="C45" t="s">
        <v>6</v>
      </c>
    </row>
    <row r="46" spans="2:9" x14ac:dyDescent="0.25">
      <c r="B46" s="4">
        <v>42</v>
      </c>
      <c r="I46" t="s">
        <v>5</v>
      </c>
    </row>
    <row r="47" spans="2:9" x14ac:dyDescent="0.25">
      <c r="B47" s="4">
        <v>43</v>
      </c>
      <c r="C47" t="s">
        <v>6</v>
      </c>
    </row>
    <row r="48" spans="2:9" x14ac:dyDescent="0.25">
      <c r="B48" s="4">
        <v>44</v>
      </c>
      <c r="C48" t="s">
        <v>6</v>
      </c>
    </row>
    <row r="49" spans="2:9" x14ac:dyDescent="0.25">
      <c r="B49" s="4">
        <v>45</v>
      </c>
      <c r="C49" t="s">
        <v>6</v>
      </c>
    </row>
    <row r="50" spans="2:9" x14ac:dyDescent="0.25">
      <c r="B50" s="4">
        <v>46</v>
      </c>
      <c r="C50" t="s">
        <v>6</v>
      </c>
    </row>
    <row r="51" spans="2:9" x14ac:dyDescent="0.25">
      <c r="B51" s="4">
        <v>47</v>
      </c>
    </row>
    <row r="52" spans="2:9" x14ac:dyDescent="0.25">
      <c r="B52" s="4">
        <v>48</v>
      </c>
    </row>
    <row r="53" spans="2:9" x14ac:dyDescent="0.25">
      <c r="B53" s="4">
        <v>49</v>
      </c>
      <c r="C53" t="s">
        <v>6</v>
      </c>
    </row>
    <row r="54" spans="2:9" x14ac:dyDescent="0.25">
      <c r="B54" s="4">
        <v>50</v>
      </c>
      <c r="C54" t="s">
        <v>6</v>
      </c>
      <c r="I54" t="s">
        <v>5</v>
      </c>
    </row>
    <row r="55" spans="2:9" x14ac:dyDescent="0.25">
      <c r="B55" s="4">
        <v>51</v>
      </c>
      <c r="C55" t="s">
        <v>6</v>
      </c>
      <c r="I55" t="s">
        <v>5</v>
      </c>
    </row>
    <row r="56" spans="2:9" x14ac:dyDescent="0.25">
      <c r="B56" s="4">
        <v>52</v>
      </c>
    </row>
    <row r="57" spans="2:9" x14ac:dyDescent="0.25">
      <c r="B57" s="4">
        <v>53</v>
      </c>
      <c r="C57" t="s">
        <v>6</v>
      </c>
    </row>
    <row r="58" spans="2:9" x14ac:dyDescent="0.25">
      <c r="B58" s="4">
        <v>54</v>
      </c>
      <c r="C58" t="s">
        <v>6</v>
      </c>
    </row>
    <row r="59" spans="2:9" x14ac:dyDescent="0.25">
      <c r="B59" s="4">
        <v>55</v>
      </c>
      <c r="C59" t="s">
        <v>6</v>
      </c>
    </row>
    <row r="60" spans="2:9" x14ac:dyDescent="0.25">
      <c r="B60" s="4">
        <v>56</v>
      </c>
      <c r="C60" t="s">
        <v>8</v>
      </c>
    </row>
  </sheetData>
  <conditionalFormatting sqref="C5:H11">
    <cfRule type="cellIs" dxfId="3776" priority="8" operator="equal">
      <formula>"Energia"</formula>
    </cfRule>
  </conditionalFormatting>
  <conditionalFormatting sqref="C5:J60">
    <cfRule type="cellIs" dxfId="3775" priority="1" operator="equal">
      <formula>"Energia"</formula>
    </cfRule>
    <cfRule type="cellIs" dxfId="3774" priority="3" operator="equal">
      <formula>"Operação"</formula>
    </cfRule>
    <cfRule type="cellIs" dxfId="3773" priority="4" operator="equal">
      <formula>"Chuva"</formula>
    </cfRule>
    <cfRule type="cellIs" dxfId="3772" priority="5" operator="equal">
      <formula>"Elétrico"</formula>
    </cfRule>
    <cfRule type="cellIs" dxfId="3771" priority="6" operator="equal">
      <formula>"Mecânico"</formula>
    </cfRule>
    <cfRule type="cellIs" dxfId="3770" priority="7" operator="equal">
      <formula>"Ok"</formula>
    </cfRule>
  </conditionalFormatting>
  <conditionalFormatting sqref="C5:J61">
    <cfRule type="cellIs" dxfId="3769" priority="2" operator="equal">
      <formula>"Feito"</formula>
    </cfRule>
  </conditionalFormatting>
  <dataValidations count="1">
    <dataValidation type="list" allowBlank="1" showInputMessage="1" showErrorMessage="1" sqref="C5:K60" xr:uid="{D3497DA1-9B27-4E4A-A747-7631B4AA880F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581B-727E-4481-ACE8-BBC47BD32569}">
  <sheetPr codeName="Planilha8"/>
  <dimension ref="B3:O123"/>
  <sheetViews>
    <sheetView zoomScale="145" zoomScaleNormal="14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F7" sqref="F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10" width="10.5703125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44242</v>
      </c>
      <c r="D3" s="3">
        <f>C3+1</f>
        <v>44243</v>
      </c>
      <c r="E3" s="3">
        <f t="shared" ref="E3:J3" si="0">D3+1</f>
        <v>44244</v>
      </c>
      <c r="F3" s="3">
        <f t="shared" si="0"/>
        <v>44245</v>
      </c>
      <c r="G3" s="3">
        <f t="shared" si="0"/>
        <v>44246</v>
      </c>
      <c r="H3" s="3">
        <f t="shared" si="0"/>
        <v>44247</v>
      </c>
      <c r="I3" s="3">
        <f t="shared" si="0"/>
        <v>44248</v>
      </c>
      <c r="J3" s="3">
        <f t="shared" si="0"/>
        <v>44249</v>
      </c>
    </row>
    <row r="4" spans="2:15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L5" s="5" t="s">
        <v>5</v>
      </c>
      <c r="M5">
        <f>COUNTIF($C$5:$J$60,L5)</f>
        <v>9</v>
      </c>
      <c r="N5" s="51">
        <f>M5/$M$11</f>
        <v>0.5</v>
      </c>
      <c r="O5" s="50">
        <v>44242</v>
      </c>
    </row>
    <row r="6" spans="2:15" x14ac:dyDescent="0.25">
      <c r="B6" s="4">
        <v>2</v>
      </c>
      <c r="C6" t="s">
        <v>5</v>
      </c>
      <c r="J6" t="s">
        <v>5</v>
      </c>
      <c r="L6" s="6" t="s">
        <v>8</v>
      </c>
      <c r="M6">
        <f t="shared" ref="M6:M10" si="2">COUNTIF($C$5:$J$60,L6)</f>
        <v>6</v>
      </c>
      <c r="N6" s="51">
        <f t="shared" ref="N6:N10" si="3">M6/$M$11</f>
        <v>0.33333333333333331</v>
      </c>
    </row>
    <row r="7" spans="2:15" x14ac:dyDescent="0.25">
      <c r="B7" s="4">
        <v>3</v>
      </c>
      <c r="E7" t="s">
        <v>5</v>
      </c>
      <c r="F7" t="s">
        <v>5</v>
      </c>
      <c r="L7" s="7" t="s">
        <v>9</v>
      </c>
      <c r="M7">
        <f t="shared" si="2"/>
        <v>0</v>
      </c>
      <c r="N7" s="51">
        <f t="shared" si="3"/>
        <v>0</v>
      </c>
    </row>
    <row r="8" spans="2:15" x14ac:dyDescent="0.25">
      <c r="B8" s="4">
        <v>4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L9" s="9" t="s">
        <v>6</v>
      </c>
      <c r="M9">
        <f t="shared" si="2"/>
        <v>1</v>
      </c>
      <c r="N9" s="51">
        <f t="shared" si="3"/>
        <v>5.5555555555555552E-2</v>
      </c>
    </row>
    <row r="10" spans="2:15" x14ac:dyDescent="0.25">
      <c r="B10" s="4">
        <v>6</v>
      </c>
      <c r="L10" s="10" t="s">
        <v>10</v>
      </c>
      <c r="M10">
        <f t="shared" si="2"/>
        <v>2</v>
      </c>
      <c r="N10" s="51">
        <f t="shared" si="3"/>
        <v>0.1111111111111111</v>
      </c>
    </row>
    <row r="11" spans="2:15" x14ac:dyDescent="0.25">
      <c r="B11" s="4">
        <v>7</v>
      </c>
      <c r="M11">
        <f>SUM(M5:M10)</f>
        <v>18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</row>
    <row r="21" spans="2:10" x14ac:dyDescent="0.25">
      <c r="B21" s="4">
        <v>17</v>
      </c>
    </row>
    <row r="22" spans="2:10" x14ac:dyDescent="0.25">
      <c r="B22" s="4">
        <v>18</v>
      </c>
      <c r="J22" t="s">
        <v>5</v>
      </c>
    </row>
    <row r="23" spans="2:10" x14ac:dyDescent="0.25">
      <c r="B23" s="4">
        <v>19</v>
      </c>
      <c r="C23" t="s">
        <v>6</v>
      </c>
      <c r="G23" t="s">
        <v>5</v>
      </c>
    </row>
    <row r="24" spans="2:10" x14ac:dyDescent="0.25">
      <c r="B24" s="4">
        <v>20</v>
      </c>
      <c r="F24" t="s">
        <v>10</v>
      </c>
    </row>
    <row r="25" spans="2:10" x14ac:dyDescent="0.25">
      <c r="B25" s="4">
        <v>21</v>
      </c>
    </row>
    <row r="26" spans="2:10" x14ac:dyDescent="0.25">
      <c r="B26" s="4">
        <v>22</v>
      </c>
    </row>
    <row r="27" spans="2:10" x14ac:dyDescent="0.25">
      <c r="B27" s="4">
        <v>23</v>
      </c>
    </row>
    <row r="28" spans="2:10" x14ac:dyDescent="0.25">
      <c r="B28" s="4">
        <v>24</v>
      </c>
      <c r="E28" t="s">
        <v>8</v>
      </c>
    </row>
    <row r="29" spans="2:10" x14ac:dyDescent="0.25">
      <c r="B29" s="4">
        <v>25</v>
      </c>
      <c r="C29" t="s">
        <v>5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</row>
    <row r="33" spans="2:10" x14ac:dyDescent="0.25">
      <c r="B33" s="4">
        <v>29</v>
      </c>
      <c r="C33" t="s">
        <v>5</v>
      </c>
      <c r="D33" t="s">
        <v>5</v>
      </c>
    </row>
    <row r="34" spans="2:10" x14ac:dyDescent="0.25">
      <c r="B34" s="4">
        <v>30</v>
      </c>
    </row>
    <row r="35" spans="2:10" x14ac:dyDescent="0.25">
      <c r="B35" s="4">
        <v>31</v>
      </c>
    </row>
    <row r="36" spans="2:10" x14ac:dyDescent="0.25">
      <c r="B36" s="4">
        <v>32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J36" t="s">
        <v>10</v>
      </c>
    </row>
    <row r="37" spans="2:10" x14ac:dyDescent="0.25">
      <c r="B37" s="4">
        <v>33</v>
      </c>
    </row>
    <row r="38" spans="2:10" x14ac:dyDescent="0.25">
      <c r="B38" s="4">
        <v>34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</row>
    <row r="46" spans="2:10" x14ac:dyDescent="0.25">
      <c r="B46" s="4">
        <v>42</v>
      </c>
    </row>
    <row r="47" spans="2:10" x14ac:dyDescent="0.25">
      <c r="B47" s="4">
        <v>43</v>
      </c>
    </row>
    <row r="48" spans="2:10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44242</v>
      </c>
      <c r="D66" s="3">
        <f>C66+1</f>
        <v>44243</v>
      </c>
      <c r="E66" s="3">
        <f t="shared" ref="E66" si="4">D66+1</f>
        <v>44244</v>
      </c>
      <c r="F66" s="3">
        <f t="shared" ref="F66" si="5">E66+1</f>
        <v>44245</v>
      </c>
      <c r="G66" s="3">
        <f t="shared" ref="G66" si="6">F66+1</f>
        <v>44246</v>
      </c>
      <c r="H66" s="3">
        <f t="shared" ref="H66" si="7">G66+1</f>
        <v>44247</v>
      </c>
      <c r="I66" s="3">
        <f t="shared" ref="I66" si="8">H66+1</f>
        <v>44248</v>
      </c>
      <c r="J66" s="3">
        <f t="shared" ref="J66" si="9">I66+1</f>
        <v>44249</v>
      </c>
    </row>
    <row r="67" spans="2:13" x14ac:dyDescent="0.25">
      <c r="B67" s="2" t="s">
        <v>0</v>
      </c>
      <c r="C67" s="1" t="str">
        <f>TEXT(C66,"ddd")</f>
        <v>seg</v>
      </c>
      <c r="D67" s="1" t="str">
        <f t="shared" ref="D67:J67" si="10">TEXT(D66,"ddd")</f>
        <v>ter</v>
      </c>
      <c r="E67" s="1" t="str">
        <f t="shared" si="10"/>
        <v>qua</v>
      </c>
      <c r="F67" s="1" t="str">
        <f t="shared" si="10"/>
        <v>qui</v>
      </c>
      <c r="G67" s="1" t="str">
        <f t="shared" si="10"/>
        <v>sex</v>
      </c>
      <c r="H67" s="1" t="str">
        <f t="shared" si="10"/>
        <v>sáb</v>
      </c>
      <c r="I67" s="1" t="str">
        <f t="shared" si="10"/>
        <v>dom</v>
      </c>
      <c r="J67" s="1" t="str">
        <f t="shared" si="10"/>
        <v>seg</v>
      </c>
      <c r="L67" s="11" t="s">
        <v>8</v>
      </c>
    </row>
    <row r="68" spans="2:13" x14ac:dyDescent="0.25">
      <c r="B68" s="4">
        <v>1</v>
      </c>
      <c r="L68" s="12" t="s">
        <v>11</v>
      </c>
      <c r="M68">
        <f>COUNTIF($C$68:$J$123,L68)</f>
        <v>2</v>
      </c>
    </row>
    <row r="69" spans="2:13" x14ac:dyDescent="0.25">
      <c r="B69" s="4">
        <v>2</v>
      </c>
      <c r="L69" s="13" t="s">
        <v>12</v>
      </c>
      <c r="M69">
        <f t="shared" ref="M69:M73" si="11">COUNTIF($C$68:$J$123,L69)</f>
        <v>5</v>
      </c>
    </row>
    <row r="70" spans="2:13" x14ac:dyDescent="0.25">
      <c r="B70" s="4">
        <v>3</v>
      </c>
      <c r="L70" s="7" t="s">
        <v>13</v>
      </c>
      <c r="M70">
        <f t="shared" si="11"/>
        <v>5</v>
      </c>
    </row>
    <row r="71" spans="2:13" x14ac:dyDescent="0.25">
      <c r="B71" s="4">
        <v>4</v>
      </c>
      <c r="L71" s="8" t="s">
        <v>14</v>
      </c>
      <c r="M71">
        <f t="shared" si="11"/>
        <v>0</v>
      </c>
    </row>
    <row r="72" spans="2:13" x14ac:dyDescent="0.25">
      <c r="B72" s="4">
        <v>5</v>
      </c>
      <c r="L72" s="14" t="s">
        <v>15</v>
      </c>
      <c r="M72">
        <f t="shared" si="11"/>
        <v>0</v>
      </c>
    </row>
    <row r="73" spans="2:13" x14ac:dyDescent="0.25">
      <c r="B73" s="4">
        <v>6</v>
      </c>
      <c r="L73" s="15" t="s">
        <v>16</v>
      </c>
      <c r="M73">
        <f t="shared" si="11"/>
        <v>0</v>
      </c>
    </row>
    <row r="74" spans="2:13" x14ac:dyDescent="0.25">
      <c r="B74" s="4">
        <v>7</v>
      </c>
      <c r="M74">
        <f>SUM(M68:M73)</f>
        <v>12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9" x14ac:dyDescent="0.25">
      <c r="B81" s="4">
        <v>14</v>
      </c>
    </row>
    <row r="82" spans="2:9" x14ac:dyDescent="0.25">
      <c r="B82" s="4">
        <v>15</v>
      </c>
    </row>
    <row r="83" spans="2:9" x14ac:dyDescent="0.25">
      <c r="B83" s="4">
        <v>16</v>
      </c>
    </row>
    <row r="84" spans="2:9" x14ac:dyDescent="0.25">
      <c r="B84" s="4">
        <v>17</v>
      </c>
    </row>
    <row r="85" spans="2:9" x14ac:dyDescent="0.25">
      <c r="B85" s="4">
        <v>18</v>
      </c>
    </row>
    <row r="86" spans="2:9" x14ac:dyDescent="0.25">
      <c r="B86" s="4">
        <v>19</v>
      </c>
    </row>
    <row r="87" spans="2:9" x14ac:dyDescent="0.25">
      <c r="B87" s="4">
        <v>20</v>
      </c>
    </row>
    <row r="88" spans="2:9" x14ac:dyDescent="0.25">
      <c r="B88" s="4">
        <v>21</v>
      </c>
    </row>
    <row r="89" spans="2:9" x14ac:dyDescent="0.25">
      <c r="B89" s="4">
        <v>22</v>
      </c>
    </row>
    <row r="90" spans="2:9" x14ac:dyDescent="0.25">
      <c r="B90" s="4">
        <v>23</v>
      </c>
    </row>
    <row r="91" spans="2:9" x14ac:dyDescent="0.25">
      <c r="B91" s="4">
        <v>24</v>
      </c>
      <c r="E91" t="s">
        <v>13</v>
      </c>
      <c r="F91" t="s">
        <v>13</v>
      </c>
      <c r="G91" t="s">
        <v>13</v>
      </c>
      <c r="H91" t="s">
        <v>13</v>
      </c>
      <c r="I91" t="s">
        <v>13</v>
      </c>
    </row>
    <row r="92" spans="2:9" x14ac:dyDescent="0.25">
      <c r="B92" s="4">
        <v>25</v>
      </c>
    </row>
    <row r="93" spans="2:9" x14ac:dyDescent="0.25">
      <c r="B93" s="4">
        <v>26</v>
      </c>
    </row>
    <row r="94" spans="2:9" x14ac:dyDescent="0.25">
      <c r="B94" s="4">
        <v>27</v>
      </c>
    </row>
    <row r="95" spans="2:9" x14ac:dyDescent="0.25">
      <c r="B95" s="4">
        <v>28</v>
      </c>
    </row>
    <row r="96" spans="2:9" x14ac:dyDescent="0.25">
      <c r="B96" s="4">
        <v>29</v>
      </c>
    </row>
    <row r="97" spans="2:9" x14ac:dyDescent="0.25">
      <c r="B97" s="4">
        <v>30</v>
      </c>
    </row>
    <row r="98" spans="2:9" x14ac:dyDescent="0.25">
      <c r="B98" s="4">
        <v>31</v>
      </c>
    </row>
    <row r="99" spans="2:9" x14ac:dyDescent="0.25">
      <c r="B99" s="4">
        <v>32</v>
      </c>
      <c r="C99" t="s">
        <v>11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</row>
    <row r="100" spans="2:9" x14ac:dyDescent="0.25">
      <c r="B100" s="4">
        <v>33</v>
      </c>
    </row>
    <row r="101" spans="2:9" x14ac:dyDescent="0.25">
      <c r="B101" s="4">
        <v>34</v>
      </c>
    </row>
    <row r="102" spans="2:9" x14ac:dyDescent="0.25">
      <c r="B102" s="4">
        <v>35</v>
      </c>
    </row>
    <row r="103" spans="2:9" x14ac:dyDescent="0.25">
      <c r="B103" s="4">
        <v>36</v>
      </c>
    </row>
    <row r="104" spans="2:9" x14ac:dyDescent="0.25">
      <c r="B104" s="4">
        <v>37</v>
      </c>
    </row>
    <row r="105" spans="2:9" x14ac:dyDescent="0.25">
      <c r="B105" s="4">
        <v>38</v>
      </c>
    </row>
    <row r="106" spans="2:9" x14ac:dyDescent="0.25">
      <c r="B106" s="4">
        <v>39</v>
      </c>
    </row>
    <row r="107" spans="2:9" x14ac:dyDescent="0.25">
      <c r="B107" s="4">
        <v>40</v>
      </c>
    </row>
    <row r="108" spans="2:9" x14ac:dyDescent="0.25">
      <c r="B108" s="4">
        <v>41</v>
      </c>
    </row>
    <row r="109" spans="2:9" x14ac:dyDescent="0.25">
      <c r="B109" s="4">
        <v>42</v>
      </c>
    </row>
    <row r="110" spans="2:9" x14ac:dyDescent="0.25">
      <c r="B110" s="4">
        <v>43</v>
      </c>
    </row>
    <row r="111" spans="2:9" x14ac:dyDescent="0.25">
      <c r="B111" s="4">
        <v>44</v>
      </c>
    </row>
    <row r="112" spans="2:9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3768" priority="24" operator="equal">
      <formula>"Energia"</formula>
    </cfRule>
  </conditionalFormatting>
  <conditionalFormatting sqref="C68:H74">
    <cfRule type="cellIs" dxfId="3767" priority="16" operator="equal">
      <formula>"Energia"</formula>
    </cfRule>
  </conditionalFormatting>
  <conditionalFormatting sqref="C5:J60">
    <cfRule type="cellIs" dxfId="3766" priority="17" operator="equal">
      <formula>"Energia"</formula>
    </cfRule>
    <cfRule type="cellIs" dxfId="3765" priority="19" operator="equal">
      <formula>"Operação"</formula>
    </cfRule>
    <cfRule type="cellIs" dxfId="3764" priority="20" operator="equal">
      <formula>"Chuva"</formula>
    </cfRule>
    <cfRule type="cellIs" dxfId="3763" priority="21" operator="equal">
      <formula>"Elétrico"</formula>
    </cfRule>
    <cfRule type="cellIs" dxfId="3762" priority="22" operator="equal">
      <formula>"Mecânico"</formula>
    </cfRule>
    <cfRule type="cellIs" dxfId="3761" priority="23" operator="equal">
      <formula>"Ok"</formula>
    </cfRule>
  </conditionalFormatting>
  <conditionalFormatting sqref="C5:J61">
    <cfRule type="cellIs" dxfId="3760" priority="18" operator="equal">
      <formula>"Feito"</formula>
    </cfRule>
  </conditionalFormatting>
  <conditionalFormatting sqref="C68:J123">
    <cfRule type="cellIs" dxfId="3759" priority="1" operator="equal">
      <formula>"Micro"</formula>
    </cfRule>
    <cfRule type="cellIs" dxfId="3758" priority="2" operator="equal">
      <formula>"Castanha"</formula>
    </cfRule>
    <cfRule type="cellIs" dxfId="3757" priority="3" operator="equal">
      <formula>"Redutor"</formula>
    </cfRule>
    <cfRule type="cellIs" dxfId="3756" priority="4" operator="equal">
      <formula>"Adutora"</formula>
    </cfRule>
    <cfRule type="cellIs" dxfId="3755" priority="5" operator="equal">
      <formula>"Mangote"</formula>
    </cfRule>
    <cfRule type="cellIs" dxfId="3754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{05D25334-D3C7-4F6B-BB7B-F46E8B95E10E}</x14:id>
        </ext>
      </extLst>
    </cfRule>
    <cfRule type="cellIs" dxfId="3753" priority="9" operator="equal">
      <formula>"Energia"</formula>
    </cfRule>
    <cfRule type="cellIs" dxfId="3752" priority="10" operator="equal">
      <formula>"Feito"</formula>
    </cfRule>
    <cfRule type="cellIs" dxfId="3751" priority="11" operator="equal">
      <formula>"Operação"</formula>
    </cfRule>
    <cfRule type="cellIs" dxfId="3750" priority="12" operator="equal">
      <formula>"Chuva"</formula>
    </cfRule>
    <cfRule type="cellIs" dxfId="3749" priority="13" operator="equal">
      <formula>"Elétrico"</formula>
    </cfRule>
    <cfRule type="cellIs" dxfId="3748" priority="14" operator="equal">
      <formula>"Mecânico"</formula>
    </cfRule>
    <cfRule type="cellIs" dxfId="3747" priority="15" operator="equal">
      <formula>"Ok"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C4867145-83A6-4481-8ACC-623BF4482CDB}">
      <formula1>$L$5:$L$10</formula1>
    </dataValidation>
    <dataValidation type="list" allowBlank="1" showInputMessage="1" showErrorMessage="1" sqref="C68:J123" xr:uid="{37D508E7-8BC4-412F-8B7A-1DDE4F68C286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D25334-D3C7-4F6B-BB7B-F46E8B95E1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DFBE-EF39-4938-9242-7055C79DFF96}">
  <sheetPr codeName="Planilha9"/>
  <dimension ref="B3:O123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7" sqref="G7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10" width="10.5703125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44250</v>
      </c>
      <c r="D3" s="3">
        <f>C3+1</f>
        <v>44251</v>
      </c>
      <c r="E3" s="3">
        <f t="shared" ref="E3:J3" si="0">D3+1</f>
        <v>44252</v>
      </c>
      <c r="F3" s="3">
        <f t="shared" si="0"/>
        <v>44253</v>
      </c>
      <c r="G3" s="3">
        <f t="shared" si="0"/>
        <v>44254</v>
      </c>
      <c r="H3" s="3">
        <f t="shared" si="0"/>
        <v>44255</v>
      </c>
      <c r="I3" s="3">
        <f t="shared" si="0"/>
        <v>44256</v>
      </c>
      <c r="J3" s="3">
        <f t="shared" si="0"/>
        <v>44257</v>
      </c>
    </row>
    <row r="4" spans="2:15" x14ac:dyDescent="0.25">
      <c r="B4" s="2" t="s">
        <v>0</v>
      </c>
      <c r="C4" s="1" t="str">
        <f>TEXT(C3,"ddd")</f>
        <v>ter</v>
      </c>
      <c r="D4" s="1" t="str">
        <f t="shared" ref="D4:J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J4" s="1" t="str">
        <f t="shared" si="1"/>
        <v>ter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L5" s="5" t="s">
        <v>5</v>
      </c>
      <c r="M5">
        <f>COUNTIF($C$5:$J$60,L5)</f>
        <v>14</v>
      </c>
      <c r="N5" s="51">
        <f>M5/$M$11</f>
        <v>0.82352941176470584</v>
      </c>
      <c r="O5" s="50">
        <f>C3</f>
        <v>44250</v>
      </c>
    </row>
    <row r="6" spans="2:15" x14ac:dyDescent="0.25">
      <c r="B6" s="4">
        <v>2</v>
      </c>
      <c r="C6" t="s">
        <v>5</v>
      </c>
      <c r="J6" t="s">
        <v>5</v>
      </c>
      <c r="L6" s="6" t="s">
        <v>8</v>
      </c>
      <c r="M6">
        <f t="shared" ref="M6:M10" si="2">COUNTIF($C$5:$J$60,L6)</f>
        <v>1</v>
      </c>
      <c r="N6" s="51">
        <f t="shared" ref="N6:N10" si="3">M6/$M$11</f>
        <v>5.8823529411764705E-2</v>
      </c>
    </row>
    <row r="7" spans="2:15" x14ac:dyDescent="0.25">
      <c r="B7" s="4">
        <v>3</v>
      </c>
      <c r="D7" t="s">
        <v>6</v>
      </c>
      <c r="E7" t="s">
        <v>5</v>
      </c>
      <c r="I7" t="s">
        <v>5</v>
      </c>
      <c r="L7" s="7" t="s">
        <v>9</v>
      </c>
      <c r="M7">
        <f t="shared" si="2"/>
        <v>1</v>
      </c>
      <c r="N7" s="51">
        <f t="shared" si="3"/>
        <v>5.8823529411764705E-2</v>
      </c>
    </row>
    <row r="8" spans="2:15" x14ac:dyDescent="0.25">
      <c r="B8" s="4">
        <v>4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L9" s="9" t="s">
        <v>6</v>
      </c>
      <c r="M9">
        <f t="shared" si="2"/>
        <v>1</v>
      </c>
      <c r="N9" s="51">
        <f t="shared" si="3"/>
        <v>5.8823529411764705E-2</v>
      </c>
    </row>
    <row r="10" spans="2:15" x14ac:dyDescent="0.25">
      <c r="B10" s="4">
        <v>6</v>
      </c>
      <c r="L10" s="10" t="s">
        <v>10</v>
      </c>
      <c r="M10">
        <f t="shared" si="2"/>
        <v>0</v>
      </c>
      <c r="N10" s="51">
        <f t="shared" si="3"/>
        <v>0</v>
      </c>
    </row>
    <row r="11" spans="2:15" x14ac:dyDescent="0.25">
      <c r="B11" s="4">
        <v>7</v>
      </c>
      <c r="M11">
        <f>SUM(M5:M10)</f>
        <v>17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  <c r="D20" t="s">
        <v>5</v>
      </c>
      <c r="E20" t="s">
        <v>5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5</v>
      </c>
    </row>
    <row r="23" spans="2:10" x14ac:dyDescent="0.25">
      <c r="B23" s="4">
        <v>19</v>
      </c>
    </row>
    <row r="24" spans="2:10" x14ac:dyDescent="0.25">
      <c r="B24" s="4">
        <v>20</v>
      </c>
    </row>
    <row r="25" spans="2:10" x14ac:dyDescent="0.25">
      <c r="B25" s="4">
        <v>21</v>
      </c>
    </row>
    <row r="26" spans="2:10" x14ac:dyDescent="0.25">
      <c r="B26" s="4">
        <v>22</v>
      </c>
      <c r="D26" t="s">
        <v>5</v>
      </c>
      <c r="E26" t="s">
        <v>5</v>
      </c>
    </row>
    <row r="27" spans="2:10" x14ac:dyDescent="0.25">
      <c r="B27" s="4">
        <v>23</v>
      </c>
    </row>
    <row r="28" spans="2:10" x14ac:dyDescent="0.25">
      <c r="B28" s="4">
        <v>24</v>
      </c>
      <c r="F28" t="s">
        <v>8</v>
      </c>
      <c r="J28" t="s">
        <v>9</v>
      </c>
    </row>
    <row r="29" spans="2:10" x14ac:dyDescent="0.25">
      <c r="B29" s="4">
        <v>25</v>
      </c>
      <c r="D29" t="s">
        <v>5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  <c r="F32" t="s">
        <v>5</v>
      </c>
    </row>
    <row r="33" spans="2:9" x14ac:dyDescent="0.25">
      <c r="B33" s="4">
        <v>29</v>
      </c>
      <c r="D33" t="s">
        <v>5</v>
      </c>
      <c r="I33" t="s">
        <v>5</v>
      </c>
    </row>
    <row r="34" spans="2:9" x14ac:dyDescent="0.25">
      <c r="B34" s="4">
        <v>30</v>
      </c>
    </row>
    <row r="35" spans="2:9" x14ac:dyDescent="0.25">
      <c r="B35" s="4">
        <v>31</v>
      </c>
    </row>
    <row r="36" spans="2:9" x14ac:dyDescent="0.25">
      <c r="B36" s="4">
        <v>32</v>
      </c>
      <c r="C36" t="s">
        <v>5</v>
      </c>
    </row>
    <row r="37" spans="2:9" x14ac:dyDescent="0.25">
      <c r="B37" s="4">
        <v>33</v>
      </c>
    </row>
    <row r="38" spans="2:9" x14ac:dyDescent="0.25">
      <c r="B38" s="4">
        <v>34</v>
      </c>
    </row>
    <row r="39" spans="2:9" x14ac:dyDescent="0.25">
      <c r="B39" s="4">
        <v>35</v>
      </c>
    </row>
    <row r="40" spans="2:9" x14ac:dyDescent="0.25">
      <c r="B40" s="4">
        <v>36</v>
      </c>
    </row>
    <row r="41" spans="2:9" x14ac:dyDescent="0.25">
      <c r="B41" s="4">
        <v>37</v>
      </c>
    </row>
    <row r="42" spans="2:9" x14ac:dyDescent="0.25">
      <c r="B42" s="4">
        <v>38</v>
      </c>
    </row>
    <row r="43" spans="2:9" x14ac:dyDescent="0.25">
      <c r="B43" s="4">
        <v>39</v>
      </c>
    </row>
    <row r="44" spans="2:9" x14ac:dyDescent="0.25">
      <c r="B44" s="4">
        <v>40</v>
      </c>
    </row>
    <row r="45" spans="2:9" x14ac:dyDescent="0.25">
      <c r="B45" s="4">
        <v>41</v>
      </c>
    </row>
    <row r="46" spans="2:9" x14ac:dyDescent="0.25">
      <c r="B46" s="4">
        <v>42</v>
      </c>
    </row>
    <row r="47" spans="2:9" x14ac:dyDescent="0.25">
      <c r="B47" s="4">
        <v>43</v>
      </c>
    </row>
    <row r="48" spans="2:9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44250</v>
      </c>
      <c r="D66" s="3">
        <f>C66+1</f>
        <v>44251</v>
      </c>
      <c r="E66" s="3">
        <f t="shared" ref="E66:J66" si="4">D66+1</f>
        <v>44252</v>
      </c>
      <c r="F66" s="3">
        <f t="shared" si="4"/>
        <v>44253</v>
      </c>
      <c r="G66" s="3">
        <f t="shared" si="4"/>
        <v>44254</v>
      </c>
      <c r="H66" s="3">
        <f t="shared" si="4"/>
        <v>44255</v>
      </c>
      <c r="I66" s="3">
        <f t="shared" si="4"/>
        <v>44256</v>
      </c>
      <c r="J66" s="3">
        <f t="shared" si="4"/>
        <v>44257</v>
      </c>
    </row>
    <row r="67" spans="2:13" x14ac:dyDescent="0.25">
      <c r="B67" s="2" t="s">
        <v>0</v>
      </c>
      <c r="C67" s="1" t="str">
        <f>TEXT(C66,"ddd")</f>
        <v>ter</v>
      </c>
      <c r="D67" s="1" t="str">
        <f t="shared" ref="D67:J67" si="5">TEXT(D66,"ddd")</f>
        <v>qua</v>
      </c>
      <c r="E67" s="1" t="str">
        <f t="shared" si="5"/>
        <v>qui</v>
      </c>
      <c r="F67" s="1" t="str">
        <f t="shared" si="5"/>
        <v>sex</v>
      </c>
      <c r="G67" s="1" t="str">
        <f t="shared" si="5"/>
        <v>sáb</v>
      </c>
      <c r="H67" s="1" t="str">
        <f t="shared" si="5"/>
        <v>dom</v>
      </c>
      <c r="I67" s="1" t="str">
        <f t="shared" si="5"/>
        <v>seg</v>
      </c>
      <c r="J67" s="1" t="str">
        <f t="shared" si="5"/>
        <v>ter</v>
      </c>
      <c r="L67" s="11" t="s">
        <v>8</v>
      </c>
    </row>
    <row r="68" spans="2:13" x14ac:dyDescent="0.25">
      <c r="B68" s="4">
        <v>1</v>
      </c>
      <c r="L68" s="12" t="s">
        <v>11</v>
      </c>
      <c r="M68">
        <f>COUNTIF($C$68:$J$123,L68)</f>
        <v>0</v>
      </c>
    </row>
    <row r="69" spans="2:13" x14ac:dyDescent="0.25">
      <c r="B69" s="4">
        <v>2</v>
      </c>
      <c r="L69" s="13" t="s">
        <v>12</v>
      </c>
      <c r="M69">
        <f t="shared" ref="M69:M73" si="6">COUNTIF($C$68:$J$123,L69)</f>
        <v>0</v>
      </c>
    </row>
    <row r="70" spans="2:13" x14ac:dyDescent="0.25">
      <c r="B70" s="4">
        <v>3</v>
      </c>
      <c r="L70" s="7" t="s">
        <v>13</v>
      </c>
      <c r="M70">
        <f t="shared" si="6"/>
        <v>1</v>
      </c>
    </row>
    <row r="71" spans="2:13" x14ac:dyDescent="0.25">
      <c r="B71" s="4">
        <v>4</v>
      </c>
      <c r="L71" s="8" t="s">
        <v>14</v>
      </c>
      <c r="M71">
        <f t="shared" si="6"/>
        <v>0</v>
      </c>
    </row>
    <row r="72" spans="2:13" x14ac:dyDescent="0.25">
      <c r="B72" s="4">
        <v>5</v>
      </c>
      <c r="L72" s="14" t="s">
        <v>15</v>
      </c>
      <c r="M72">
        <f t="shared" si="6"/>
        <v>0</v>
      </c>
    </row>
    <row r="73" spans="2:13" x14ac:dyDescent="0.25">
      <c r="B73" s="4">
        <v>6</v>
      </c>
      <c r="L73" s="15" t="s">
        <v>16</v>
      </c>
      <c r="M73">
        <f t="shared" si="6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6" x14ac:dyDescent="0.25">
      <c r="B81" s="4">
        <v>14</v>
      </c>
    </row>
    <row r="82" spans="2:6" x14ac:dyDescent="0.25">
      <c r="B82" s="4">
        <v>15</v>
      </c>
    </row>
    <row r="83" spans="2:6" x14ac:dyDescent="0.25">
      <c r="B83" s="4">
        <v>16</v>
      </c>
    </row>
    <row r="84" spans="2:6" x14ac:dyDescent="0.25">
      <c r="B84" s="4">
        <v>17</v>
      </c>
    </row>
    <row r="85" spans="2:6" x14ac:dyDescent="0.25">
      <c r="B85" s="4">
        <v>18</v>
      </c>
    </row>
    <row r="86" spans="2:6" x14ac:dyDescent="0.25">
      <c r="B86" s="4">
        <v>19</v>
      </c>
    </row>
    <row r="87" spans="2:6" x14ac:dyDescent="0.25">
      <c r="B87" s="4">
        <v>20</v>
      </c>
    </row>
    <row r="88" spans="2:6" x14ac:dyDescent="0.25">
      <c r="B88" s="4">
        <v>21</v>
      </c>
    </row>
    <row r="89" spans="2:6" x14ac:dyDescent="0.25">
      <c r="B89" s="4">
        <v>22</v>
      </c>
    </row>
    <row r="90" spans="2:6" x14ac:dyDescent="0.25">
      <c r="B90" s="4">
        <v>23</v>
      </c>
    </row>
    <row r="91" spans="2:6" x14ac:dyDescent="0.25">
      <c r="B91" s="4">
        <v>24</v>
      </c>
      <c r="F91" t="s">
        <v>13</v>
      </c>
    </row>
    <row r="92" spans="2:6" x14ac:dyDescent="0.25">
      <c r="B92" s="4">
        <v>25</v>
      </c>
    </row>
    <row r="93" spans="2:6" x14ac:dyDescent="0.25">
      <c r="B93" s="4">
        <v>26</v>
      </c>
    </row>
    <row r="94" spans="2:6" x14ac:dyDescent="0.25">
      <c r="B94" s="4">
        <v>27</v>
      </c>
    </row>
    <row r="95" spans="2:6" x14ac:dyDescent="0.25">
      <c r="B95" s="4">
        <v>28</v>
      </c>
    </row>
    <row r="96" spans="2:6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3746" priority="24" operator="equal">
      <formula>"Energia"</formula>
    </cfRule>
  </conditionalFormatting>
  <conditionalFormatting sqref="C68:H74">
    <cfRule type="cellIs" dxfId="3745" priority="16" operator="equal">
      <formula>"Energia"</formula>
    </cfRule>
  </conditionalFormatting>
  <conditionalFormatting sqref="C5:J60">
    <cfRule type="cellIs" dxfId="3744" priority="17" operator="equal">
      <formula>"Energia"</formula>
    </cfRule>
    <cfRule type="cellIs" dxfId="3743" priority="19" operator="equal">
      <formula>"Operação"</formula>
    </cfRule>
    <cfRule type="cellIs" dxfId="3742" priority="20" operator="equal">
      <formula>"Chuva"</formula>
    </cfRule>
    <cfRule type="cellIs" dxfId="3741" priority="21" operator="equal">
      <formula>"Elétrico"</formula>
    </cfRule>
    <cfRule type="cellIs" dxfId="3740" priority="22" operator="equal">
      <formula>"Mecânico"</formula>
    </cfRule>
    <cfRule type="cellIs" dxfId="3739" priority="23" operator="equal">
      <formula>"Ok"</formula>
    </cfRule>
  </conditionalFormatting>
  <conditionalFormatting sqref="C5:J61">
    <cfRule type="cellIs" dxfId="3738" priority="18" operator="equal">
      <formula>"Feito"</formula>
    </cfRule>
  </conditionalFormatting>
  <conditionalFormatting sqref="C68:J123">
    <cfRule type="cellIs" dxfId="3737" priority="1" operator="equal">
      <formula>"Micro"</formula>
    </cfRule>
    <cfRule type="cellIs" dxfId="3736" priority="2" operator="equal">
      <formula>"Castanha"</formula>
    </cfRule>
    <cfRule type="cellIs" dxfId="3735" priority="3" operator="equal">
      <formula>"Redutor"</formula>
    </cfRule>
    <cfRule type="cellIs" dxfId="3734" priority="4" operator="equal">
      <formula>"Adutora"</formula>
    </cfRule>
    <cfRule type="cellIs" dxfId="3733" priority="5" operator="equal">
      <formula>"Mangote"</formula>
    </cfRule>
    <cfRule type="cellIs" dxfId="3732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{9DA24045-D511-4B98-9923-3EEDAEA4E5DF}</x14:id>
        </ext>
      </extLst>
    </cfRule>
    <cfRule type="cellIs" dxfId="3731" priority="9" operator="equal">
      <formula>"Energia"</formula>
    </cfRule>
    <cfRule type="cellIs" dxfId="3730" priority="10" operator="equal">
      <formula>"Feito"</formula>
    </cfRule>
    <cfRule type="cellIs" dxfId="3729" priority="11" operator="equal">
      <formula>"Operação"</formula>
    </cfRule>
    <cfRule type="cellIs" dxfId="3728" priority="12" operator="equal">
      <formula>"Chuva"</formula>
    </cfRule>
    <cfRule type="cellIs" dxfId="3727" priority="13" operator="equal">
      <formula>"Elétrico"</formula>
    </cfRule>
    <cfRule type="cellIs" dxfId="3726" priority="14" operator="equal">
      <formula>"Mecânico"</formula>
    </cfRule>
    <cfRule type="cellIs" dxfId="3725" priority="15" operator="equal">
      <formula>"Ok"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6708D51C-8810-49B8-852D-18A9BB7571F9}">
      <formula1>$L$68:$L$73</formula1>
    </dataValidation>
    <dataValidation type="list" allowBlank="1" showInputMessage="1" showErrorMessage="1" sqref="C5:K60 K68:K123" xr:uid="{5A92BEC2-2529-40D6-B263-6FCA099203A7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24045-D511-4B98-9923-3EEDAEA4E5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ECBA-A364-4EE5-A495-A49BD59D1142}">
  <sheetPr codeName="Planilha10"/>
  <dimension ref="B3:O123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0" sqref="H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5703125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44258</v>
      </c>
      <c r="D3" s="3">
        <f>C3+1</f>
        <v>44259</v>
      </c>
      <c r="E3" s="3">
        <f t="shared" ref="E3:J3" si="0">D3+1</f>
        <v>44260</v>
      </c>
      <c r="F3" s="3">
        <f t="shared" si="0"/>
        <v>44261</v>
      </c>
      <c r="G3" s="3">
        <f t="shared" si="0"/>
        <v>44262</v>
      </c>
      <c r="H3" s="3">
        <f t="shared" si="0"/>
        <v>44263</v>
      </c>
      <c r="I3" s="3">
        <f t="shared" si="0"/>
        <v>44264</v>
      </c>
      <c r="J3" s="3">
        <f t="shared" si="0"/>
        <v>44265</v>
      </c>
    </row>
    <row r="4" spans="2:15" x14ac:dyDescent="0.25">
      <c r="B4" s="2" t="s">
        <v>0</v>
      </c>
      <c r="C4" s="1" t="str">
        <f>TEXT(C3,"ddd")</f>
        <v>qua</v>
      </c>
      <c r="D4" s="1" t="str">
        <f t="shared" ref="D4:J4" si="1">TEXT(D3,"ddd")</f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J4" s="1" t="str">
        <f t="shared" si="1"/>
        <v>qua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D5" t="s">
        <v>5</v>
      </c>
      <c r="G5" t="s">
        <v>5</v>
      </c>
      <c r="L5" s="5" t="s">
        <v>5</v>
      </c>
      <c r="M5">
        <f>COUNTIF($C$5:$J$60,L5)</f>
        <v>75</v>
      </c>
      <c r="N5" s="51">
        <f>M5/$M$11</f>
        <v>0.59055118110236215</v>
      </c>
      <c r="O5" s="50">
        <v>44258</v>
      </c>
    </row>
    <row r="6" spans="2:15" x14ac:dyDescent="0.25">
      <c r="B6" s="4">
        <v>2</v>
      </c>
      <c r="C6" t="s">
        <v>5</v>
      </c>
      <c r="E6" t="s">
        <v>10</v>
      </c>
      <c r="G6" t="s">
        <v>5</v>
      </c>
      <c r="J6" t="s">
        <v>5</v>
      </c>
      <c r="L6" s="6" t="s">
        <v>8</v>
      </c>
      <c r="M6">
        <f t="shared" ref="M6:M10" si="2">COUNTIF($C$5:$J$60,L6)</f>
        <v>12</v>
      </c>
      <c r="N6" s="51">
        <f t="shared" ref="N6:N10" si="3">M6/$M$11</f>
        <v>9.4488188976377951E-2</v>
      </c>
    </row>
    <row r="7" spans="2:15" x14ac:dyDescent="0.25">
      <c r="B7" s="4">
        <v>3</v>
      </c>
      <c r="D7" t="s">
        <v>5</v>
      </c>
      <c r="E7" t="s">
        <v>5</v>
      </c>
      <c r="F7" t="s">
        <v>5</v>
      </c>
      <c r="H7" t="s">
        <v>5</v>
      </c>
      <c r="L7" s="7" t="s">
        <v>9</v>
      </c>
      <c r="M7">
        <f t="shared" si="2"/>
        <v>15</v>
      </c>
      <c r="N7" s="51">
        <f t="shared" si="3"/>
        <v>0.11811023622047244</v>
      </c>
    </row>
    <row r="8" spans="2:15" x14ac:dyDescent="0.25">
      <c r="B8" s="4">
        <v>4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J8" t="s">
        <v>6</v>
      </c>
      <c r="L8" s="8" t="s">
        <v>7</v>
      </c>
      <c r="M8">
        <f t="shared" si="2"/>
        <v>2</v>
      </c>
      <c r="N8" s="51">
        <f t="shared" si="3"/>
        <v>1.5748031496062992E-2</v>
      </c>
    </row>
    <row r="9" spans="2:15" x14ac:dyDescent="0.25">
      <c r="B9" s="4">
        <v>5</v>
      </c>
      <c r="L9" s="9" t="s">
        <v>6</v>
      </c>
      <c r="M9">
        <f t="shared" si="2"/>
        <v>11</v>
      </c>
      <c r="N9" s="51">
        <f t="shared" si="3"/>
        <v>8.6614173228346455E-2</v>
      </c>
    </row>
    <row r="10" spans="2:15" x14ac:dyDescent="0.25">
      <c r="B10" s="4">
        <v>6</v>
      </c>
      <c r="L10" s="10" t="s">
        <v>10</v>
      </c>
      <c r="M10">
        <f t="shared" si="2"/>
        <v>12</v>
      </c>
      <c r="N10" s="51">
        <f t="shared" si="3"/>
        <v>9.4488188976377951E-2</v>
      </c>
    </row>
    <row r="11" spans="2:15" x14ac:dyDescent="0.25">
      <c r="B11" s="4">
        <v>7</v>
      </c>
      <c r="M11">
        <f>SUM(M5:M10)</f>
        <v>127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  <c r="D17" t="s">
        <v>5</v>
      </c>
      <c r="E17" t="s">
        <v>5</v>
      </c>
      <c r="F17" t="s">
        <v>5</v>
      </c>
      <c r="G17" t="s">
        <v>5</v>
      </c>
    </row>
    <row r="18" spans="2:10" x14ac:dyDescent="0.25">
      <c r="B18" s="4">
        <v>14</v>
      </c>
      <c r="D18" t="s">
        <v>5</v>
      </c>
      <c r="F18" t="s">
        <v>8</v>
      </c>
      <c r="H18" t="s">
        <v>8</v>
      </c>
      <c r="I18" t="s">
        <v>6</v>
      </c>
      <c r="J18" t="s">
        <v>5</v>
      </c>
    </row>
    <row r="19" spans="2:10" x14ac:dyDescent="0.25">
      <c r="B19" s="4">
        <v>15</v>
      </c>
      <c r="E19" t="s">
        <v>5</v>
      </c>
    </row>
    <row r="20" spans="2:10" x14ac:dyDescent="0.25">
      <c r="B20" s="4">
        <v>16</v>
      </c>
      <c r="E20" t="s">
        <v>5</v>
      </c>
      <c r="F20" t="s">
        <v>5</v>
      </c>
    </row>
    <row r="21" spans="2:10" x14ac:dyDescent="0.25">
      <c r="B21" s="4">
        <v>17</v>
      </c>
      <c r="D21" t="s">
        <v>5</v>
      </c>
      <c r="F21" t="s">
        <v>9</v>
      </c>
    </row>
    <row r="22" spans="2:10" x14ac:dyDescent="0.25">
      <c r="B22" s="4">
        <v>18</v>
      </c>
      <c r="D22" t="s">
        <v>10</v>
      </c>
      <c r="E22" t="s">
        <v>8</v>
      </c>
      <c r="F22" t="s">
        <v>8</v>
      </c>
      <c r="G22" t="s">
        <v>5</v>
      </c>
    </row>
    <row r="23" spans="2:10" x14ac:dyDescent="0.25">
      <c r="B23" s="4">
        <v>19</v>
      </c>
      <c r="E23" t="s">
        <v>5</v>
      </c>
      <c r="H23" t="s">
        <v>6</v>
      </c>
    </row>
    <row r="24" spans="2:10" x14ac:dyDescent="0.25">
      <c r="B24" s="4">
        <v>20</v>
      </c>
      <c r="D24" t="s">
        <v>10</v>
      </c>
      <c r="G24" t="s">
        <v>5</v>
      </c>
    </row>
    <row r="25" spans="2:10" x14ac:dyDescent="0.25">
      <c r="B25" s="4">
        <v>21</v>
      </c>
      <c r="D25" t="s">
        <v>9</v>
      </c>
      <c r="F25" t="s">
        <v>9</v>
      </c>
    </row>
    <row r="26" spans="2:10" x14ac:dyDescent="0.25">
      <c r="B26" s="4">
        <v>22</v>
      </c>
      <c r="E26" t="s">
        <v>5</v>
      </c>
      <c r="H26" t="s">
        <v>6</v>
      </c>
      <c r="J26" t="s">
        <v>5</v>
      </c>
    </row>
    <row r="27" spans="2:10" x14ac:dyDescent="0.25">
      <c r="B27" s="4">
        <v>23</v>
      </c>
      <c r="C27" t="s">
        <v>5</v>
      </c>
      <c r="F27" t="s">
        <v>9</v>
      </c>
      <c r="H27" t="s">
        <v>6</v>
      </c>
    </row>
    <row r="28" spans="2:10" x14ac:dyDescent="0.25">
      <c r="B28" s="4">
        <v>24</v>
      </c>
      <c r="C28" t="s">
        <v>8</v>
      </c>
      <c r="G28" t="s">
        <v>5</v>
      </c>
    </row>
    <row r="29" spans="2:10" x14ac:dyDescent="0.25">
      <c r="B29" s="4">
        <v>25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10</v>
      </c>
      <c r="J29" t="s">
        <v>6</v>
      </c>
    </row>
    <row r="30" spans="2:10" x14ac:dyDescent="0.25">
      <c r="B30" s="4">
        <v>26</v>
      </c>
      <c r="C30" t="s">
        <v>5</v>
      </c>
      <c r="F30" t="s">
        <v>10</v>
      </c>
    </row>
    <row r="31" spans="2:10" x14ac:dyDescent="0.25">
      <c r="B31" s="4">
        <v>27</v>
      </c>
      <c r="E31" t="s">
        <v>5</v>
      </c>
    </row>
    <row r="32" spans="2:10" x14ac:dyDescent="0.25">
      <c r="B32" s="4">
        <v>28</v>
      </c>
      <c r="D32" t="s">
        <v>5</v>
      </c>
      <c r="G32" t="s">
        <v>5</v>
      </c>
      <c r="H32" t="s">
        <v>10</v>
      </c>
      <c r="I32" t="s">
        <v>6</v>
      </c>
      <c r="J32" t="s">
        <v>5</v>
      </c>
    </row>
    <row r="33" spans="2:10" x14ac:dyDescent="0.25">
      <c r="B33" s="4">
        <v>29</v>
      </c>
      <c r="D33" t="s">
        <v>5</v>
      </c>
      <c r="F33" t="s">
        <v>5</v>
      </c>
    </row>
    <row r="34" spans="2:10" x14ac:dyDescent="0.25">
      <c r="B34" s="4">
        <v>30</v>
      </c>
      <c r="C34" t="s">
        <v>5</v>
      </c>
      <c r="E34" t="s">
        <v>5</v>
      </c>
      <c r="G34" t="s">
        <v>5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9</v>
      </c>
      <c r="E36" t="s">
        <v>10</v>
      </c>
      <c r="G36" t="s">
        <v>5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10</v>
      </c>
      <c r="H38" t="s">
        <v>5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  <c r="G41" t="s">
        <v>5</v>
      </c>
      <c r="H41" t="s">
        <v>5</v>
      </c>
      <c r="J41" t="s">
        <v>5</v>
      </c>
    </row>
    <row r="42" spans="2:10" x14ac:dyDescent="0.25">
      <c r="B42" s="4">
        <v>38</v>
      </c>
      <c r="E42" t="s">
        <v>5</v>
      </c>
    </row>
    <row r="43" spans="2:10" x14ac:dyDescent="0.25">
      <c r="B43" s="4">
        <v>39</v>
      </c>
      <c r="D43" t="s">
        <v>5</v>
      </c>
      <c r="G43" t="s">
        <v>5</v>
      </c>
    </row>
    <row r="44" spans="2:10" x14ac:dyDescent="0.25">
      <c r="B44" s="4">
        <v>40</v>
      </c>
      <c r="D44" t="s">
        <v>5</v>
      </c>
      <c r="F44" t="s">
        <v>5</v>
      </c>
    </row>
    <row r="45" spans="2:10" x14ac:dyDescent="0.25">
      <c r="B45" s="4">
        <v>41</v>
      </c>
      <c r="E45" t="s">
        <v>5</v>
      </c>
      <c r="G45" t="s">
        <v>5</v>
      </c>
    </row>
    <row r="46" spans="2:10" x14ac:dyDescent="0.25">
      <c r="B46" s="4">
        <v>42</v>
      </c>
      <c r="D46" t="s">
        <v>10</v>
      </c>
      <c r="E46" t="s">
        <v>10</v>
      </c>
      <c r="H46" t="s">
        <v>8</v>
      </c>
    </row>
    <row r="47" spans="2:10" x14ac:dyDescent="0.25">
      <c r="B47" s="4">
        <v>43</v>
      </c>
      <c r="D47" t="s">
        <v>5</v>
      </c>
      <c r="E47" t="s">
        <v>5</v>
      </c>
      <c r="G47" t="s">
        <v>5</v>
      </c>
    </row>
    <row r="48" spans="2:10" x14ac:dyDescent="0.25">
      <c r="B48" s="4">
        <v>44</v>
      </c>
      <c r="D48" t="s">
        <v>10</v>
      </c>
      <c r="G48" t="s">
        <v>5</v>
      </c>
    </row>
    <row r="49" spans="2:10" x14ac:dyDescent="0.25">
      <c r="B49" s="4">
        <v>45</v>
      </c>
      <c r="C49" t="s">
        <v>9</v>
      </c>
      <c r="F49" t="s">
        <v>5</v>
      </c>
      <c r="H49" t="s">
        <v>6</v>
      </c>
    </row>
    <row r="50" spans="2:10" x14ac:dyDescent="0.25">
      <c r="B50" s="4">
        <v>46</v>
      </c>
      <c r="C50" t="s">
        <v>9</v>
      </c>
      <c r="F50" t="s">
        <v>5</v>
      </c>
      <c r="H50" t="s">
        <v>6</v>
      </c>
    </row>
    <row r="51" spans="2:10" x14ac:dyDescent="0.25">
      <c r="B51" s="4">
        <v>47</v>
      </c>
      <c r="C51" t="s">
        <v>9</v>
      </c>
      <c r="G51" t="s">
        <v>7</v>
      </c>
    </row>
    <row r="52" spans="2:10" x14ac:dyDescent="0.25">
      <c r="B52" s="4">
        <v>48</v>
      </c>
      <c r="C52" t="s">
        <v>9</v>
      </c>
      <c r="D52" t="s">
        <v>10</v>
      </c>
      <c r="G52" t="s">
        <v>7</v>
      </c>
    </row>
    <row r="53" spans="2:10" x14ac:dyDescent="0.25">
      <c r="B53" s="4">
        <v>49</v>
      </c>
      <c r="C53" t="s">
        <v>9</v>
      </c>
      <c r="G53" t="s">
        <v>5</v>
      </c>
    </row>
    <row r="54" spans="2:10" x14ac:dyDescent="0.25">
      <c r="B54" s="4">
        <v>50</v>
      </c>
      <c r="D54" t="s">
        <v>9</v>
      </c>
      <c r="E54" t="s">
        <v>5</v>
      </c>
      <c r="F54" t="s">
        <v>5</v>
      </c>
      <c r="G54" t="s">
        <v>5</v>
      </c>
      <c r="H54" t="s">
        <v>5</v>
      </c>
    </row>
    <row r="55" spans="2:10" x14ac:dyDescent="0.25">
      <c r="B55" s="4">
        <v>51</v>
      </c>
      <c r="E55" t="s">
        <v>8</v>
      </c>
      <c r="F55" t="s">
        <v>8</v>
      </c>
      <c r="G55" t="s">
        <v>5</v>
      </c>
      <c r="J55" t="s">
        <v>5</v>
      </c>
    </row>
    <row r="56" spans="2:10" x14ac:dyDescent="0.25">
      <c r="B56" s="4">
        <v>52</v>
      </c>
      <c r="C56" t="s">
        <v>9</v>
      </c>
      <c r="D56" t="s">
        <v>9</v>
      </c>
      <c r="E56" t="s">
        <v>9</v>
      </c>
      <c r="F56" t="s">
        <v>9</v>
      </c>
      <c r="H56" t="s">
        <v>6</v>
      </c>
    </row>
    <row r="57" spans="2:10" x14ac:dyDescent="0.25">
      <c r="B57" s="4">
        <v>53</v>
      </c>
      <c r="E57" t="s">
        <v>8</v>
      </c>
      <c r="H57" t="s">
        <v>8</v>
      </c>
      <c r="I57" t="s">
        <v>8</v>
      </c>
    </row>
    <row r="58" spans="2:10" x14ac:dyDescent="0.25">
      <c r="B58" s="4">
        <v>54</v>
      </c>
      <c r="F58" t="s">
        <v>5</v>
      </c>
    </row>
    <row r="59" spans="2:10" x14ac:dyDescent="0.25">
      <c r="B59" s="4">
        <v>55</v>
      </c>
      <c r="D59" t="s">
        <v>5</v>
      </c>
      <c r="G59" t="s">
        <v>5</v>
      </c>
    </row>
    <row r="60" spans="2:10" x14ac:dyDescent="0.25">
      <c r="B60" s="4">
        <v>56</v>
      </c>
      <c r="E60" t="s">
        <v>5</v>
      </c>
      <c r="H60" t="s">
        <v>6</v>
      </c>
      <c r="J60" t="s">
        <v>8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8</v>
      </c>
    </row>
    <row r="68" spans="2:13" x14ac:dyDescent="0.25">
      <c r="B68" s="4">
        <v>1</v>
      </c>
      <c r="L68" s="12" t="s">
        <v>11</v>
      </c>
      <c r="M68">
        <f>COUNTIF($C$68:$J$123,L68)</f>
        <v>0</v>
      </c>
    </row>
    <row r="69" spans="2:13" x14ac:dyDescent="0.25">
      <c r="B69" s="4">
        <v>2</v>
      </c>
      <c r="L69" s="13" t="s">
        <v>12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13</v>
      </c>
      <c r="M70">
        <f t="shared" si="4"/>
        <v>0</v>
      </c>
    </row>
    <row r="71" spans="2:13" x14ac:dyDescent="0.25">
      <c r="B71" s="4">
        <v>4</v>
      </c>
      <c r="L71" s="8" t="s">
        <v>14</v>
      </c>
      <c r="M71">
        <f t="shared" si="4"/>
        <v>4</v>
      </c>
    </row>
    <row r="72" spans="2:13" x14ac:dyDescent="0.25">
      <c r="B72" s="4">
        <v>5</v>
      </c>
      <c r="L72" s="14" t="s">
        <v>15</v>
      </c>
      <c r="M72">
        <f t="shared" si="4"/>
        <v>3</v>
      </c>
    </row>
    <row r="73" spans="2:13" x14ac:dyDescent="0.25">
      <c r="B73" s="4">
        <v>6</v>
      </c>
      <c r="L73" s="15" t="s">
        <v>16</v>
      </c>
      <c r="M73">
        <f t="shared" si="4"/>
        <v>1</v>
      </c>
    </row>
    <row r="74" spans="2:13" x14ac:dyDescent="0.25">
      <c r="B74" s="4">
        <v>7</v>
      </c>
      <c r="M74">
        <f>SUM(M68:M73)</f>
        <v>8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F81" t="s">
        <v>15</v>
      </c>
      <c r="H81" t="s">
        <v>14</v>
      </c>
    </row>
    <row r="82" spans="2:8" x14ac:dyDescent="0.25">
      <c r="B82" s="4">
        <v>15</v>
      </c>
    </row>
    <row r="83" spans="2:8" x14ac:dyDescent="0.25">
      <c r="B83" s="4">
        <v>16</v>
      </c>
    </row>
    <row r="84" spans="2:8" x14ac:dyDescent="0.25">
      <c r="B84" s="4">
        <v>17</v>
      </c>
    </row>
    <row r="85" spans="2:8" x14ac:dyDescent="0.25">
      <c r="B85" s="4">
        <v>18</v>
      </c>
      <c r="E85" t="s">
        <v>14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8" x14ac:dyDescent="0.25">
      <c r="B97" s="4">
        <v>30</v>
      </c>
    </row>
    <row r="98" spans="2:8" x14ac:dyDescent="0.25">
      <c r="B98" s="4">
        <v>31</v>
      </c>
    </row>
    <row r="99" spans="2:8" x14ac:dyDescent="0.25">
      <c r="B99" s="4">
        <v>32</v>
      </c>
    </row>
    <row r="100" spans="2:8" x14ac:dyDescent="0.25">
      <c r="B100" s="4">
        <v>33</v>
      </c>
    </row>
    <row r="101" spans="2:8" x14ac:dyDescent="0.25">
      <c r="B101" s="4">
        <v>34</v>
      </c>
    </row>
    <row r="102" spans="2:8" x14ac:dyDescent="0.25">
      <c r="B102" s="4">
        <v>35</v>
      </c>
    </row>
    <row r="103" spans="2:8" x14ac:dyDescent="0.25">
      <c r="B103" s="4">
        <v>36</v>
      </c>
    </row>
    <row r="104" spans="2:8" x14ac:dyDescent="0.25">
      <c r="B104" s="4">
        <v>37</v>
      </c>
    </row>
    <row r="105" spans="2:8" x14ac:dyDescent="0.25">
      <c r="B105" s="4">
        <v>38</v>
      </c>
    </row>
    <row r="106" spans="2:8" x14ac:dyDescent="0.25">
      <c r="B106" s="4">
        <v>39</v>
      </c>
    </row>
    <row r="107" spans="2:8" x14ac:dyDescent="0.25">
      <c r="B107" s="4">
        <v>40</v>
      </c>
    </row>
    <row r="108" spans="2:8" x14ac:dyDescent="0.25">
      <c r="B108" s="4">
        <v>41</v>
      </c>
    </row>
    <row r="109" spans="2:8" x14ac:dyDescent="0.25">
      <c r="B109" s="4">
        <v>42</v>
      </c>
      <c r="H109" t="s">
        <v>15</v>
      </c>
    </row>
    <row r="110" spans="2:8" x14ac:dyDescent="0.25">
      <c r="B110" s="4">
        <v>43</v>
      </c>
    </row>
    <row r="111" spans="2:8" x14ac:dyDescent="0.25">
      <c r="B111" s="4">
        <v>44</v>
      </c>
    </row>
    <row r="112" spans="2:8" x14ac:dyDescent="0.25">
      <c r="B112" s="4">
        <v>45</v>
      </c>
    </row>
    <row r="113" spans="2:10" x14ac:dyDescent="0.25">
      <c r="B113" s="4">
        <v>46</v>
      </c>
    </row>
    <row r="114" spans="2:10" x14ac:dyDescent="0.25">
      <c r="B114" s="4">
        <v>47</v>
      </c>
    </row>
    <row r="115" spans="2:10" x14ac:dyDescent="0.25">
      <c r="B115" s="4">
        <v>48</v>
      </c>
    </row>
    <row r="116" spans="2:10" x14ac:dyDescent="0.25">
      <c r="B116" s="4">
        <v>49</v>
      </c>
    </row>
    <row r="117" spans="2:10" x14ac:dyDescent="0.25">
      <c r="B117" s="4">
        <v>50</v>
      </c>
    </row>
    <row r="118" spans="2:10" x14ac:dyDescent="0.25">
      <c r="B118" s="4">
        <v>51</v>
      </c>
    </row>
    <row r="119" spans="2:10" x14ac:dyDescent="0.25">
      <c r="B119" s="4">
        <v>52</v>
      </c>
    </row>
    <row r="120" spans="2:10" x14ac:dyDescent="0.25">
      <c r="B120" s="4">
        <v>53</v>
      </c>
      <c r="E120" t="s">
        <v>15</v>
      </c>
      <c r="H120" t="s">
        <v>14</v>
      </c>
      <c r="I120" t="s">
        <v>14</v>
      </c>
    </row>
    <row r="121" spans="2:10" x14ac:dyDescent="0.25">
      <c r="B121" s="4">
        <v>54</v>
      </c>
    </row>
    <row r="122" spans="2:10" x14ac:dyDescent="0.25">
      <c r="B122" s="4">
        <v>55</v>
      </c>
    </row>
    <row r="123" spans="2:10" x14ac:dyDescent="0.25">
      <c r="B123" s="4">
        <v>56</v>
      </c>
      <c r="J123" t="s">
        <v>16</v>
      </c>
    </row>
  </sheetData>
  <conditionalFormatting sqref="C5:H11">
    <cfRule type="cellIs" dxfId="3724" priority="24" operator="equal">
      <formula>"Energia"</formula>
    </cfRule>
  </conditionalFormatting>
  <conditionalFormatting sqref="C68:H74">
    <cfRule type="cellIs" dxfId="3723" priority="16" operator="equal">
      <formula>"Energia"</formula>
    </cfRule>
  </conditionalFormatting>
  <conditionalFormatting sqref="C5:J60">
    <cfRule type="cellIs" dxfId="3722" priority="17" operator="equal">
      <formula>"Energia"</formula>
    </cfRule>
    <cfRule type="cellIs" dxfId="3721" priority="19" operator="equal">
      <formula>"Operação"</formula>
    </cfRule>
    <cfRule type="cellIs" dxfId="3720" priority="20" operator="equal">
      <formula>"Chuva"</formula>
    </cfRule>
    <cfRule type="cellIs" dxfId="3719" priority="21" operator="equal">
      <formula>"Elétrico"</formula>
    </cfRule>
    <cfRule type="cellIs" dxfId="3718" priority="22" operator="equal">
      <formula>"Mecânico"</formula>
    </cfRule>
    <cfRule type="cellIs" dxfId="3717" priority="23" operator="equal">
      <formula>"Ok"</formula>
    </cfRule>
  </conditionalFormatting>
  <conditionalFormatting sqref="C5:J61">
    <cfRule type="cellIs" dxfId="3716" priority="18" operator="equal">
      <formula>"Feito"</formula>
    </cfRule>
  </conditionalFormatting>
  <conditionalFormatting sqref="C68:J123">
    <cfRule type="cellIs" dxfId="3715" priority="1" operator="equal">
      <formula>"Micro"</formula>
    </cfRule>
    <cfRule type="cellIs" dxfId="3714" priority="2" operator="equal">
      <formula>"Castanha"</formula>
    </cfRule>
    <cfRule type="cellIs" dxfId="3713" priority="3" operator="equal">
      <formula>"Redutor"</formula>
    </cfRule>
    <cfRule type="cellIs" dxfId="3712" priority="4" operator="equal">
      <formula>"Adutora"</formula>
    </cfRule>
    <cfRule type="cellIs" dxfId="3711" priority="5" operator="equal">
      <formula>"Mangote"</formula>
    </cfRule>
    <cfRule type="cellIs" dxfId="3710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{9907A7D5-EB43-483D-9DB4-35252FB46EBD}</x14:id>
        </ext>
      </extLst>
    </cfRule>
    <cfRule type="cellIs" dxfId="3709" priority="9" operator="equal">
      <formula>"Energia"</formula>
    </cfRule>
    <cfRule type="cellIs" dxfId="3708" priority="10" operator="equal">
      <formula>"Feito"</formula>
    </cfRule>
    <cfRule type="cellIs" dxfId="3707" priority="11" operator="equal">
      <formula>"Operação"</formula>
    </cfRule>
    <cfRule type="cellIs" dxfId="3706" priority="12" operator="equal">
      <formula>"Chuva"</formula>
    </cfRule>
    <cfRule type="cellIs" dxfId="3705" priority="13" operator="equal">
      <formula>"Elétrico"</formula>
    </cfRule>
    <cfRule type="cellIs" dxfId="3704" priority="14" operator="equal">
      <formula>"Mecânico"</formula>
    </cfRule>
    <cfRule type="cellIs" dxfId="3703" priority="15" operator="equal">
      <formula>"Ok"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16B09683-A315-47D3-9CA5-FA5163C1ED6C}">
      <formula1>$L$5:$L$10</formula1>
    </dataValidation>
    <dataValidation type="list" allowBlank="1" showInputMessage="1" showErrorMessage="1" sqref="C68:J123" xr:uid="{B7C9C20E-98E3-4493-A4A5-A86162294C08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7A7D5-EB43-483D-9DB4-35252FB46E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CC7-60C0-45DC-B90B-089105BCADB0}">
  <sheetPr codeName="Planilha11"/>
  <dimension ref="B3:O123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3" sqref="I13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5703125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44266</v>
      </c>
      <c r="D3" s="3">
        <f>C3+1</f>
        <v>44267</v>
      </c>
      <c r="E3" s="3">
        <f t="shared" ref="E3:J3" si="0">D3+1</f>
        <v>44268</v>
      </c>
      <c r="F3" s="3">
        <f t="shared" si="0"/>
        <v>44269</v>
      </c>
      <c r="G3" s="3">
        <f t="shared" si="0"/>
        <v>44270</v>
      </c>
      <c r="H3" s="3">
        <f t="shared" si="0"/>
        <v>44271</v>
      </c>
      <c r="I3" s="3">
        <f t="shared" si="0"/>
        <v>44272</v>
      </c>
      <c r="J3" s="3">
        <f t="shared" si="0"/>
        <v>44273</v>
      </c>
    </row>
    <row r="4" spans="2:15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F5" t="s">
        <v>5</v>
      </c>
      <c r="H5" t="s">
        <v>5</v>
      </c>
      <c r="J5" t="s">
        <v>5</v>
      </c>
      <c r="L5" s="5" t="s">
        <v>5</v>
      </c>
      <c r="M5">
        <f>COUNTIF($C$5:$J$60,L5)</f>
        <v>93</v>
      </c>
      <c r="N5" s="51">
        <f>M5/$M$11</f>
        <v>0.7153846153846154</v>
      </c>
      <c r="O5" s="50">
        <v>44266</v>
      </c>
    </row>
    <row r="6" spans="2:15" x14ac:dyDescent="0.25">
      <c r="B6" s="4">
        <v>2</v>
      </c>
      <c r="G6" t="s">
        <v>8</v>
      </c>
      <c r="L6" s="6" t="s">
        <v>8</v>
      </c>
      <c r="M6">
        <f t="shared" ref="M6:M10" si="2">COUNTIF($C$5:$J$60,L6)</f>
        <v>9</v>
      </c>
      <c r="N6" s="51">
        <f t="shared" ref="N6:N10" si="3">M6/$M$11</f>
        <v>6.9230769230769235E-2</v>
      </c>
    </row>
    <row r="7" spans="2:15" x14ac:dyDescent="0.25">
      <c r="B7" s="4">
        <v>3</v>
      </c>
      <c r="C7" t="s">
        <v>5</v>
      </c>
      <c r="F7" t="s">
        <v>5</v>
      </c>
      <c r="I7" t="s">
        <v>5</v>
      </c>
      <c r="L7" s="7" t="s">
        <v>9</v>
      </c>
      <c r="M7">
        <f t="shared" si="2"/>
        <v>8</v>
      </c>
      <c r="N7" s="51">
        <f t="shared" si="3"/>
        <v>6.1538461538461542E-2</v>
      </c>
    </row>
    <row r="8" spans="2:15" x14ac:dyDescent="0.25">
      <c r="B8" s="4">
        <v>4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L8" s="8" t="s">
        <v>7</v>
      </c>
      <c r="M8">
        <f t="shared" si="2"/>
        <v>9</v>
      </c>
      <c r="N8" s="51">
        <f t="shared" si="3"/>
        <v>6.9230769230769235E-2</v>
      </c>
    </row>
    <row r="9" spans="2:15" x14ac:dyDescent="0.25">
      <c r="B9" s="4">
        <v>5</v>
      </c>
      <c r="J9" t="s">
        <v>10</v>
      </c>
      <c r="L9" s="9" t="s">
        <v>6</v>
      </c>
      <c r="M9">
        <f t="shared" si="2"/>
        <v>0</v>
      </c>
      <c r="N9" s="51">
        <f t="shared" si="3"/>
        <v>0</v>
      </c>
    </row>
    <row r="10" spans="2:15" x14ac:dyDescent="0.25">
      <c r="B10" s="4">
        <v>6</v>
      </c>
      <c r="L10" s="10" t="s">
        <v>10</v>
      </c>
      <c r="M10">
        <f t="shared" si="2"/>
        <v>11</v>
      </c>
      <c r="N10" s="51">
        <f t="shared" si="3"/>
        <v>8.461538461538462E-2</v>
      </c>
    </row>
    <row r="11" spans="2:15" x14ac:dyDescent="0.25">
      <c r="B11" s="4">
        <v>7</v>
      </c>
      <c r="M11">
        <f>SUM(M5:M10)</f>
        <v>130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  <c r="F17" t="s">
        <v>8</v>
      </c>
      <c r="G17" t="s">
        <v>8</v>
      </c>
      <c r="H17" t="s">
        <v>9</v>
      </c>
      <c r="J17" t="s">
        <v>5</v>
      </c>
    </row>
    <row r="18" spans="2:10" x14ac:dyDescent="0.25">
      <c r="B18" s="4">
        <v>14</v>
      </c>
      <c r="C18" t="s">
        <v>5</v>
      </c>
      <c r="G18" t="s">
        <v>5</v>
      </c>
      <c r="I18" t="s">
        <v>5</v>
      </c>
    </row>
    <row r="19" spans="2:10" x14ac:dyDescent="0.25">
      <c r="B19" s="4">
        <v>15</v>
      </c>
      <c r="G19" t="s">
        <v>5</v>
      </c>
      <c r="J19" t="s">
        <v>5</v>
      </c>
    </row>
    <row r="20" spans="2:10" x14ac:dyDescent="0.25">
      <c r="B20" s="4">
        <v>16</v>
      </c>
      <c r="F20" t="s">
        <v>5</v>
      </c>
      <c r="G20" t="s">
        <v>5</v>
      </c>
      <c r="I20" t="s">
        <v>8</v>
      </c>
      <c r="J20" t="s">
        <v>8</v>
      </c>
    </row>
    <row r="21" spans="2:10" x14ac:dyDescent="0.25">
      <c r="B21" s="4">
        <v>17</v>
      </c>
      <c r="H21" t="s">
        <v>5</v>
      </c>
    </row>
    <row r="22" spans="2:10" x14ac:dyDescent="0.25">
      <c r="B22" s="4">
        <v>18</v>
      </c>
      <c r="F22" t="s">
        <v>5</v>
      </c>
      <c r="J22" t="s">
        <v>8</v>
      </c>
    </row>
    <row r="23" spans="2:10" x14ac:dyDescent="0.25">
      <c r="B23" s="4">
        <v>19</v>
      </c>
      <c r="F23" t="s">
        <v>5</v>
      </c>
      <c r="H23" t="s">
        <v>10</v>
      </c>
      <c r="I23" t="s">
        <v>5</v>
      </c>
    </row>
    <row r="24" spans="2:10" x14ac:dyDescent="0.25">
      <c r="B24" s="4">
        <v>20</v>
      </c>
      <c r="D24" t="s">
        <v>5</v>
      </c>
      <c r="G24" t="s">
        <v>5</v>
      </c>
      <c r="J24" t="s">
        <v>5</v>
      </c>
    </row>
    <row r="25" spans="2:10" x14ac:dyDescent="0.25">
      <c r="B25" s="4">
        <v>21</v>
      </c>
      <c r="D25" t="s">
        <v>5</v>
      </c>
      <c r="H25" t="s">
        <v>7</v>
      </c>
    </row>
    <row r="26" spans="2:10" x14ac:dyDescent="0.25">
      <c r="B26" s="4">
        <v>22</v>
      </c>
      <c r="C26" t="s">
        <v>5</v>
      </c>
      <c r="G26" t="s">
        <v>5</v>
      </c>
      <c r="J26" t="s">
        <v>5</v>
      </c>
    </row>
    <row r="27" spans="2:10" x14ac:dyDescent="0.25">
      <c r="B27" s="4">
        <v>23</v>
      </c>
      <c r="H27" t="s">
        <v>7</v>
      </c>
    </row>
    <row r="28" spans="2:10" x14ac:dyDescent="0.25">
      <c r="B28" s="4">
        <v>24</v>
      </c>
      <c r="C28" t="s">
        <v>5</v>
      </c>
      <c r="G28" t="s">
        <v>5</v>
      </c>
      <c r="I28" t="s">
        <v>8</v>
      </c>
    </row>
    <row r="29" spans="2:10" x14ac:dyDescent="0.25">
      <c r="B29" s="4">
        <v>25</v>
      </c>
      <c r="C29" t="s">
        <v>5</v>
      </c>
      <c r="D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</row>
    <row r="30" spans="2:10" x14ac:dyDescent="0.25">
      <c r="B30" s="4">
        <v>26</v>
      </c>
      <c r="H30" t="s">
        <v>7</v>
      </c>
    </row>
    <row r="31" spans="2:10" x14ac:dyDescent="0.25">
      <c r="B31" s="4">
        <v>27</v>
      </c>
      <c r="G31" t="s">
        <v>5</v>
      </c>
      <c r="J31" t="s">
        <v>5</v>
      </c>
    </row>
    <row r="32" spans="2:10" x14ac:dyDescent="0.25">
      <c r="B32" s="4">
        <v>28</v>
      </c>
      <c r="G32" t="s">
        <v>5</v>
      </c>
      <c r="J32" t="s">
        <v>5</v>
      </c>
    </row>
    <row r="33" spans="2:10" x14ac:dyDescent="0.25">
      <c r="B33" s="4">
        <v>29</v>
      </c>
      <c r="D33" t="s">
        <v>5</v>
      </c>
      <c r="F33" t="s">
        <v>5</v>
      </c>
      <c r="H33" t="s">
        <v>5</v>
      </c>
      <c r="I33" t="s">
        <v>5</v>
      </c>
      <c r="J33" t="s">
        <v>5</v>
      </c>
    </row>
    <row r="34" spans="2:10" x14ac:dyDescent="0.25">
      <c r="B34" s="4">
        <v>30</v>
      </c>
      <c r="F34" t="s">
        <v>5</v>
      </c>
      <c r="H34" t="s">
        <v>7</v>
      </c>
      <c r="J34" t="s">
        <v>10</v>
      </c>
    </row>
    <row r="35" spans="2:10" x14ac:dyDescent="0.25">
      <c r="B35" s="4">
        <v>31</v>
      </c>
    </row>
    <row r="36" spans="2:10" x14ac:dyDescent="0.25">
      <c r="B36" s="4">
        <v>32</v>
      </c>
      <c r="F36" t="s">
        <v>5</v>
      </c>
      <c r="G36" t="s">
        <v>5</v>
      </c>
      <c r="I36" t="s">
        <v>5</v>
      </c>
      <c r="J36" t="s">
        <v>5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5</v>
      </c>
      <c r="H38" t="s">
        <v>7</v>
      </c>
      <c r="J38" t="s">
        <v>5</v>
      </c>
    </row>
    <row r="39" spans="2:10" x14ac:dyDescent="0.25">
      <c r="B39" s="4">
        <v>35</v>
      </c>
      <c r="H39" t="s">
        <v>9</v>
      </c>
      <c r="I39" t="s">
        <v>5</v>
      </c>
      <c r="J39" t="s">
        <v>9</v>
      </c>
    </row>
    <row r="40" spans="2:10" x14ac:dyDescent="0.25">
      <c r="B40" s="4">
        <v>36</v>
      </c>
    </row>
    <row r="41" spans="2:10" x14ac:dyDescent="0.25">
      <c r="B41" s="4">
        <v>37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</row>
    <row r="42" spans="2:10" x14ac:dyDescent="0.25">
      <c r="B42" s="4">
        <v>38</v>
      </c>
      <c r="G42" t="s">
        <v>5</v>
      </c>
      <c r="J42" t="s">
        <v>10</v>
      </c>
    </row>
    <row r="43" spans="2:10" x14ac:dyDescent="0.25">
      <c r="B43" s="4">
        <v>39</v>
      </c>
      <c r="F43" t="s">
        <v>5</v>
      </c>
      <c r="I43" t="s">
        <v>5</v>
      </c>
    </row>
    <row r="44" spans="2:10" x14ac:dyDescent="0.25">
      <c r="B44" s="4">
        <v>40</v>
      </c>
      <c r="G44" t="s">
        <v>5</v>
      </c>
      <c r="J44" t="s">
        <v>10</v>
      </c>
    </row>
    <row r="45" spans="2:10" x14ac:dyDescent="0.25">
      <c r="B45" s="4">
        <v>41</v>
      </c>
      <c r="F45" t="s">
        <v>5</v>
      </c>
      <c r="I45" t="s">
        <v>5</v>
      </c>
    </row>
    <row r="46" spans="2:10" x14ac:dyDescent="0.25">
      <c r="B46" s="4">
        <v>42</v>
      </c>
      <c r="G46" t="s">
        <v>5</v>
      </c>
      <c r="J46" t="s">
        <v>5</v>
      </c>
    </row>
    <row r="47" spans="2:10" x14ac:dyDescent="0.25">
      <c r="B47" s="4">
        <v>43</v>
      </c>
      <c r="F47" t="s">
        <v>5</v>
      </c>
      <c r="I47" t="s">
        <v>5</v>
      </c>
    </row>
    <row r="48" spans="2:10" x14ac:dyDescent="0.25">
      <c r="B48" s="4">
        <v>44</v>
      </c>
      <c r="C48" t="s">
        <v>9</v>
      </c>
      <c r="H48" t="s">
        <v>5</v>
      </c>
    </row>
    <row r="49" spans="2:10" x14ac:dyDescent="0.25">
      <c r="B49" s="4">
        <v>45</v>
      </c>
      <c r="F49" t="s">
        <v>5</v>
      </c>
      <c r="H49" t="s">
        <v>5</v>
      </c>
      <c r="J49" t="s">
        <v>5</v>
      </c>
    </row>
    <row r="50" spans="2:10" x14ac:dyDescent="0.25">
      <c r="B50" s="4">
        <v>46</v>
      </c>
      <c r="G50" t="s">
        <v>9</v>
      </c>
      <c r="I50" t="s">
        <v>7</v>
      </c>
    </row>
    <row r="51" spans="2:10" x14ac:dyDescent="0.25">
      <c r="B51" s="4">
        <v>47</v>
      </c>
      <c r="F51" t="s">
        <v>10</v>
      </c>
      <c r="H51" t="s">
        <v>7</v>
      </c>
      <c r="J51" t="s">
        <v>10</v>
      </c>
    </row>
    <row r="52" spans="2:10" x14ac:dyDescent="0.25">
      <c r="B52" s="4">
        <v>48</v>
      </c>
      <c r="G52" t="s">
        <v>5</v>
      </c>
      <c r="I52" t="s">
        <v>5</v>
      </c>
    </row>
    <row r="53" spans="2:10" x14ac:dyDescent="0.25">
      <c r="B53" s="4">
        <v>49</v>
      </c>
      <c r="F53" t="s">
        <v>5</v>
      </c>
      <c r="G53" t="s">
        <v>5</v>
      </c>
      <c r="H53" t="s">
        <v>5</v>
      </c>
      <c r="J53" t="s">
        <v>5</v>
      </c>
    </row>
    <row r="54" spans="2:10" x14ac:dyDescent="0.25">
      <c r="B54" s="4">
        <v>50</v>
      </c>
      <c r="F54" t="s">
        <v>5</v>
      </c>
      <c r="G54" t="s">
        <v>5</v>
      </c>
      <c r="I54" t="s">
        <v>5</v>
      </c>
    </row>
    <row r="55" spans="2:10" x14ac:dyDescent="0.25">
      <c r="B55" s="4">
        <v>51</v>
      </c>
      <c r="F55" t="s">
        <v>8</v>
      </c>
      <c r="G55" t="s">
        <v>8</v>
      </c>
      <c r="I55" t="s">
        <v>10</v>
      </c>
      <c r="J55" t="s">
        <v>10</v>
      </c>
    </row>
    <row r="56" spans="2:10" x14ac:dyDescent="0.25">
      <c r="B56" s="4">
        <v>52</v>
      </c>
      <c r="F56" t="s">
        <v>9</v>
      </c>
      <c r="H56" t="s">
        <v>10</v>
      </c>
      <c r="I56" t="s">
        <v>5</v>
      </c>
      <c r="J56" t="s">
        <v>5</v>
      </c>
    </row>
    <row r="57" spans="2:10" x14ac:dyDescent="0.25">
      <c r="B57" s="4">
        <v>53</v>
      </c>
      <c r="C57" t="s">
        <v>9</v>
      </c>
      <c r="H57" t="s">
        <v>5</v>
      </c>
      <c r="J57" t="s">
        <v>10</v>
      </c>
    </row>
    <row r="58" spans="2:10" x14ac:dyDescent="0.25">
      <c r="B58" s="4">
        <v>54</v>
      </c>
      <c r="G58" t="s">
        <v>5</v>
      </c>
    </row>
    <row r="59" spans="2:10" x14ac:dyDescent="0.25">
      <c r="B59" s="4">
        <v>55</v>
      </c>
      <c r="H59" t="s">
        <v>7</v>
      </c>
      <c r="J59" t="s">
        <v>5</v>
      </c>
    </row>
    <row r="60" spans="2:10" x14ac:dyDescent="0.25">
      <c r="B60" s="4">
        <v>56</v>
      </c>
      <c r="H60" t="s">
        <v>7</v>
      </c>
      <c r="J60" t="s">
        <v>9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8</v>
      </c>
    </row>
    <row r="68" spans="2:13" x14ac:dyDescent="0.25">
      <c r="B68" s="4">
        <v>1</v>
      </c>
      <c r="L68" s="12" t="s">
        <v>11</v>
      </c>
      <c r="M68">
        <f>COUNTIF($C$68:$J$123,L68)</f>
        <v>2</v>
      </c>
    </row>
    <row r="69" spans="2:13" x14ac:dyDescent="0.25">
      <c r="B69" s="4">
        <v>2</v>
      </c>
      <c r="G69" t="s">
        <v>13</v>
      </c>
      <c r="L69" s="13" t="s">
        <v>12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13</v>
      </c>
      <c r="M70">
        <f t="shared" si="4"/>
        <v>1</v>
      </c>
    </row>
    <row r="71" spans="2:13" x14ac:dyDescent="0.25">
      <c r="B71" s="4">
        <v>4</v>
      </c>
      <c r="L71" s="8" t="s">
        <v>14</v>
      </c>
      <c r="M71">
        <f t="shared" si="4"/>
        <v>1</v>
      </c>
    </row>
    <row r="72" spans="2:13" x14ac:dyDescent="0.25">
      <c r="B72" s="4">
        <v>5</v>
      </c>
      <c r="L72" s="14" t="s">
        <v>15</v>
      </c>
      <c r="M72">
        <f t="shared" si="4"/>
        <v>0</v>
      </c>
    </row>
    <row r="73" spans="2:13" x14ac:dyDescent="0.25">
      <c r="B73" s="4">
        <v>6</v>
      </c>
      <c r="L73" s="15" t="s">
        <v>16</v>
      </c>
      <c r="M73">
        <f t="shared" si="4"/>
        <v>2</v>
      </c>
    </row>
    <row r="74" spans="2:13" x14ac:dyDescent="0.25">
      <c r="B74" s="4">
        <v>7</v>
      </c>
      <c r="M74">
        <f>SUM(M68:M73)</f>
        <v>6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  <c r="F80" t="s">
        <v>16</v>
      </c>
      <c r="G80" t="s">
        <v>16</v>
      </c>
    </row>
    <row r="81" spans="2:10" x14ac:dyDescent="0.25">
      <c r="B81" s="4">
        <v>14</v>
      </c>
    </row>
    <row r="82" spans="2:10" x14ac:dyDescent="0.25">
      <c r="B82" s="4">
        <v>15</v>
      </c>
    </row>
    <row r="83" spans="2:10" x14ac:dyDescent="0.25">
      <c r="B83" s="4">
        <v>16</v>
      </c>
      <c r="I83" t="s">
        <v>11</v>
      </c>
    </row>
    <row r="84" spans="2:10" x14ac:dyDescent="0.25">
      <c r="B84" s="4">
        <v>17</v>
      </c>
    </row>
    <row r="85" spans="2:10" x14ac:dyDescent="0.25">
      <c r="B85" s="4">
        <v>18</v>
      </c>
      <c r="J85" t="s">
        <v>14</v>
      </c>
    </row>
    <row r="86" spans="2:10" x14ac:dyDescent="0.25">
      <c r="B86" s="4">
        <v>19</v>
      </c>
    </row>
    <row r="87" spans="2:10" x14ac:dyDescent="0.25">
      <c r="B87" s="4">
        <v>20</v>
      </c>
    </row>
    <row r="88" spans="2:10" x14ac:dyDescent="0.25">
      <c r="B88" s="4">
        <v>21</v>
      </c>
    </row>
    <row r="89" spans="2:10" x14ac:dyDescent="0.25">
      <c r="B89" s="4">
        <v>22</v>
      </c>
    </row>
    <row r="90" spans="2:10" x14ac:dyDescent="0.25">
      <c r="B90" s="4">
        <v>23</v>
      </c>
    </row>
    <row r="91" spans="2:10" x14ac:dyDescent="0.25">
      <c r="B91" s="4">
        <v>24</v>
      </c>
      <c r="I91" t="s">
        <v>11</v>
      </c>
    </row>
    <row r="92" spans="2:10" x14ac:dyDescent="0.25">
      <c r="B92" s="4">
        <v>25</v>
      </c>
    </row>
    <row r="93" spans="2:10" x14ac:dyDescent="0.25">
      <c r="B93" s="4">
        <v>26</v>
      </c>
    </row>
    <row r="94" spans="2:10" x14ac:dyDescent="0.25">
      <c r="B94" s="4">
        <v>27</v>
      </c>
    </row>
    <row r="95" spans="2:10" x14ac:dyDescent="0.25">
      <c r="B95" s="4">
        <v>28</v>
      </c>
    </row>
    <row r="96" spans="2:10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3702" priority="24" operator="equal">
      <formula>"Energia"</formula>
    </cfRule>
  </conditionalFormatting>
  <conditionalFormatting sqref="C68:H74">
    <cfRule type="cellIs" dxfId="3701" priority="16" operator="equal">
      <formula>"Energia"</formula>
    </cfRule>
  </conditionalFormatting>
  <conditionalFormatting sqref="C5:J60">
    <cfRule type="cellIs" dxfId="3700" priority="17" operator="equal">
      <formula>"Energia"</formula>
    </cfRule>
    <cfRule type="cellIs" dxfId="3699" priority="19" operator="equal">
      <formula>"Operação"</formula>
    </cfRule>
    <cfRule type="cellIs" dxfId="3698" priority="20" operator="equal">
      <formula>"Chuva"</formula>
    </cfRule>
    <cfRule type="cellIs" dxfId="3697" priority="21" operator="equal">
      <formula>"Elétrico"</formula>
    </cfRule>
    <cfRule type="cellIs" dxfId="3696" priority="22" operator="equal">
      <formula>"Mecânico"</formula>
    </cfRule>
    <cfRule type="cellIs" dxfId="3695" priority="23" operator="equal">
      <formula>"Ok"</formula>
    </cfRule>
  </conditionalFormatting>
  <conditionalFormatting sqref="C5:J61">
    <cfRule type="cellIs" dxfId="3694" priority="18" operator="equal">
      <formula>"Feito"</formula>
    </cfRule>
  </conditionalFormatting>
  <conditionalFormatting sqref="C68:J123">
    <cfRule type="cellIs" dxfId="3693" priority="1" operator="equal">
      <formula>"Micro"</formula>
    </cfRule>
    <cfRule type="cellIs" dxfId="3692" priority="2" operator="equal">
      <formula>"Castanha"</formula>
    </cfRule>
    <cfRule type="cellIs" dxfId="3691" priority="3" operator="equal">
      <formula>"Redutor"</formula>
    </cfRule>
    <cfRule type="cellIs" dxfId="3690" priority="4" operator="equal">
      <formula>"Adutora"</formula>
    </cfRule>
    <cfRule type="cellIs" dxfId="3689" priority="5" operator="equal">
      <formula>"Mangote"</formula>
    </cfRule>
    <cfRule type="cellIs" dxfId="3688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{6560899C-59EC-45CC-9AE1-1E906E2FA91A}</x14:id>
        </ext>
      </extLst>
    </cfRule>
    <cfRule type="cellIs" dxfId="3687" priority="9" operator="equal">
      <formula>"Energia"</formula>
    </cfRule>
    <cfRule type="cellIs" dxfId="3686" priority="10" operator="equal">
      <formula>"Feito"</formula>
    </cfRule>
    <cfRule type="cellIs" dxfId="3685" priority="11" operator="equal">
      <formula>"Operação"</formula>
    </cfRule>
    <cfRule type="cellIs" dxfId="3684" priority="12" operator="equal">
      <formula>"Chuva"</formula>
    </cfRule>
    <cfRule type="cellIs" dxfId="3683" priority="13" operator="equal">
      <formula>"Elétrico"</formula>
    </cfRule>
    <cfRule type="cellIs" dxfId="3682" priority="14" operator="equal">
      <formula>"Mecânico"</formula>
    </cfRule>
    <cfRule type="cellIs" dxfId="3681" priority="15" operator="equal">
      <formula>"Ok"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5EAE98AE-594E-49A2-B068-33AEA41DE8BF}">
      <formula1>$L$68:$L$73</formula1>
    </dataValidation>
    <dataValidation type="list" allowBlank="1" showInputMessage="1" showErrorMessage="1" sqref="C5:K60 K68:K123" xr:uid="{85F40332-B41C-44FB-B949-74A40E98F70D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0899C-59EC-45CC-9AE1-1E906E2FA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ED-5463-4B5F-B70E-544ED7FBFC01}">
  <sheetPr codeName="Planilha12"/>
  <dimension ref="B3:O123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1" bestFit="1" customWidth="1"/>
    <col min="12" max="12" width="15.7109375" customWidth="1"/>
    <col min="15" max="15" width="10.7109375" bestFit="1" customWidth="1"/>
  </cols>
  <sheetData>
    <row r="3" spans="2:15" x14ac:dyDescent="0.25">
      <c r="C3" s="3">
        <v>44274</v>
      </c>
      <c r="D3" s="3">
        <f>C3+1</f>
        <v>44275</v>
      </c>
      <c r="E3" s="3">
        <f t="shared" ref="E3:J3" si="0">D3+1</f>
        <v>44276</v>
      </c>
      <c r="F3" s="3">
        <f t="shared" si="0"/>
        <v>44277</v>
      </c>
      <c r="G3" s="3">
        <f t="shared" si="0"/>
        <v>44278</v>
      </c>
      <c r="H3" s="3">
        <f t="shared" si="0"/>
        <v>44279</v>
      </c>
      <c r="I3" s="3">
        <f t="shared" si="0"/>
        <v>44280</v>
      </c>
      <c r="J3" s="3">
        <f t="shared" si="0"/>
        <v>44281</v>
      </c>
    </row>
    <row r="4" spans="2:15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D5" t="s">
        <v>5</v>
      </c>
      <c r="F5" t="s">
        <v>5</v>
      </c>
      <c r="J5" t="s">
        <v>5</v>
      </c>
      <c r="L5" s="5" t="s">
        <v>5</v>
      </c>
      <c r="M5">
        <f>COUNTIF($C$5:$J$60,L5)</f>
        <v>113</v>
      </c>
      <c r="N5" s="51">
        <f>M5/$M$11</f>
        <v>0.59162303664921467</v>
      </c>
      <c r="O5" s="50">
        <v>44274</v>
      </c>
    </row>
    <row r="6" spans="2:15" x14ac:dyDescent="0.25">
      <c r="B6" s="4">
        <v>2</v>
      </c>
      <c r="C6" t="s">
        <v>5</v>
      </c>
      <c r="D6" t="s">
        <v>5</v>
      </c>
      <c r="E6" t="s">
        <v>5</v>
      </c>
      <c r="F6" t="s">
        <v>8</v>
      </c>
      <c r="G6" t="s">
        <v>5</v>
      </c>
      <c r="H6" t="s">
        <v>10</v>
      </c>
      <c r="J6" t="s">
        <v>5</v>
      </c>
      <c r="L6" s="6" t="s">
        <v>8</v>
      </c>
      <c r="M6">
        <f t="shared" ref="M6:M10" si="2">COUNTIF($C$5:$J$60,L6)</f>
        <v>23</v>
      </c>
      <c r="N6" s="51">
        <f t="shared" ref="N6:N10" si="3">M6/$M$11</f>
        <v>0.12041884816753927</v>
      </c>
    </row>
    <row r="7" spans="2:15" x14ac:dyDescent="0.25">
      <c r="B7" s="4">
        <v>3</v>
      </c>
      <c r="C7" t="s">
        <v>5</v>
      </c>
      <c r="H7" t="s">
        <v>5</v>
      </c>
      <c r="I7" t="s">
        <v>5</v>
      </c>
      <c r="L7" s="7" t="s">
        <v>9</v>
      </c>
      <c r="M7">
        <f t="shared" si="2"/>
        <v>18</v>
      </c>
      <c r="N7" s="51">
        <f t="shared" si="3"/>
        <v>9.4240837696335081E-2</v>
      </c>
    </row>
    <row r="8" spans="2:15" x14ac:dyDescent="0.25">
      <c r="B8" s="4">
        <v>4</v>
      </c>
      <c r="C8" t="s">
        <v>8</v>
      </c>
      <c r="D8" t="s">
        <v>5</v>
      </c>
      <c r="E8" t="s">
        <v>5</v>
      </c>
      <c r="G8" t="s">
        <v>5</v>
      </c>
      <c r="I8" t="s">
        <v>5</v>
      </c>
      <c r="J8" t="s">
        <v>5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I9" t="s">
        <v>5</v>
      </c>
      <c r="L9" s="9" t="s">
        <v>6</v>
      </c>
      <c r="M9">
        <f t="shared" si="2"/>
        <v>0</v>
      </c>
      <c r="N9" s="51">
        <f t="shared" si="3"/>
        <v>0</v>
      </c>
    </row>
    <row r="10" spans="2:15" x14ac:dyDescent="0.25">
      <c r="B10" s="4">
        <v>6</v>
      </c>
      <c r="D10" t="s">
        <v>9</v>
      </c>
      <c r="I10" t="s">
        <v>5</v>
      </c>
      <c r="L10" s="10" t="s">
        <v>10</v>
      </c>
      <c r="M10">
        <f t="shared" si="2"/>
        <v>37</v>
      </c>
      <c r="N10" s="51">
        <f t="shared" si="3"/>
        <v>0.193717277486911</v>
      </c>
    </row>
    <row r="11" spans="2:15" x14ac:dyDescent="0.25">
      <c r="B11" s="4">
        <v>7</v>
      </c>
      <c r="D11" t="s">
        <v>5</v>
      </c>
      <c r="M11">
        <f>SUM(M5:M10)</f>
        <v>191</v>
      </c>
    </row>
    <row r="12" spans="2:15" x14ac:dyDescent="0.25">
      <c r="B12" s="4">
        <v>8</v>
      </c>
      <c r="G12" t="s">
        <v>10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  <c r="I16" t="s">
        <v>5</v>
      </c>
      <c r="J16" t="s">
        <v>5</v>
      </c>
    </row>
    <row r="17" spans="2:10" x14ac:dyDescent="0.25">
      <c r="B17" s="4">
        <v>13</v>
      </c>
      <c r="D17" t="s">
        <v>5</v>
      </c>
    </row>
    <row r="18" spans="2:10" x14ac:dyDescent="0.25">
      <c r="B18" s="4">
        <v>14</v>
      </c>
      <c r="C18" t="s">
        <v>8</v>
      </c>
      <c r="E18" t="s">
        <v>5</v>
      </c>
      <c r="H18" t="s">
        <v>10</v>
      </c>
      <c r="J18" t="s">
        <v>10</v>
      </c>
    </row>
    <row r="19" spans="2:10" x14ac:dyDescent="0.25">
      <c r="B19" s="4">
        <v>15</v>
      </c>
      <c r="C19" t="s">
        <v>10</v>
      </c>
      <c r="E19" t="s">
        <v>5</v>
      </c>
      <c r="H19" t="s">
        <v>5</v>
      </c>
    </row>
    <row r="20" spans="2:10" x14ac:dyDescent="0.25">
      <c r="B20" s="4">
        <v>16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</row>
    <row r="21" spans="2:10" x14ac:dyDescent="0.25">
      <c r="B21" s="4">
        <v>17</v>
      </c>
      <c r="C21" t="s">
        <v>5</v>
      </c>
      <c r="E21" t="s">
        <v>5</v>
      </c>
      <c r="G21" t="s">
        <v>5</v>
      </c>
      <c r="H21" t="s">
        <v>5</v>
      </c>
    </row>
    <row r="22" spans="2:10" x14ac:dyDescent="0.25">
      <c r="B22" s="4">
        <v>18</v>
      </c>
      <c r="D22" t="s">
        <v>5</v>
      </c>
      <c r="G22" t="s">
        <v>5</v>
      </c>
      <c r="J22" t="s">
        <v>5</v>
      </c>
    </row>
    <row r="23" spans="2:10" x14ac:dyDescent="0.25">
      <c r="B23" s="4">
        <v>19</v>
      </c>
      <c r="C23" t="s">
        <v>5</v>
      </c>
      <c r="F23" t="s">
        <v>10</v>
      </c>
      <c r="G23" t="s">
        <v>10</v>
      </c>
      <c r="J23" t="s">
        <v>5</v>
      </c>
    </row>
    <row r="24" spans="2:10" x14ac:dyDescent="0.25">
      <c r="B24" s="4">
        <v>20</v>
      </c>
      <c r="E24" t="s">
        <v>10</v>
      </c>
      <c r="H24" t="s">
        <v>5</v>
      </c>
    </row>
    <row r="25" spans="2:10" x14ac:dyDescent="0.25">
      <c r="B25" s="4">
        <v>21</v>
      </c>
      <c r="C25" t="s">
        <v>9</v>
      </c>
      <c r="G25" t="s">
        <v>9</v>
      </c>
      <c r="I25" t="s">
        <v>9</v>
      </c>
    </row>
    <row r="26" spans="2:10" x14ac:dyDescent="0.25">
      <c r="B26" s="4">
        <v>22</v>
      </c>
      <c r="E26" t="s">
        <v>10</v>
      </c>
      <c r="I26" t="s">
        <v>5</v>
      </c>
    </row>
    <row r="27" spans="2:10" x14ac:dyDescent="0.25">
      <c r="B27" s="4">
        <v>23</v>
      </c>
      <c r="C27" t="s">
        <v>9</v>
      </c>
      <c r="F27" t="s">
        <v>9</v>
      </c>
      <c r="I27" t="s">
        <v>9</v>
      </c>
    </row>
    <row r="28" spans="2:10" x14ac:dyDescent="0.25">
      <c r="B28" s="4">
        <v>24</v>
      </c>
      <c r="D28" t="s">
        <v>10</v>
      </c>
      <c r="G28" t="s">
        <v>10</v>
      </c>
      <c r="I28" t="s">
        <v>10</v>
      </c>
      <c r="J28" t="s">
        <v>5</v>
      </c>
    </row>
    <row r="29" spans="2:10" x14ac:dyDescent="0.25">
      <c r="B29" s="4">
        <v>25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</row>
    <row r="30" spans="2:10" x14ac:dyDescent="0.25">
      <c r="B30" s="4">
        <v>26</v>
      </c>
      <c r="C30" t="s">
        <v>5</v>
      </c>
      <c r="F30" t="s">
        <v>5</v>
      </c>
      <c r="I30" t="s">
        <v>5</v>
      </c>
    </row>
    <row r="31" spans="2:10" x14ac:dyDescent="0.25">
      <c r="B31" s="4">
        <v>27</v>
      </c>
      <c r="C31" t="s">
        <v>10</v>
      </c>
      <c r="F31" t="s">
        <v>5</v>
      </c>
      <c r="I31" t="s">
        <v>5</v>
      </c>
    </row>
    <row r="32" spans="2:10" x14ac:dyDescent="0.25">
      <c r="B32" s="4">
        <v>28</v>
      </c>
      <c r="E32" t="s">
        <v>5</v>
      </c>
      <c r="H32" t="s">
        <v>10</v>
      </c>
      <c r="I32" t="s">
        <v>5</v>
      </c>
      <c r="J32" t="s">
        <v>10</v>
      </c>
    </row>
    <row r="33" spans="2:10" x14ac:dyDescent="0.25">
      <c r="B33" s="4">
        <v>29</v>
      </c>
      <c r="C33" t="s">
        <v>5</v>
      </c>
      <c r="D33" t="s">
        <v>5</v>
      </c>
      <c r="E33" t="s">
        <v>5</v>
      </c>
      <c r="F33" t="s">
        <v>8</v>
      </c>
      <c r="G33" t="s">
        <v>10</v>
      </c>
      <c r="H33" t="s">
        <v>5</v>
      </c>
      <c r="I33" t="s">
        <v>5</v>
      </c>
      <c r="J33" t="s">
        <v>5</v>
      </c>
    </row>
    <row r="34" spans="2:10" x14ac:dyDescent="0.25">
      <c r="B34" s="4">
        <v>30</v>
      </c>
      <c r="D34" t="s">
        <v>10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5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5</v>
      </c>
      <c r="E36" t="s">
        <v>5</v>
      </c>
      <c r="G36" t="s">
        <v>5</v>
      </c>
      <c r="H36" t="s">
        <v>8</v>
      </c>
      <c r="I36" t="s">
        <v>8</v>
      </c>
      <c r="J36" t="s">
        <v>8</v>
      </c>
    </row>
    <row r="37" spans="2:10" x14ac:dyDescent="0.25">
      <c r="B37" s="4">
        <v>33</v>
      </c>
      <c r="I37" t="s">
        <v>9</v>
      </c>
      <c r="J37" t="s">
        <v>5</v>
      </c>
    </row>
    <row r="38" spans="2:10" x14ac:dyDescent="0.25">
      <c r="B38" s="4">
        <v>34</v>
      </c>
      <c r="D38" t="s">
        <v>10</v>
      </c>
      <c r="G38" t="s">
        <v>5</v>
      </c>
      <c r="J38" t="s">
        <v>5</v>
      </c>
    </row>
    <row r="39" spans="2:10" x14ac:dyDescent="0.25">
      <c r="B39" s="4">
        <v>35</v>
      </c>
      <c r="C39" t="s">
        <v>8</v>
      </c>
      <c r="D39" t="s">
        <v>9</v>
      </c>
      <c r="E39" t="s">
        <v>9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</row>
    <row r="40" spans="2:10" x14ac:dyDescent="0.25">
      <c r="B40" s="4">
        <v>36</v>
      </c>
      <c r="D40" t="s">
        <v>8</v>
      </c>
      <c r="F40" t="s">
        <v>5</v>
      </c>
      <c r="G40" t="s">
        <v>9</v>
      </c>
      <c r="H40" t="s">
        <v>10</v>
      </c>
      <c r="I40" t="s">
        <v>5</v>
      </c>
      <c r="J40" t="s">
        <v>5</v>
      </c>
    </row>
    <row r="41" spans="2:10" x14ac:dyDescent="0.25">
      <c r="B41" s="4">
        <v>37</v>
      </c>
      <c r="D41" t="s">
        <v>10</v>
      </c>
      <c r="E41" t="s">
        <v>5</v>
      </c>
      <c r="J41" t="s">
        <v>5</v>
      </c>
    </row>
    <row r="42" spans="2:10" x14ac:dyDescent="0.25">
      <c r="B42" s="4">
        <v>38</v>
      </c>
      <c r="E42" t="s">
        <v>5</v>
      </c>
      <c r="H42" t="s">
        <v>10</v>
      </c>
    </row>
    <row r="43" spans="2:10" x14ac:dyDescent="0.25">
      <c r="B43" s="4">
        <v>39</v>
      </c>
      <c r="C43" t="s">
        <v>10</v>
      </c>
      <c r="D43" t="s">
        <v>5</v>
      </c>
      <c r="F43" t="s">
        <v>5</v>
      </c>
      <c r="H43" t="s">
        <v>5</v>
      </c>
      <c r="I43" t="s">
        <v>5</v>
      </c>
    </row>
    <row r="44" spans="2:10" x14ac:dyDescent="0.25">
      <c r="B44" s="4">
        <v>40</v>
      </c>
      <c r="E44" t="s">
        <v>5</v>
      </c>
      <c r="H44" t="s">
        <v>5</v>
      </c>
      <c r="J44" t="s">
        <v>10</v>
      </c>
    </row>
    <row r="45" spans="2:10" x14ac:dyDescent="0.25">
      <c r="B45" s="4">
        <v>41</v>
      </c>
      <c r="D45" t="s">
        <v>5</v>
      </c>
      <c r="F45" t="s">
        <v>5</v>
      </c>
      <c r="G45" t="s">
        <v>10</v>
      </c>
      <c r="I45" t="s">
        <v>10</v>
      </c>
    </row>
    <row r="46" spans="2:10" x14ac:dyDescent="0.25">
      <c r="B46" s="4">
        <v>42</v>
      </c>
      <c r="E46" t="s">
        <v>5</v>
      </c>
      <c r="H46" t="s">
        <v>5</v>
      </c>
      <c r="J46" t="s">
        <v>5</v>
      </c>
    </row>
    <row r="47" spans="2:10" x14ac:dyDescent="0.25">
      <c r="B47" s="4">
        <v>43</v>
      </c>
      <c r="D47" t="s">
        <v>5</v>
      </c>
      <c r="F47" t="s">
        <v>10</v>
      </c>
      <c r="G47" t="s">
        <v>10</v>
      </c>
      <c r="I47" t="s">
        <v>5</v>
      </c>
    </row>
    <row r="48" spans="2:10" x14ac:dyDescent="0.25">
      <c r="B48" s="4">
        <v>44</v>
      </c>
      <c r="C48" t="s">
        <v>5</v>
      </c>
      <c r="H48" t="s">
        <v>8</v>
      </c>
    </row>
    <row r="49" spans="2:10" x14ac:dyDescent="0.25">
      <c r="B49" s="4">
        <v>45</v>
      </c>
      <c r="D49" t="s">
        <v>5</v>
      </c>
      <c r="F49" t="s">
        <v>5</v>
      </c>
      <c r="H49" t="s">
        <v>5</v>
      </c>
      <c r="J49" t="s">
        <v>5</v>
      </c>
    </row>
    <row r="50" spans="2:10" x14ac:dyDescent="0.25">
      <c r="B50" s="4">
        <v>46</v>
      </c>
      <c r="C50" t="s">
        <v>9</v>
      </c>
      <c r="E50" t="s">
        <v>9</v>
      </c>
      <c r="G50" t="s">
        <v>5</v>
      </c>
      <c r="I50" t="s">
        <v>5</v>
      </c>
      <c r="J50" t="s">
        <v>5</v>
      </c>
    </row>
    <row r="51" spans="2:10" x14ac:dyDescent="0.25">
      <c r="B51" s="4">
        <v>47</v>
      </c>
      <c r="C51" t="s">
        <v>5</v>
      </c>
      <c r="D51" t="s">
        <v>9</v>
      </c>
      <c r="F51" t="s">
        <v>5</v>
      </c>
      <c r="G51" t="s">
        <v>10</v>
      </c>
      <c r="I51" t="s">
        <v>9</v>
      </c>
    </row>
    <row r="52" spans="2:10" x14ac:dyDescent="0.25">
      <c r="B52" s="4">
        <v>48</v>
      </c>
      <c r="C52" t="s">
        <v>10</v>
      </c>
      <c r="E52" t="s">
        <v>10</v>
      </c>
      <c r="G52" t="s">
        <v>5</v>
      </c>
      <c r="H52" t="s">
        <v>5</v>
      </c>
      <c r="I52" t="s">
        <v>5</v>
      </c>
    </row>
    <row r="53" spans="2:10" x14ac:dyDescent="0.25">
      <c r="B53" s="4">
        <v>49</v>
      </c>
      <c r="D53" t="s">
        <v>5</v>
      </c>
      <c r="F53" t="s">
        <v>5</v>
      </c>
      <c r="H53" t="s">
        <v>5</v>
      </c>
      <c r="J53" t="s">
        <v>5</v>
      </c>
    </row>
    <row r="54" spans="2:10" x14ac:dyDescent="0.25">
      <c r="B54" s="4">
        <v>50</v>
      </c>
      <c r="C54" t="s">
        <v>9</v>
      </c>
      <c r="D54" t="s">
        <v>5</v>
      </c>
      <c r="E54" t="s">
        <v>10</v>
      </c>
      <c r="G54" t="s">
        <v>5</v>
      </c>
    </row>
    <row r="55" spans="2:10" x14ac:dyDescent="0.25">
      <c r="B55" s="4">
        <v>51</v>
      </c>
      <c r="D55" t="s">
        <v>9</v>
      </c>
      <c r="E55" t="s">
        <v>10</v>
      </c>
      <c r="G55" t="s">
        <v>5</v>
      </c>
    </row>
    <row r="56" spans="2:10" x14ac:dyDescent="0.25">
      <c r="B56" s="4">
        <v>52</v>
      </c>
      <c r="C56" t="s">
        <v>9</v>
      </c>
      <c r="E56" t="s">
        <v>10</v>
      </c>
    </row>
    <row r="57" spans="2:10" x14ac:dyDescent="0.25">
      <c r="B57" s="4">
        <v>53</v>
      </c>
      <c r="F57" t="s">
        <v>5</v>
      </c>
    </row>
    <row r="58" spans="2:10" x14ac:dyDescent="0.25">
      <c r="B58" s="4">
        <v>54</v>
      </c>
      <c r="C58" t="s">
        <v>5</v>
      </c>
      <c r="E58" t="s">
        <v>5</v>
      </c>
      <c r="H58" t="s">
        <v>5</v>
      </c>
    </row>
    <row r="59" spans="2:10" x14ac:dyDescent="0.25">
      <c r="B59" s="4">
        <v>55</v>
      </c>
      <c r="F59" t="s">
        <v>10</v>
      </c>
      <c r="I59" t="s">
        <v>10</v>
      </c>
    </row>
    <row r="60" spans="2:10" x14ac:dyDescent="0.25">
      <c r="B60" s="4">
        <v>56</v>
      </c>
      <c r="F60" t="s">
        <v>10</v>
      </c>
      <c r="I60" t="s">
        <v>10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8</v>
      </c>
    </row>
    <row r="68" spans="2:13" x14ac:dyDescent="0.25">
      <c r="B68" s="4">
        <v>1</v>
      </c>
      <c r="L68" s="12" t="s">
        <v>11</v>
      </c>
      <c r="M68">
        <f>COUNTIF($C$68:$J$123,L68)</f>
        <v>3</v>
      </c>
    </row>
    <row r="69" spans="2:13" x14ac:dyDescent="0.25">
      <c r="B69" s="4">
        <v>2</v>
      </c>
      <c r="L69" s="13" t="s">
        <v>12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13</v>
      </c>
      <c r="M70">
        <f t="shared" si="4"/>
        <v>0</v>
      </c>
    </row>
    <row r="71" spans="2:13" x14ac:dyDescent="0.25">
      <c r="B71" s="4">
        <v>4</v>
      </c>
      <c r="C71" t="s">
        <v>14</v>
      </c>
      <c r="L71" s="8" t="s">
        <v>14</v>
      </c>
      <c r="M71">
        <f t="shared" si="4"/>
        <v>5</v>
      </c>
    </row>
    <row r="72" spans="2:13" x14ac:dyDescent="0.25">
      <c r="B72" s="4">
        <v>5</v>
      </c>
      <c r="L72" s="14" t="s">
        <v>15</v>
      </c>
      <c r="M72">
        <f t="shared" si="4"/>
        <v>2</v>
      </c>
    </row>
    <row r="73" spans="2:13" x14ac:dyDescent="0.25">
      <c r="B73" s="4">
        <v>6</v>
      </c>
      <c r="L73" s="15" t="s">
        <v>16</v>
      </c>
      <c r="M73">
        <f t="shared" si="4"/>
        <v>0</v>
      </c>
    </row>
    <row r="74" spans="2:13" x14ac:dyDescent="0.25">
      <c r="B74" s="4">
        <v>7</v>
      </c>
      <c r="M74">
        <f>SUM(M68:M73)</f>
        <v>10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C81" t="s">
        <v>15</v>
      </c>
    </row>
    <row r="82" spans="2:8" x14ac:dyDescent="0.25">
      <c r="B82" s="4">
        <v>15</v>
      </c>
    </row>
    <row r="83" spans="2:8" x14ac:dyDescent="0.25">
      <c r="B83" s="4">
        <v>16</v>
      </c>
      <c r="F83" t="s">
        <v>11</v>
      </c>
      <c r="G83" t="s">
        <v>11</v>
      </c>
      <c r="H83" t="s">
        <v>11</v>
      </c>
    </row>
    <row r="84" spans="2:8" x14ac:dyDescent="0.25">
      <c r="B84" s="4">
        <v>17</v>
      </c>
    </row>
    <row r="85" spans="2:8" x14ac:dyDescent="0.25">
      <c r="B85" s="4">
        <v>18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10" x14ac:dyDescent="0.25">
      <c r="B97" s="4">
        <v>30</v>
      </c>
    </row>
    <row r="98" spans="2:10" x14ac:dyDescent="0.25">
      <c r="B98" s="4">
        <v>31</v>
      </c>
    </row>
    <row r="99" spans="2:10" x14ac:dyDescent="0.25">
      <c r="B99" s="4">
        <v>32</v>
      </c>
      <c r="H99" t="s">
        <v>14</v>
      </c>
      <c r="I99" t="s">
        <v>14</v>
      </c>
      <c r="J99" t="s">
        <v>14</v>
      </c>
    </row>
    <row r="100" spans="2:10" x14ac:dyDescent="0.25">
      <c r="B100" s="4">
        <v>33</v>
      </c>
    </row>
    <row r="101" spans="2:10" x14ac:dyDescent="0.25">
      <c r="B101" s="4">
        <v>34</v>
      </c>
    </row>
    <row r="102" spans="2:10" x14ac:dyDescent="0.25">
      <c r="B102" s="4">
        <v>35</v>
      </c>
      <c r="C102" t="s">
        <v>15</v>
      </c>
    </row>
    <row r="103" spans="2:10" x14ac:dyDescent="0.25">
      <c r="B103" s="4">
        <v>36</v>
      </c>
    </row>
    <row r="104" spans="2:10" x14ac:dyDescent="0.25">
      <c r="B104" s="4">
        <v>37</v>
      </c>
    </row>
    <row r="105" spans="2:10" x14ac:dyDescent="0.25">
      <c r="B105" s="4">
        <v>38</v>
      </c>
    </row>
    <row r="106" spans="2:10" x14ac:dyDescent="0.25">
      <c r="B106" s="4">
        <v>39</v>
      </c>
    </row>
    <row r="107" spans="2:10" x14ac:dyDescent="0.25">
      <c r="B107" s="4">
        <v>40</v>
      </c>
    </row>
    <row r="108" spans="2:10" x14ac:dyDescent="0.25">
      <c r="B108" s="4">
        <v>41</v>
      </c>
    </row>
    <row r="109" spans="2:10" x14ac:dyDescent="0.25">
      <c r="B109" s="4">
        <v>42</v>
      </c>
    </row>
    <row r="110" spans="2:10" x14ac:dyDescent="0.25">
      <c r="B110" s="4">
        <v>43</v>
      </c>
    </row>
    <row r="111" spans="2:10" x14ac:dyDescent="0.25">
      <c r="B111" s="4">
        <v>44</v>
      </c>
      <c r="H111" t="s">
        <v>14</v>
      </c>
    </row>
    <row r="112" spans="2:10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68:H74">
    <cfRule type="cellIs" dxfId="3680" priority="24" operator="equal">
      <formula>"Energia"</formula>
    </cfRule>
  </conditionalFormatting>
  <conditionalFormatting sqref="C5:J123">
    <cfRule type="cellIs" dxfId="3679" priority="1" operator="equal">
      <formula>"Energia"</formula>
    </cfRule>
    <cfRule type="cellIs" dxfId="3678" priority="2" operator="equal">
      <formula>"Feito"</formula>
    </cfRule>
    <cfRule type="cellIs" dxfId="3677" priority="3" operator="equal">
      <formula>"Operação"</formula>
    </cfRule>
    <cfRule type="cellIs" dxfId="3676" priority="4" operator="equal">
      <formula>"Chuva"</formula>
    </cfRule>
    <cfRule type="cellIs" dxfId="3675" priority="5" operator="equal">
      <formula>"Elétrico"</formula>
    </cfRule>
    <cfRule type="cellIs" dxfId="3674" priority="6" operator="equal">
      <formula>"Mecânico"</formula>
    </cfRule>
    <cfRule type="cellIs" dxfId="3673" priority="7" operator="equal">
      <formula>"Ok"</formula>
    </cfRule>
  </conditionalFormatting>
  <conditionalFormatting sqref="C68:J123">
    <cfRule type="cellIs" dxfId="3672" priority="9" operator="equal">
      <formula>"Micro"</formula>
    </cfRule>
    <cfRule type="cellIs" dxfId="3671" priority="10" operator="equal">
      <formula>"Castanha"</formula>
    </cfRule>
    <cfRule type="cellIs" dxfId="3670" priority="11" operator="equal">
      <formula>"Redutor"</formula>
    </cfRule>
    <cfRule type="cellIs" dxfId="3669" priority="12" operator="equal">
      <formula>"Adutora"</formula>
    </cfRule>
    <cfRule type="cellIs" dxfId="3668" priority="13" operator="equal">
      <formula>"Mangote"</formula>
    </cfRule>
    <cfRule type="cellIs" dxfId="3667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{B6B63773-1D41-44B4-8D66-BF880EF005DC}</x14:id>
        </ext>
      </extLst>
    </cfRule>
  </conditionalFormatting>
  <conditionalFormatting sqref="H5:H11">
    <cfRule type="cellIs" dxfId="3666" priority="32" operator="equal">
      <formula>"Energia"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K68:K123 C5:K60" xr:uid="{4E337D32-D903-4EAD-9AF1-9EB39C2D1543}">
      <formula1>$L$5:$L$10</formula1>
    </dataValidation>
    <dataValidation type="list" allowBlank="1" showInputMessage="1" showErrorMessage="1" sqref="C68:J123" xr:uid="{F930373B-539D-452B-9FB8-C975B5915F84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63773-1D41-44B4-8D66-BF880EF00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D79F-3FA9-45CC-A246-40CA33C157DE}">
  <sheetPr codeName="Planilha13"/>
  <dimension ref="B3:O123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5" sqref="G5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  <col min="15" max="15" width="10.7109375" bestFit="1" customWidth="1"/>
  </cols>
  <sheetData>
    <row r="3" spans="2:15" x14ac:dyDescent="0.25">
      <c r="C3" s="3">
        <v>44282</v>
      </c>
      <c r="D3" s="3">
        <f>C3+1</f>
        <v>44283</v>
      </c>
      <c r="E3" s="3">
        <f t="shared" ref="E3:J3" si="0">D3+1</f>
        <v>44284</v>
      </c>
      <c r="F3" s="3">
        <f t="shared" si="0"/>
        <v>44285</v>
      </c>
      <c r="G3" s="3">
        <f t="shared" si="0"/>
        <v>44286</v>
      </c>
      <c r="H3" s="3">
        <f t="shared" si="0"/>
        <v>44287</v>
      </c>
      <c r="I3" s="3">
        <f t="shared" si="0"/>
        <v>44288</v>
      </c>
      <c r="J3" s="3">
        <f t="shared" si="0"/>
        <v>44289</v>
      </c>
    </row>
    <row r="4" spans="2:15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D5" t="s">
        <v>9</v>
      </c>
      <c r="G5" t="s">
        <v>9</v>
      </c>
      <c r="J5" t="s">
        <v>5</v>
      </c>
      <c r="L5" s="5" t="s">
        <v>5</v>
      </c>
      <c r="M5">
        <f>COUNTIF($C$5:$J$60,L5)</f>
        <v>139</v>
      </c>
      <c r="N5" s="51">
        <f>M5/$M$11</f>
        <v>0.64953271028037385</v>
      </c>
      <c r="O5" s="50">
        <v>44282</v>
      </c>
    </row>
    <row r="6" spans="2:15" x14ac:dyDescent="0.25">
      <c r="B6" s="4">
        <v>2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L6" s="6" t="s">
        <v>8</v>
      </c>
      <c r="M6">
        <f t="shared" ref="M6:M10" si="2">COUNTIF($C$5:$J$60,L6)</f>
        <v>23</v>
      </c>
      <c r="N6" s="51">
        <f t="shared" ref="N6:N10" si="3">M6/$M$11</f>
        <v>0.10747663551401869</v>
      </c>
    </row>
    <row r="7" spans="2:15" x14ac:dyDescent="0.25">
      <c r="B7" s="4">
        <v>3</v>
      </c>
      <c r="D7" t="s">
        <v>5</v>
      </c>
      <c r="F7" t="s">
        <v>5</v>
      </c>
      <c r="G7" t="s">
        <v>5</v>
      </c>
      <c r="L7" s="7" t="s">
        <v>9</v>
      </c>
      <c r="M7">
        <f t="shared" si="2"/>
        <v>5</v>
      </c>
      <c r="N7" s="51">
        <f t="shared" si="3"/>
        <v>2.336448598130841E-2</v>
      </c>
    </row>
    <row r="8" spans="2:15" x14ac:dyDescent="0.25">
      <c r="B8" s="4">
        <v>4</v>
      </c>
      <c r="E8" t="s">
        <v>8</v>
      </c>
      <c r="G8" t="s">
        <v>5</v>
      </c>
      <c r="H8" t="s">
        <v>5</v>
      </c>
      <c r="I8" t="s">
        <v>5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D9" t="s">
        <v>5</v>
      </c>
      <c r="G9" t="s">
        <v>8</v>
      </c>
      <c r="H9" t="s">
        <v>8</v>
      </c>
      <c r="I9" t="s">
        <v>8</v>
      </c>
      <c r="L9" s="9" t="s">
        <v>6</v>
      </c>
      <c r="M9">
        <f t="shared" si="2"/>
        <v>0</v>
      </c>
      <c r="N9" s="51">
        <f t="shared" si="3"/>
        <v>0</v>
      </c>
    </row>
    <row r="10" spans="2:15" x14ac:dyDescent="0.25">
      <c r="B10" s="4">
        <v>6</v>
      </c>
      <c r="C10" t="s">
        <v>5</v>
      </c>
      <c r="I10" t="s">
        <v>8</v>
      </c>
      <c r="J10" t="s">
        <v>8</v>
      </c>
      <c r="L10" s="10" t="s">
        <v>10</v>
      </c>
      <c r="M10">
        <f t="shared" si="2"/>
        <v>47</v>
      </c>
      <c r="N10" s="51">
        <f t="shared" si="3"/>
        <v>0.21962616822429906</v>
      </c>
    </row>
    <row r="11" spans="2:15" x14ac:dyDescent="0.25">
      <c r="B11" s="4">
        <v>7</v>
      </c>
      <c r="J11" t="s">
        <v>5</v>
      </c>
      <c r="M11">
        <f>SUM(M5:M10)</f>
        <v>214</v>
      </c>
    </row>
    <row r="12" spans="2:15" x14ac:dyDescent="0.25">
      <c r="B12" s="4">
        <v>8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  <c r="C18" t="s">
        <v>5</v>
      </c>
      <c r="E18" t="s">
        <v>5</v>
      </c>
      <c r="I18" t="s">
        <v>5</v>
      </c>
    </row>
    <row r="19" spans="2:10" x14ac:dyDescent="0.25">
      <c r="B19" s="4">
        <v>15</v>
      </c>
      <c r="D19" t="s">
        <v>8</v>
      </c>
      <c r="G19" t="s">
        <v>5</v>
      </c>
      <c r="H19" t="s">
        <v>10</v>
      </c>
      <c r="J19" t="s">
        <v>5</v>
      </c>
    </row>
    <row r="20" spans="2:10" x14ac:dyDescent="0.25">
      <c r="B20" s="4">
        <v>16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10</v>
      </c>
      <c r="J20" t="s">
        <v>5</v>
      </c>
    </row>
    <row r="21" spans="2:10" x14ac:dyDescent="0.25">
      <c r="B21" s="4">
        <v>17</v>
      </c>
      <c r="C21" t="s">
        <v>5</v>
      </c>
      <c r="F21" t="s">
        <v>5</v>
      </c>
      <c r="I21" t="s">
        <v>5</v>
      </c>
    </row>
    <row r="22" spans="2:10" x14ac:dyDescent="0.25">
      <c r="B22" s="4">
        <v>18</v>
      </c>
      <c r="E22" t="s">
        <v>10</v>
      </c>
      <c r="H22" t="s">
        <v>8</v>
      </c>
      <c r="I22" t="s">
        <v>8</v>
      </c>
      <c r="J22" t="s">
        <v>8</v>
      </c>
    </row>
    <row r="23" spans="2:10" x14ac:dyDescent="0.25">
      <c r="B23" s="4">
        <v>19</v>
      </c>
      <c r="E23" t="s">
        <v>5</v>
      </c>
      <c r="F23" t="s">
        <v>5</v>
      </c>
      <c r="H23" t="s">
        <v>10</v>
      </c>
      <c r="I23" t="s">
        <v>5</v>
      </c>
    </row>
    <row r="24" spans="2:10" x14ac:dyDescent="0.25">
      <c r="B24" s="4">
        <v>20</v>
      </c>
      <c r="C24" t="s">
        <v>8</v>
      </c>
      <c r="I24" t="s">
        <v>5</v>
      </c>
    </row>
    <row r="25" spans="2:10" x14ac:dyDescent="0.25">
      <c r="B25" s="4">
        <v>21</v>
      </c>
      <c r="D25" t="s">
        <v>10</v>
      </c>
      <c r="G25" t="s">
        <v>9</v>
      </c>
      <c r="J25" t="s">
        <v>5</v>
      </c>
    </row>
    <row r="26" spans="2:10" x14ac:dyDescent="0.25">
      <c r="B26" s="4">
        <v>22</v>
      </c>
      <c r="D26" t="s">
        <v>5</v>
      </c>
      <c r="E26" t="s">
        <v>5</v>
      </c>
      <c r="F26" t="s">
        <v>5</v>
      </c>
      <c r="H26" t="s">
        <v>10</v>
      </c>
    </row>
    <row r="27" spans="2:10" x14ac:dyDescent="0.25">
      <c r="B27" s="4">
        <v>23</v>
      </c>
      <c r="D27" t="s">
        <v>10</v>
      </c>
      <c r="E27" t="s">
        <v>5</v>
      </c>
      <c r="G27" t="s">
        <v>9</v>
      </c>
      <c r="J27" t="s">
        <v>5</v>
      </c>
    </row>
    <row r="28" spans="2:10" x14ac:dyDescent="0.25">
      <c r="B28" s="4">
        <v>24</v>
      </c>
      <c r="D28" t="s">
        <v>5</v>
      </c>
      <c r="G28" t="s">
        <v>10</v>
      </c>
      <c r="J28" t="s">
        <v>5</v>
      </c>
    </row>
    <row r="29" spans="2:10" x14ac:dyDescent="0.25">
      <c r="B29" s="4">
        <v>25</v>
      </c>
      <c r="C29" t="s">
        <v>5</v>
      </c>
      <c r="D29" t="s">
        <v>5</v>
      </c>
      <c r="E29" t="s">
        <v>5</v>
      </c>
      <c r="F29" t="s">
        <v>5</v>
      </c>
      <c r="H29" t="s">
        <v>5</v>
      </c>
      <c r="I29" t="s">
        <v>5</v>
      </c>
      <c r="J29" t="s">
        <v>5</v>
      </c>
    </row>
    <row r="30" spans="2:10" x14ac:dyDescent="0.25">
      <c r="B30" s="4">
        <v>26</v>
      </c>
      <c r="D30" t="s">
        <v>5</v>
      </c>
      <c r="J30" t="s">
        <v>5</v>
      </c>
    </row>
    <row r="31" spans="2:10" x14ac:dyDescent="0.25">
      <c r="B31" s="4">
        <v>27</v>
      </c>
      <c r="C31" t="s">
        <v>10</v>
      </c>
      <c r="E31" t="s">
        <v>10</v>
      </c>
      <c r="J31" t="s">
        <v>5</v>
      </c>
    </row>
    <row r="32" spans="2:10" x14ac:dyDescent="0.25">
      <c r="B32" s="4">
        <v>28</v>
      </c>
      <c r="E32" t="s">
        <v>10</v>
      </c>
      <c r="F32" t="s">
        <v>10</v>
      </c>
      <c r="G32" t="s">
        <v>5</v>
      </c>
      <c r="H32" t="s">
        <v>5</v>
      </c>
      <c r="I32" t="s">
        <v>8</v>
      </c>
      <c r="J32" t="s">
        <v>8</v>
      </c>
    </row>
    <row r="33" spans="2:10" x14ac:dyDescent="0.25">
      <c r="B33" s="4">
        <v>29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</row>
    <row r="34" spans="2:10" x14ac:dyDescent="0.25">
      <c r="B34" s="4">
        <v>30</v>
      </c>
      <c r="C34" t="s">
        <v>5</v>
      </c>
      <c r="D34" t="s">
        <v>5</v>
      </c>
      <c r="F34" t="s">
        <v>5</v>
      </c>
      <c r="H34" t="s">
        <v>5</v>
      </c>
      <c r="J34" t="s">
        <v>5</v>
      </c>
    </row>
    <row r="35" spans="2:10" x14ac:dyDescent="0.25">
      <c r="B35" s="4">
        <v>31</v>
      </c>
      <c r="C35" t="s">
        <v>5</v>
      </c>
      <c r="D35" t="s">
        <v>5</v>
      </c>
      <c r="E35" t="s">
        <v>8</v>
      </c>
      <c r="F35" t="s">
        <v>8</v>
      </c>
      <c r="G35" t="s">
        <v>5</v>
      </c>
      <c r="H35" t="s">
        <v>5</v>
      </c>
      <c r="I35" t="s">
        <v>5</v>
      </c>
      <c r="J35" t="s">
        <v>5</v>
      </c>
    </row>
    <row r="36" spans="2:10" x14ac:dyDescent="0.25">
      <c r="B36" s="4">
        <v>32</v>
      </c>
      <c r="C36" t="s">
        <v>5</v>
      </c>
      <c r="E36" t="s">
        <v>5</v>
      </c>
      <c r="F36" t="s">
        <v>5</v>
      </c>
      <c r="H36" t="s">
        <v>5</v>
      </c>
      <c r="I36" t="s">
        <v>5</v>
      </c>
      <c r="J36" t="s">
        <v>8</v>
      </c>
    </row>
    <row r="37" spans="2:10" x14ac:dyDescent="0.25">
      <c r="B37" s="4">
        <v>33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I37" t="s">
        <v>5</v>
      </c>
    </row>
    <row r="38" spans="2:10" x14ac:dyDescent="0.25">
      <c r="B38" s="4">
        <v>34</v>
      </c>
      <c r="C38" t="s">
        <v>8</v>
      </c>
      <c r="E38" t="s">
        <v>5</v>
      </c>
      <c r="F38" t="s">
        <v>5</v>
      </c>
      <c r="H38" t="s">
        <v>5</v>
      </c>
      <c r="J38" t="s">
        <v>5</v>
      </c>
    </row>
    <row r="39" spans="2:10" x14ac:dyDescent="0.25">
      <c r="B39" s="4">
        <v>35</v>
      </c>
      <c r="C39" t="s">
        <v>5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</row>
    <row r="40" spans="2:10" x14ac:dyDescent="0.25">
      <c r="B40" s="4">
        <v>36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</row>
    <row r="41" spans="2:10" x14ac:dyDescent="0.25">
      <c r="B41" s="4">
        <v>37</v>
      </c>
      <c r="F41" t="s">
        <v>5</v>
      </c>
      <c r="J41" t="s">
        <v>5</v>
      </c>
    </row>
    <row r="42" spans="2:10" x14ac:dyDescent="0.25">
      <c r="B42" s="4">
        <v>38</v>
      </c>
      <c r="C42" t="s">
        <v>5</v>
      </c>
      <c r="F42" t="s">
        <v>5</v>
      </c>
      <c r="H42" t="s">
        <v>10</v>
      </c>
      <c r="I42" t="s">
        <v>5</v>
      </c>
    </row>
    <row r="43" spans="2:10" x14ac:dyDescent="0.25">
      <c r="B43" s="4">
        <v>39</v>
      </c>
      <c r="D43" t="s">
        <v>5</v>
      </c>
      <c r="H43" t="s">
        <v>5</v>
      </c>
      <c r="I43" t="s">
        <v>5</v>
      </c>
    </row>
    <row r="44" spans="2:10" x14ac:dyDescent="0.25">
      <c r="B44" s="4">
        <v>40</v>
      </c>
      <c r="E44" t="s">
        <v>10</v>
      </c>
      <c r="H44" t="s">
        <v>5</v>
      </c>
      <c r="J44" t="s">
        <v>5</v>
      </c>
    </row>
    <row r="45" spans="2:10" x14ac:dyDescent="0.25">
      <c r="B45" s="4">
        <v>41</v>
      </c>
      <c r="C45" t="s">
        <v>5</v>
      </c>
      <c r="F45" t="s">
        <v>5</v>
      </c>
      <c r="H45" t="s">
        <v>10</v>
      </c>
    </row>
    <row r="46" spans="2:10" x14ac:dyDescent="0.25">
      <c r="B46" s="4">
        <v>42</v>
      </c>
      <c r="E46" t="s">
        <v>5</v>
      </c>
      <c r="I46" t="s">
        <v>5</v>
      </c>
    </row>
    <row r="47" spans="2:10" x14ac:dyDescent="0.25">
      <c r="B47" s="4">
        <v>43</v>
      </c>
      <c r="D47" t="s">
        <v>5</v>
      </c>
      <c r="G47" t="s">
        <v>5</v>
      </c>
      <c r="I47" t="s">
        <v>5</v>
      </c>
    </row>
    <row r="48" spans="2:10" x14ac:dyDescent="0.25">
      <c r="B48" s="4">
        <v>44</v>
      </c>
    </row>
    <row r="49" spans="2:10" x14ac:dyDescent="0.25">
      <c r="B49" s="4">
        <v>45</v>
      </c>
      <c r="D49" t="s">
        <v>5</v>
      </c>
      <c r="F49" t="s">
        <v>5</v>
      </c>
      <c r="J49" t="s">
        <v>5</v>
      </c>
    </row>
    <row r="50" spans="2:10" x14ac:dyDescent="0.25">
      <c r="B50" s="4">
        <v>46</v>
      </c>
      <c r="C50" t="s">
        <v>5</v>
      </c>
      <c r="E50" t="s">
        <v>5</v>
      </c>
      <c r="G50" t="s">
        <v>9</v>
      </c>
      <c r="J50" t="s">
        <v>5</v>
      </c>
    </row>
    <row r="51" spans="2:10" x14ac:dyDescent="0.25">
      <c r="B51" s="4">
        <v>47</v>
      </c>
      <c r="C51" t="s">
        <v>5</v>
      </c>
    </row>
    <row r="52" spans="2:10" x14ac:dyDescent="0.25">
      <c r="B52" s="4">
        <v>48</v>
      </c>
      <c r="C52" t="s">
        <v>5</v>
      </c>
      <c r="E52" t="s">
        <v>5</v>
      </c>
      <c r="G52" t="s">
        <v>5</v>
      </c>
    </row>
    <row r="53" spans="2:10" x14ac:dyDescent="0.25">
      <c r="B53" s="4">
        <v>49</v>
      </c>
      <c r="D53" t="s">
        <v>5</v>
      </c>
      <c r="F53" t="s">
        <v>5</v>
      </c>
    </row>
    <row r="54" spans="2:10" x14ac:dyDescent="0.25">
      <c r="B54" s="4">
        <v>50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J54" t="s">
        <v>5</v>
      </c>
    </row>
    <row r="55" spans="2:10" x14ac:dyDescent="0.25">
      <c r="B55" s="4">
        <v>51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5</v>
      </c>
      <c r="J55" t="s">
        <v>5</v>
      </c>
    </row>
    <row r="56" spans="2:10" x14ac:dyDescent="0.25">
      <c r="B56" s="4">
        <v>52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5</v>
      </c>
      <c r="J56" t="s">
        <v>5</v>
      </c>
    </row>
    <row r="57" spans="2:10" x14ac:dyDescent="0.25">
      <c r="B57" s="4">
        <v>53</v>
      </c>
      <c r="C57" t="s">
        <v>10</v>
      </c>
      <c r="D57" t="s">
        <v>10</v>
      </c>
      <c r="I57" t="s">
        <v>5</v>
      </c>
    </row>
    <row r="58" spans="2:10" x14ac:dyDescent="0.25">
      <c r="B58" s="4">
        <v>54</v>
      </c>
      <c r="C58" t="s">
        <v>10</v>
      </c>
      <c r="D58" t="s">
        <v>10</v>
      </c>
      <c r="F58" t="s">
        <v>10</v>
      </c>
      <c r="H58" t="s">
        <v>10</v>
      </c>
      <c r="I58" t="s">
        <v>5</v>
      </c>
    </row>
    <row r="59" spans="2:10" x14ac:dyDescent="0.25">
      <c r="B59" s="4">
        <v>55</v>
      </c>
      <c r="C59" t="s">
        <v>10</v>
      </c>
      <c r="D59" t="s">
        <v>5</v>
      </c>
      <c r="H59" t="s">
        <v>10</v>
      </c>
      <c r="J59" t="s">
        <v>5</v>
      </c>
    </row>
    <row r="60" spans="2:10" x14ac:dyDescent="0.25">
      <c r="B60" s="4">
        <v>56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8</v>
      </c>
    </row>
    <row r="68" spans="2:13" x14ac:dyDescent="0.25">
      <c r="B68" s="4">
        <v>1</v>
      </c>
      <c r="L68" s="12" t="s">
        <v>11</v>
      </c>
      <c r="M68">
        <f>COUNTIF($C$68:$J$123,L68)</f>
        <v>0</v>
      </c>
    </row>
    <row r="69" spans="2:13" x14ac:dyDescent="0.25">
      <c r="B69" s="4">
        <v>2</v>
      </c>
      <c r="L69" s="13" t="s">
        <v>12</v>
      </c>
      <c r="M69">
        <f t="shared" ref="M69:M73" si="4">COUNTIF($C$68:$J$123,L69)</f>
        <v>0</v>
      </c>
    </row>
    <row r="70" spans="2:13" x14ac:dyDescent="0.25">
      <c r="B70" s="4">
        <v>3</v>
      </c>
      <c r="L70" s="7" t="s">
        <v>13</v>
      </c>
      <c r="M70">
        <f t="shared" si="4"/>
        <v>0</v>
      </c>
    </row>
    <row r="71" spans="2:13" x14ac:dyDescent="0.25">
      <c r="B71" s="4">
        <v>4</v>
      </c>
      <c r="L71" s="8" t="s">
        <v>14</v>
      </c>
      <c r="M71">
        <f t="shared" si="4"/>
        <v>1</v>
      </c>
    </row>
    <row r="72" spans="2:13" x14ac:dyDescent="0.25">
      <c r="B72" s="4">
        <v>5</v>
      </c>
      <c r="L72" s="14" t="s">
        <v>15</v>
      </c>
      <c r="M72">
        <f t="shared" si="4"/>
        <v>0</v>
      </c>
    </row>
    <row r="73" spans="2:13" x14ac:dyDescent="0.25">
      <c r="B73" s="4">
        <v>6</v>
      </c>
      <c r="L73" s="15" t="s">
        <v>16</v>
      </c>
      <c r="M73">
        <f t="shared" si="4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2" x14ac:dyDescent="0.25">
      <c r="B81" s="4">
        <v>14</v>
      </c>
    </row>
    <row r="82" spans="2:2" x14ac:dyDescent="0.25">
      <c r="B82" s="4">
        <v>15</v>
      </c>
    </row>
    <row r="83" spans="2:2" x14ac:dyDescent="0.25">
      <c r="B83" s="4">
        <v>16</v>
      </c>
    </row>
    <row r="84" spans="2:2" x14ac:dyDescent="0.25">
      <c r="B84" s="4">
        <v>17</v>
      </c>
    </row>
    <row r="85" spans="2:2" x14ac:dyDescent="0.25">
      <c r="B85" s="4">
        <v>18</v>
      </c>
    </row>
    <row r="86" spans="2:2" x14ac:dyDescent="0.25">
      <c r="B86" s="4">
        <v>19</v>
      </c>
    </row>
    <row r="87" spans="2:2" x14ac:dyDescent="0.25">
      <c r="B87" s="4">
        <v>20</v>
      </c>
    </row>
    <row r="88" spans="2:2" x14ac:dyDescent="0.25">
      <c r="B88" s="4">
        <v>21</v>
      </c>
    </row>
    <row r="89" spans="2:2" x14ac:dyDescent="0.25">
      <c r="B89" s="4">
        <v>22</v>
      </c>
    </row>
    <row r="90" spans="2:2" x14ac:dyDescent="0.25">
      <c r="B90" s="4">
        <v>23</v>
      </c>
    </row>
    <row r="91" spans="2:2" x14ac:dyDescent="0.25">
      <c r="B91" s="4">
        <v>24</v>
      </c>
    </row>
    <row r="92" spans="2:2" x14ac:dyDescent="0.25">
      <c r="B92" s="4">
        <v>25</v>
      </c>
    </row>
    <row r="93" spans="2:2" x14ac:dyDescent="0.25">
      <c r="B93" s="4">
        <v>26</v>
      </c>
    </row>
    <row r="94" spans="2:2" x14ac:dyDescent="0.25">
      <c r="B94" s="4">
        <v>27</v>
      </c>
    </row>
    <row r="95" spans="2:2" x14ac:dyDescent="0.25">
      <c r="B95" s="4">
        <v>28</v>
      </c>
    </row>
    <row r="96" spans="2:2" x14ac:dyDescent="0.25">
      <c r="B96" s="4">
        <v>29</v>
      </c>
    </row>
    <row r="97" spans="2:3" x14ac:dyDescent="0.25">
      <c r="B97" s="4">
        <v>30</v>
      </c>
    </row>
    <row r="98" spans="2:3" x14ac:dyDescent="0.25">
      <c r="B98" s="4">
        <v>31</v>
      </c>
    </row>
    <row r="99" spans="2:3" x14ac:dyDescent="0.25">
      <c r="B99" s="4">
        <v>32</v>
      </c>
    </row>
    <row r="100" spans="2:3" x14ac:dyDescent="0.25">
      <c r="B100" s="4">
        <v>33</v>
      </c>
    </row>
    <row r="101" spans="2:3" x14ac:dyDescent="0.25">
      <c r="B101" s="4">
        <v>34</v>
      </c>
      <c r="C101" t="s">
        <v>14</v>
      </c>
    </row>
    <row r="102" spans="2:3" x14ac:dyDescent="0.25">
      <c r="B102" s="4">
        <v>35</v>
      </c>
    </row>
    <row r="103" spans="2:3" x14ac:dyDescent="0.25">
      <c r="B103" s="4">
        <v>36</v>
      </c>
    </row>
    <row r="104" spans="2:3" x14ac:dyDescent="0.25">
      <c r="B104" s="4">
        <v>37</v>
      </c>
    </row>
    <row r="105" spans="2:3" x14ac:dyDescent="0.25">
      <c r="B105" s="4">
        <v>38</v>
      </c>
    </row>
    <row r="106" spans="2:3" x14ac:dyDescent="0.25">
      <c r="B106" s="4">
        <v>39</v>
      </c>
    </row>
    <row r="107" spans="2:3" x14ac:dyDescent="0.25">
      <c r="B107" s="4">
        <v>40</v>
      </c>
    </row>
    <row r="108" spans="2:3" x14ac:dyDescent="0.25">
      <c r="B108" s="4">
        <v>41</v>
      </c>
    </row>
    <row r="109" spans="2:3" x14ac:dyDescent="0.25">
      <c r="B109" s="4">
        <v>42</v>
      </c>
    </row>
    <row r="110" spans="2:3" x14ac:dyDescent="0.25">
      <c r="B110" s="4">
        <v>43</v>
      </c>
    </row>
    <row r="111" spans="2:3" x14ac:dyDescent="0.25">
      <c r="B111" s="4">
        <v>44</v>
      </c>
    </row>
    <row r="112" spans="2:3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68:H74">
    <cfRule type="cellIs" dxfId="3665" priority="24" operator="equal">
      <formula>"Energia"</formula>
    </cfRule>
  </conditionalFormatting>
  <conditionalFormatting sqref="C5:J123">
    <cfRule type="cellIs" dxfId="3664" priority="1" operator="equal">
      <formula>"Energia"</formula>
    </cfRule>
    <cfRule type="cellIs" dxfId="3663" priority="2" operator="equal">
      <formula>"Feito"</formula>
    </cfRule>
    <cfRule type="cellIs" dxfId="3662" priority="3" operator="equal">
      <formula>"Operação"</formula>
    </cfRule>
    <cfRule type="cellIs" dxfId="3661" priority="4" operator="equal">
      <formula>"Chuva"</formula>
    </cfRule>
    <cfRule type="cellIs" dxfId="3660" priority="5" operator="equal">
      <formula>"Elétrico"</formula>
    </cfRule>
    <cfRule type="cellIs" dxfId="3659" priority="6" operator="equal">
      <formula>"Mecânico"</formula>
    </cfRule>
    <cfRule type="cellIs" dxfId="3658" priority="7" operator="equal">
      <formula>"Ok"</formula>
    </cfRule>
  </conditionalFormatting>
  <conditionalFormatting sqref="C68:J123">
    <cfRule type="cellIs" dxfId="3657" priority="9" operator="equal">
      <formula>"Micro"</formula>
    </cfRule>
    <cfRule type="cellIs" dxfId="3656" priority="10" operator="equal">
      <formula>"Castanha"</formula>
    </cfRule>
    <cfRule type="cellIs" dxfId="3655" priority="11" operator="equal">
      <formula>"Redutor"</formula>
    </cfRule>
    <cfRule type="cellIs" dxfId="3654" priority="12" operator="equal">
      <formula>"Adutora"</formula>
    </cfRule>
    <cfRule type="cellIs" dxfId="3653" priority="13" operator="equal">
      <formula>"Mangote"</formula>
    </cfRule>
    <cfRule type="cellIs" dxfId="3652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{40EA3C11-1478-49FF-B333-EBA008520079}</x14:id>
        </ext>
      </extLst>
    </cfRule>
  </conditionalFormatting>
  <conditionalFormatting sqref="H5:H11">
    <cfRule type="cellIs" dxfId="3651" priority="32" operator="equal">
      <formula>"Energia"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5F280A1A-B9EB-44E5-9B1A-8CDC870C7C77}">
      <formula1>$L$68:$L$73</formula1>
    </dataValidation>
    <dataValidation type="list" allowBlank="1" showInputMessage="1" showErrorMessage="1" sqref="K68:K123 C5:K60" xr:uid="{98DC5F78-C415-4A9E-B149-8F86D1FFA37A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A3C11-1478-49FF-B333-EBA008520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2C9D-CB79-490F-958E-9D004CC1A14C}">
  <sheetPr codeName="Planilha14"/>
  <dimension ref="B2:O60"/>
  <sheetViews>
    <sheetView zoomScale="170" zoomScaleNormal="1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3" max="9" width="10.7109375" bestFit="1" customWidth="1"/>
    <col min="10" max="10" width="10.5703125" customWidth="1"/>
    <col min="15" max="15" width="10.7109375" bestFit="1" customWidth="1"/>
  </cols>
  <sheetData>
    <row r="2" spans="2:15" x14ac:dyDescent="0.25">
      <c r="C2" s="3"/>
      <c r="D2" s="3"/>
      <c r="E2" s="3"/>
      <c r="F2" s="3"/>
      <c r="G2" s="3"/>
      <c r="H2" s="3"/>
      <c r="I2" s="3"/>
      <c r="J2" s="3"/>
    </row>
    <row r="3" spans="2:15" x14ac:dyDescent="0.25">
      <c r="C3" s="3">
        <v>44290</v>
      </c>
      <c r="D3" s="3">
        <f>C3+1</f>
        <v>44291</v>
      </c>
      <c r="E3" s="3">
        <f t="shared" ref="E3:J3" si="0">D3+1</f>
        <v>44292</v>
      </c>
      <c r="F3" s="3">
        <f t="shared" si="0"/>
        <v>44293</v>
      </c>
      <c r="G3" s="3">
        <f t="shared" si="0"/>
        <v>44294</v>
      </c>
      <c r="H3" s="3">
        <f t="shared" si="0"/>
        <v>44295</v>
      </c>
      <c r="I3" s="3">
        <f t="shared" si="0"/>
        <v>44296</v>
      </c>
      <c r="J3" s="3">
        <f t="shared" si="0"/>
        <v>44297</v>
      </c>
    </row>
    <row r="4" spans="2:15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E5" t="s">
        <v>5</v>
      </c>
      <c r="L5" s="5" t="s">
        <v>5</v>
      </c>
      <c r="M5">
        <f>COUNTIF($C$5:$J$60,L5)</f>
        <v>49</v>
      </c>
      <c r="N5" s="51">
        <f>M5/$M$11</f>
        <v>0.33561643835616439</v>
      </c>
      <c r="O5" s="50">
        <v>44290</v>
      </c>
    </row>
    <row r="6" spans="2:15" x14ac:dyDescent="0.25">
      <c r="B6" s="4">
        <v>2</v>
      </c>
      <c r="C6" t="s">
        <v>8</v>
      </c>
      <c r="D6" t="s">
        <v>5</v>
      </c>
      <c r="E6" t="s">
        <v>5</v>
      </c>
      <c r="F6" t="s">
        <v>6</v>
      </c>
      <c r="G6" t="s">
        <v>6</v>
      </c>
      <c r="L6" s="6" t="s">
        <v>8</v>
      </c>
      <c r="M6">
        <f t="shared" ref="M6:M10" si="2">COUNTIF($C$5:$J$60,L6)</f>
        <v>41</v>
      </c>
      <c r="N6" s="51">
        <f t="shared" ref="N6:N10" si="3">M6/$M$11</f>
        <v>0.28082191780821919</v>
      </c>
    </row>
    <row r="7" spans="2:15" x14ac:dyDescent="0.25">
      <c r="B7" s="4">
        <v>3</v>
      </c>
      <c r="C7" t="s">
        <v>8</v>
      </c>
      <c r="E7" t="s">
        <v>8</v>
      </c>
      <c r="F7" t="s">
        <v>6</v>
      </c>
      <c r="I7" t="s">
        <v>10</v>
      </c>
      <c r="L7" s="7" t="s">
        <v>9</v>
      </c>
      <c r="M7">
        <f t="shared" si="2"/>
        <v>7</v>
      </c>
      <c r="N7" s="51">
        <f t="shared" si="3"/>
        <v>4.7945205479452052E-2</v>
      </c>
    </row>
    <row r="8" spans="2:15" x14ac:dyDescent="0.25">
      <c r="B8" s="4">
        <v>4</v>
      </c>
      <c r="D8" t="s">
        <v>5</v>
      </c>
      <c r="J8" t="s">
        <v>8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C9" t="s">
        <v>5</v>
      </c>
      <c r="E9" t="s">
        <v>5</v>
      </c>
      <c r="L9" s="9" t="s">
        <v>6</v>
      </c>
      <c r="M9">
        <f t="shared" si="2"/>
        <v>34</v>
      </c>
      <c r="N9" s="51">
        <f t="shared" si="3"/>
        <v>0.23287671232876711</v>
      </c>
    </row>
    <row r="10" spans="2:15" x14ac:dyDescent="0.25">
      <c r="B10" s="4">
        <v>6</v>
      </c>
      <c r="C10" t="s">
        <v>5</v>
      </c>
      <c r="D10" t="s">
        <v>8</v>
      </c>
      <c r="E10" t="s">
        <v>8</v>
      </c>
      <c r="H10" t="s">
        <v>8</v>
      </c>
      <c r="I10" t="s">
        <v>9</v>
      </c>
      <c r="J10" t="s">
        <v>8</v>
      </c>
      <c r="L10" s="10" t="s">
        <v>10</v>
      </c>
      <c r="M10">
        <f t="shared" si="2"/>
        <v>15</v>
      </c>
      <c r="N10" s="51">
        <f t="shared" si="3"/>
        <v>0.10273972602739725</v>
      </c>
    </row>
    <row r="11" spans="2:15" x14ac:dyDescent="0.25">
      <c r="B11" s="4">
        <v>7</v>
      </c>
      <c r="C11" t="s">
        <v>5</v>
      </c>
      <c r="M11">
        <f>SUM(M5:M10)</f>
        <v>146</v>
      </c>
    </row>
    <row r="12" spans="2:15" x14ac:dyDescent="0.25">
      <c r="B12" s="4">
        <v>8</v>
      </c>
      <c r="C12" t="s">
        <v>5</v>
      </c>
    </row>
    <row r="13" spans="2:15" x14ac:dyDescent="0.25">
      <c r="B13" s="4">
        <v>9</v>
      </c>
    </row>
    <row r="14" spans="2:15" x14ac:dyDescent="0.25">
      <c r="B14" s="4">
        <v>10</v>
      </c>
    </row>
    <row r="15" spans="2:15" x14ac:dyDescent="0.25">
      <c r="B15" s="4">
        <v>11</v>
      </c>
    </row>
    <row r="16" spans="2:15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  <c r="E19" t="s">
        <v>5</v>
      </c>
      <c r="F19" t="s">
        <v>6</v>
      </c>
    </row>
    <row r="20" spans="2:10" x14ac:dyDescent="0.25">
      <c r="B20" s="4">
        <v>16</v>
      </c>
      <c r="D20" t="s">
        <v>5</v>
      </c>
      <c r="E20" t="s">
        <v>5</v>
      </c>
      <c r="F20" t="s">
        <v>6</v>
      </c>
      <c r="H20" t="s">
        <v>8</v>
      </c>
      <c r="I20" t="s">
        <v>8</v>
      </c>
      <c r="J20" t="s">
        <v>8</v>
      </c>
    </row>
    <row r="21" spans="2:10" x14ac:dyDescent="0.25">
      <c r="B21" s="4">
        <v>17</v>
      </c>
      <c r="D21" t="s">
        <v>5</v>
      </c>
    </row>
    <row r="22" spans="2:10" x14ac:dyDescent="0.25">
      <c r="B22" s="4">
        <v>18</v>
      </c>
      <c r="C22" t="s">
        <v>8</v>
      </c>
      <c r="D22" t="s">
        <v>8</v>
      </c>
    </row>
    <row r="23" spans="2:10" x14ac:dyDescent="0.25">
      <c r="B23" s="4">
        <v>19</v>
      </c>
      <c r="C23" t="s">
        <v>5</v>
      </c>
      <c r="F23" t="s">
        <v>6</v>
      </c>
      <c r="H23" t="s">
        <v>8</v>
      </c>
      <c r="I23" t="s">
        <v>8</v>
      </c>
      <c r="J23" t="s">
        <v>8</v>
      </c>
    </row>
    <row r="24" spans="2:10" x14ac:dyDescent="0.25">
      <c r="B24" s="4">
        <v>20</v>
      </c>
      <c r="C24" t="s">
        <v>8</v>
      </c>
      <c r="I24" t="s">
        <v>10</v>
      </c>
      <c r="J24" t="s">
        <v>10</v>
      </c>
    </row>
    <row r="25" spans="2:10" x14ac:dyDescent="0.25">
      <c r="B25" s="4">
        <v>21</v>
      </c>
      <c r="D25" t="s">
        <v>8</v>
      </c>
      <c r="E25" t="s">
        <v>5</v>
      </c>
    </row>
    <row r="26" spans="2:10" x14ac:dyDescent="0.25">
      <c r="B26" s="4">
        <v>22</v>
      </c>
      <c r="C26" t="s">
        <v>8</v>
      </c>
      <c r="D26" t="s">
        <v>8</v>
      </c>
      <c r="E26" t="s">
        <v>5</v>
      </c>
      <c r="G26" t="s">
        <v>6</v>
      </c>
      <c r="I26" t="s">
        <v>10</v>
      </c>
      <c r="J26" t="s">
        <v>10</v>
      </c>
    </row>
    <row r="27" spans="2:10" x14ac:dyDescent="0.25">
      <c r="B27" s="4">
        <v>23</v>
      </c>
      <c r="E27" t="s">
        <v>5</v>
      </c>
      <c r="G27" t="s">
        <v>6</v>
      </c>
    </row>
    <row r="28" spans="2:10" x14ac:dyDescent="0.25">
      <c r="B28" s="4">
        <v>24</v>
      </c>
      <c r="E28" t="s">
        <v>5</v>
      </c>
      <c r="G28" t="s">
        <v>6</v>
      </c>
      <c r="I28" t="s">
        <v>10</v>
      </c>
      <c r="J28" t="s">
        <v>10</v>
      </c>
    </row>
    <row r="29" spans="2:10" x14ac:dyDescent="0.25">
      <c r="B29" s="4">
        <v>25</v>
      </c>
      <c r="D29" t="s">
        <v>10</v>
      </c>
      <c r="E29" t="s">
        <v>5</v>
      </c>
      <c r="G29" t="s">
        <v>6</v>
      </c>
    </row>
    <row r="30" spans="2:10" x14ac:dyDescent="0.25">
      <c r="B30" s="4">
        <v>26</v>
      </c>
      <c r="E30" t="s">
        <v>10</v>
      </c>
      <c r="F30" t="s">
        <v>6</v>
      </c>
    </row>
    <row r="31" spans="2:10" x14ac:dyDescent="0.25">
      <c r="B31" s="4">
        <v>27</v>
      </c>
      <c r="D31" t="s">
        <v>10</v>
      </c>
      <c r="E31" t="s">
        <v>10</v>
      </c>
      <c r="G31" t="s">
        <v>6</v>
      </c>
    </row>
    <row r="32" spans="2:10" x14ac:dyDescent="0.25">
      <c r="B32" s="4">
        <v>28</v>
      </c>
      <c r="C32" t="s">
        <v>8</v>
      </c>
      <c r="D32" t="s">
        <v>8</v>
      </c>
      <c r="E32" t="s">
        <v>8</v>
      </c>
      <c r="H32" t="s">
        <v>8</v>
      </c>
      <c r="I32" t="s">
        <v>8</v>
      </c>
      <c r="J32" t="s">
        <v>8</v>
      </c>
    </row>
    <row r="33" spans="2:10" x14ac:dyDescent="0.25">
      <c r="B33" s="4">
        <v>29</v>
      </c>
      <c r="C33" t="s">
        <v>5</v>
      </c>
      <c r="D33" t="s">
        <v>5</v>
      </c>
      <c r="E33" t="s">
        <v>5</v>
      </c>
      <c r="J33" t="s">
        <v>9</v>
      </c>
    </row>
    <row r="34" spans="2:10" x14ac:dyDescent="0.25">
      <c r="B34" s="4">
        <v>30</v>
      </c>
      <c r="D34" t="s">
        <v>5</v>
      </c>
      <c r="F34" t="s">
        <v>6</v>
      </c>
      <c r="H34" t="s">
        <v>9</v>
      </c>
      <c r="I34" t="s">
        <v>8</v>
      </c>
    </row>
    <row r="35" spans="2:10" x14ac:dyDescent="0.25">
      <c r="B35" s="4">
        <v>31</v>
      </c>
      <c r="C35" t="s">
        <v>8</v>
      </c>
      <c r="D35" t="s">
        <v>5</v>
      </c>
      <c r="E35" t="s">
        <v>5</v>
      </c>
      <c r="G35" t="s">
        <v>6</v>
      </c>
      <c r="H35" t="s">
        <v>9</v>
      </c>
      <c r="I35" t="s">
        <v>9</v>
      </c>
      <c r="J35" t="s">
        <v>9</v>
      </c>
    </row>
    <row r="36" spans="2:10" x14ac:dyDescent="0.25">
      <c r="B36" s="4">
        <v>32</v>
      </c>
      <c r="C36" t="s">
        <v>5</v>
      </c>
      <c r="D36" t="s">
        <v>5</v>
      </c>
      <c r="F36" t="s">
        <v>6</v>
      </c>
      <c r="H36" t="s">
        <v>8</v>
      </c>
      <c r="I36" t="s">
        <v>8</v>
      </c>
      <c r="J36" t="s">
        <v>10</v>
      </c>
    </row>
    <row r="37" spans="2:10" x14ac:dyDescent="0.25">
      <c r="B37" s="4">
        <v>33</v>
      </c>
      <c r="C37" t="s">
        <v>8</v>
      </c>
      <c r="E37" t="s">
        <v>8</v>
      </c>
      <c r="F37" t="s">
        <v>6</v>
      </c>
    </row>
    <row r="38" spans="2:10" x14ac:dyDescent="0.25">
      <c r="B38" s="4">
        <v>34</v>
      </c>
      <c r="D38" t="s">
        <v>5</v>
      </c>
      <c r="G38" t="s">
        <v>6</v>
      </c>
    </row>
    <row r="39" spans="2:10" x14ac:dyDescent="0.25">
      <c r="B39" s="4">
        <v>35</v>
      </c>
      <c r="C39" t="s">
        <v>5</v>
      </c>
      <c r="D39" t="s">
        <v>5</v>
      </c>
      <c r="E39" t="s">
        <v>5</v>
      </c>
      <c r="F39" t="s">
        <v>6</v>
      </c>
    </row>
    <row r="40" spans="2:10" x14ac:dyDescent="0.25">
      <c r="B40" s="4">
        <v>36</v>
      </c>
      <c r="C40" t="s">
        <v>5</v>
      </c>
      <c r="E40" t="s">
        <v>5</v>
      </c>
      <c r="G40" t="s">
        <v>6</v>
      </c>
    </row>
    <row r="41" spans="2:10" x14ac:dyDescent="0.25">
      <c r="B41" s="4">
        <v>37</v>
      </c>
      <c r="F41" t="s">
        <v>6</v>
      </c>
      <c r="G41" t="s">
        <v>6</v>
      </c>
    </row>
    <row r="42" spans="2:10" x14ac:dyDescent="0.25">
      <c r="B42" s="4">
        <v>38</v>
      </c>
      <c r="D42" t="s">
        <v>5</v>
      </c>
      <c r="G42" t="s">
        <v>6</v>
      </c>
    </row>
    <row r="43" spans="2:10" x14ac:dyDescent="0.25">
      <c r="B43" s="4">
        <v>39</v>
      </c>
      <c r="D43" t="s">
        <v>5</v>
      </c>
      <c r="F43" t="s">
        <v>6</v>
      </c>
    </row>
    <row r="44" spans="2:10" x14ac:dyDescent="0.25">
      <c r="B44" s="4">
        <v>40</v>
      </c>
      <c r="E44" t="s">
        <v>5</v>
      </c>
      <c r="G44" t="s">
        <v>6</v>
      </c>
    </row>
    <row r="45" spans="2:10" x14ac:dyDescent="0.25">
      <c r="B45" s="4">
        <v>41</v>
      </c>
      <c r="C45" t="s">
        <v>5</v>
      </c>
    </row>
    <row r="46" spans="2:10" x14ac:dyDescent="0.25">
      <c r="B46" s="4">
        <v>42</v>
      </c>
      <c r="D46" t="s">
        <v>5</v>
      </c>
      <c r="F46" t="s">
        <v>6</v>
      </c>
      <c r="J46" t="s">
        <v>5</v>
      </c>
    </row>
    <row r="47" spans="2:10" x14ac:dyDescent="0.25">
      <c r="B47" s="4">
        <v>43</v>
      </c>
      <c r="F47" t="s">
        <v>6</v>
      </c>
      <c r="G47" t="s">
        <v>6</v>
      </c>
    </row>
    <row r="48" spans="2:10" x14ac:dyDescent="0.25">
      <c r="B48" s="4">
        <v>44</v>
      </c>
      <c r="I48" t="s">
        <v>8</v>
      </c>
    </row>
    <row r="49" spans="2:10" x14ac:dyDescent="0.25">
      <c r="B49" s="4">
        <v>45</v>
      </c>
      <c r="D49" t="s">
        <v>5</v>
      </c>
    </row>
    <row r="50" spans="2:10" x14ac:dyDescent="0.25">
      <c r="B50" s="4">
        <v>46</v>
      </c>
      <c r="C50" t="s">
        <v>8</v>
      </c>
      <c r="D50" t="s">
        <v>8</v>
      </c>
      <c r="E50" t="s">
        <v>8</v>
      </c>
      <c r="F50" t="s">
        <v>6</v>
      </c>
      <c r="H50" t="s">
        <v>8</v>
      </c>
    </row>
    <row r="51" spans="2:10" x14ac:dyDescent="0.25">
      <c r="B51" s="4">
        <v>47</v>
      </c>
    </row>
    <row r="52" spans="2:10" x14ac:dyDescent="0.25">
      <c r="B52" s="4">
        <v>48</v>
      </c>
      <c r="C52" t="s">
        <v>5</v>
      </c>
      <c r="E52" t="s">
        <v>8</v>
      </c>
      <c r="G52" t="s">
        <v>6</v>
      </c>
    </row>
    <row r="53" spans="2:10" x14ac:dyDescent="0.25">
      <c r="B53" s="4">
        <v>49</v>
      </c>
      <c r="E53" t="s">
        <v>5</v>
      </c>
      <c r="F53" t="s">
        <v>6</v>
      </c>
    </row>
    <row r="54" spans="2:10" x14ac:dyDescent="0.25">
      <c r="B54" s="4">
        <v>50</v>
      </c>
      <c r="D54" t="s">
        <v>8</v>
      </c>
      <c r="E54" t="s">
        <v>8</v>
      </c>
    </row>
    <row r="55" spans="2:10" x14ac:dyDescent="0.25">
      <c r="B55" s="4">
        <v>51</v>
      </c>
      <c r="C55" t="s">
        <v>5</v>
      </c>
      <c r="E55" t="s">
        <v>5</v>
      </c>
    </row>
    <row r="56" spans="2:10" x14ac:dyDescent="0.25">
      <c r="B56" s="4">
        <v>52</v>
      </c>
      <c r="C56" t="s">
        <v>5</v>
      </c>
      <c r="D56" t="s">
        <v>5</v>
      </c>
      <c r="F56" t="s">
        <v>6</v>
      </c>
      <c r="H56" t="s">
        <v>9</v>
      </c>
      <c r="J56" t="s">
        <v>10</v>
      </c>
    </row>
    <row r="57" spans="2:10" x14ac:dyDescent="0.25">
      <c r="B57" s="4">
        <v>53</v>
      </c>
      <c r="D57" t="s">
        <v>8</v>
      </c>
      <c r="G57" t="s">
        <v>6</v>
      </c>
      <c r="J57" t="s">
        <v>10</v>
      </c>
    </row>
    <row r="58" spans="2:10" x14ac:dyDescent="0.25">
      <c r="B58" s="4">
        <v>54</v>
      </c>
      <c r="D58" t="s">
        <v>5</v>
      </c>
      <c r="F58" t="s">
        <v>6</v>
      </c>
    </row>
    <row r="59" spans="2:10" x14ac:dyDescent="0.25">
      <c r="B59" s="4">
        <v>55</v>
      </c>
      <c r="E59" t="s">
        <v>5</v>
      </c>
      <c r="G59" t="s">
        <v>6</v>
      </c>
      <c r="J59" t="s">
        <v>10</v>
      </c>
    </row>
    <row r="60" spans="2:10" x14ac:dyDescent="0.25">
      <c r="B60" s="4">
        <v>56</v>
      </c>
      <c r="C60" t="s">
        <v>5</v>
      </c>
    </row>
  </sheetData>
  <conditionalFormatting sqref="C5:J60">
    <cfRule type="cellIs" dxfId="3650" priority="1" operator="equal">
      <formula>"Energia"</formula>
    </cfRule>
    <cfRule type="cellIs" dxfId="3649" priority="2" operator="equal">
      <formula>"Feito"</formula>
    </cfRule>
    <cfRule type="cellIs" dxfId="3648" priority="3" operator="equal">
      <formula>"Operação"</formula>
    </cfRule>
    <cfRule type="cellIs" dxfId="3647" priority="4" operator="equal">
      <formula>"Chuva"</formula>
    </cfRule>
    <cfRule type="cellIs" dxfId="3646" priority="5" operator="equal">
      <formula>"Elétrico"</formula>
    </cfRule>
    <cfRule type="cellIs" dxfId="3645" priority="6" operator="equal">
      <formula>"Mecânico"</formula>
    </cfRule>
    <cfRule type="cellIs" dxfId="3644" priority="7" operator="equal">
      <formula>"Ok"</formula>
    </cfRule>
  </conditionalFormatting>
  <conditionalFormatting sqref="H5:H11">
    <cfRule type="cellIs" dxfId="3643" priority="17" operator="equal">
      <formula>"Energia"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C5:K60" xr:uid="{D32BC04B-0C54-48F6-9014-191922491DFB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7443-5550-4E9A-9056-7CE9D7F7FEA9}">
  <sheetPr codeName="Planilha15"/>
  <dimension ref="B3:O60"/>
  <sheetViews>
    <sheetView zoomScale="160" zoomScaleNormal="1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5" sqref="D5"/>
    </sheetView>
  </sheetViews>
  <sheetFormatPr defaultRowHeight="15" x14ac:dyDescent="0.25"/>
  <cols>
    <col min="3" max="10" width="10.5703125" customWidth="1"/>
    <col min="15" max="15" width="10.7109375" bestFit="1" customWidth="1"/>
  </cols>
  <sheetData>
    <row r="3" spans="2:15" x14ac:dyDescent="0.25">
      <c r="C3" s="3">
        <v>44298</v>
      </c>
      <c r="D3" s="3">
        <f>C3+1</f>
        <v>44299</v>
      </c>
      <c r="E3" s="3">
        <f t="shared" ref="E3:J3" si="0">D3+1</f>
        <v>44300</v>
      </c>
      <c r="F3" s="3">
        <f t="shared" si="0"/>
        <v>44301</v>
      </c>
      <c r="G3" s="3">
        <f t="shared" si="0"/>
        <v>44302</v>
      </c>
      <c r="H3" s="3">
        <f t="shared" si="0"/>
        <v>44303</v>
      </c>
      <c r="I3" s="3">
        <f t="shared" si="0"/>
        <v>44304</v>
      </c>
      <c r="J3" s="3">
        <f t="shared" si="0"/>
        <v>44305</v>
      </c>
    </row>
    <row r="4" spans="2:15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  <c r="M4" s="47" t="s">
        <v>2</v>
      </c>
      <c r="N4" s="48" t="s">
        <v>3</v>
      </c>
      <c r="O4" s="49" t="s">
        <v>4</v>
      </c>
    </row>
    <row r="5" spans="2:15" x14ac:dyDescent="0.25">
      <c r="B5" s="4">
        <v>1</v>
      </c>
      <c r="J5" t="s">
        <v>6</v>
      </c>
      <c r="L5" s="5" t="s">
        <v>5</v>
      </c>
      <c r="M5">
        <f>COUNTIF($C$5:$J$60,L5)</f>
        <v>20</v>
      </c>
      <c r="N5" s="51">
        <f>M5/$M$11</f>
        <v>0.25974025974025972</v>
      </c>
      <c r="O5" s="50">
        <v>44298</v>
      </c>
    </row>
    <row r="6" spans="2:15" x14ac:dyDescent="0.25">
      <c r="B6" s="4">
        <v>2</v>
      </c>
      <c r="C6" t="s">
        <v>5</v>
      </c>
      <c r="D6" t="s">
        <v>5</v>
      </c>
      <c r="J6" t="s">
        <v>6</v>
      </c>
      <c r="L6" s="6" t="s">
        <v>8</v>
      </c>
      <c r="M6">
        <f t="shared" ref="M6:M10" si="2">COUNTIF($C$5:$J$60,L6)</f>
        <v>6</v>
      </c>
      <c r="N6" s="51">
        <f t="shared" ref="N6:N10" si="3">M6/$M$11</f>
        <v>7.792207792207792E-2</v>
      </c>
    </row>
    <row r="7" spans="2:15" x14ac:dyDescent="0.25">
      <c r="B7" s="4">
        <v>3</v>
      </c>
      <c r="C7" t="s">
        <v>5</v>
      </c>
      <c r="J7" t="s">
        <v>6</v>
      </c>
      <c r="L7" s="7" t="s">
        <v>9</v>
      </c>
      <c r="M7">
        <f t="shared" si="2"/>
        <v>1</v>
      </c>
      <c r="N7" s="51">
        <f t="shared" si="3"/>
        <v>1.2987012987012988E-2</v>
      </c>
    </row>
    <row r="8" spans="2:15" x14ac:dyDescent="0.25">
      <c r="B8" s="4">
        <v>4</v>
      </c>
      <c r="C8" t="s">
        <v>5</v>
      </c>
      <c r="D8" t="s">
        <v>5</v>
      </c>
      <c r="J8" t="s">
        <v>6</v>
      </c>
      <c r="L8" s="8" t="s">
        <v>7</v>
      </c>
      <c r="M8">
        <f t="shared" si="2"/>
        <v>0</v>
      </c>
      <c r="N8" s="51">
        <f t="shared" si="3"/>
        <v>0</v>
      </c>
    </row>
    <row r="9" spans="2:15" x14ac:dyDescent="0.25">
      <c r="B9" s="4">
        <v>5</v>
      </c>
      <c r="C9" t="s">
        <v>5</v>
      </c>
      <c r="L9" s="9" t="s">
        <v>6</v>
      </c>
      <c r="M9">
        <f t="shared" si="2"/>
        <v>38</v>
      </c>
      <c r="N9" s="51">
        <f t="shared" si="3"/>
        <v>0.4935064935064935</v>
      </c>
    </row>
    <row r="10" spans="2:15" x14ac:dyDescent="0.25">
      <c r="B10" s="4">
        <v>6</v>
      </c>
      <c r="C10" t="s">
        <v>8</v>
      </c>
      <c r="J10" t="s">
        <v>6</v>
      </c>
      <c r="L10" s="10" t="s">
        <v>10</v>
      </c>
      <c r="M10">
        <f t="shared" si="2"/>
        <v>12</v>
      </c>
      <c r="N10" s="51">
        <f t="shared" si="3"/>
        <v>0.15584415584415584</v>
      </c>
    </row>
    <row r="11" spans="2:15" x14ac:dyDescent="0.25">
      <c r="B11" s="4">
        <v>7</v>
      </c>
      <c r="J11" t="s">
        <v>6</v>
      </c>
      <c r="M11">
        <f>SUM(M5:M10)</f>
        <v>77</v>
      </c>
    </row>
    <row r="12" spans="2:15" x14ac:dyDescent="0.25">
      <c r="B12" s="4">
        <v>8</v>
      </c>
      <c r="J12" t="s">
        <v>6</v>
      </c>
    </row>
    <row r="13" spans="2:15" x14ac:dyDescent="0.25">
      <c r="B13" s="4">
        <v>9</v>
      </c>
      <c r="J13" t="s">
        <v>6</v>
      </c>
    </row>
    <row r="14" spans="2:15" x14ac:dyDescent="0.25">
      <c r="B14" s="4">
        <v>10</v>
      </c>
      <c r="J14" t="s">
        <v>6</v>
      </c>
    </row>
    <row r="15" spans="2:15" x14ac:dyDescent="0.25">
      <c r="B15" s="4">
        <v>11</v>
      </c>
      <c r="J15" t="s">
        <v>6</v>
      </c>
    </row>
    <row r="16" spans="2:15" x14ac:dyDescent="0.25">
      <c r="B16" s="4">
        <v>12</v>
      </c>
      <c r="J16" t="s">
        <v>6</v>
      </c>
    </row>
    <row r="17" spans="2:10" x14ac:dyDescent="0.25">
      <c r="B17" s="4">
        <v>13</v>
      </c>
      <c r="J17" t="s">
        <v>6</v>
      </c>
    </row>
    <row r="18" spans="2:10" x14ac:dyDescent="0.25">
      <c r="B18" s="4">
        <v>14</v>
      </c>
      <c r="J18" t="s">
        <v>6</v>
      </c>
    </row>
    <row r="19" spans="2:10" x14ac:dyDescent="0.25">
      <c r="B19" s="4">
        <v>15</v>
      </c>
      <c r="C19" t="s">
        <v>5</v>
      </c>
      <c r="J19" t="s">
        <v>6</v>
      </c>
    </row>
    <row r="20" spans="2:10" x14ac:dyDescent="0.25">
      <c r="B20" s="4">
        <v>16</v>
      </c>
      <c r="C20" t="s">
        <v>8</v>
      </c>
      <c r="J20" t="s">
        <v>6</v>
      </c>
    </row>
    <row r="21" spans="2:10" x14ac:dyDescent="0.25">
      <c r="B21" s="4">
        <v>17</v>
      </c>
      <c r="C21" t="s">
        <v>5</v>
      </c>
      <c r="J21" t="s">
        <v>6</v>
      </c>
    </row>
    <row r="22" spans="2:10" x14ac:dyDescent="0.25">
      <c r="B22" s="4">
        <v>18</v>
      </c>
      <c r="C22" t="s">
        <v>5</v>
      </c>
      <c r="D22" t="s">
        <v>5</v>
      </c>
      <c r="J22" t="s">
        <v>6</v>
      </c>
    </row>
    <row r="23" spans="2:10" x14ac:dyDescent="0.25">
      <c r="B23" s="4">
        <v>19</v>
      </c>
      <c r="J23" t="s">
        <v>6</v>
      </c>
    </row>
    <row r="24" spans="2:10" x14ac:dyDescent="0.25">
      <c r="B24" s="4">
        <v>20</v>
      </c>
      <c r="C24" t="s">
        <v>10</v>
      </c>
      <c r="D24" t="s">
        <v>10</v>
      </c>
      <c r="J24" t="s">
        <v>6</v>
      </c>
    </row>
    <row r="25" spans="2:10" x14ac:dyDescent="0.25">
      <c r="B25" s="4">
        <v>21</v>
      </c>
      <c r="J25" t="s">
        <v>6</v>
      </c>
    </row>
    <row r="26" spans="2:10" x14ac:dyDescent="0.25">
      <c r="B26" s="4">
        <v>22</v>
      </c>
      <c r="C26" t="s">
        <v>10</v>
      </c>
      <c r="D26" t="s">
        <v>10</v>
      </c>
      <c r="J26" t="s">
        <v>6</v>
      </c>
    </row>
    <row r="27" spans="2:10" x14ac:dyDescent="0.25">
      <c r="B27" s="4">
        <v>23</v>
      </c>
      <c r="C27" t="s">
        <v>5</v>
      </c>
      <c r="J27" t="s">
        <v>6</v>
      </c>
    </row>
    <row r="28" spans="2:10" x14ac:dyDescent="0.25">
      <c r="B28" s="4">
        <v>24</v>
      </c>
      <c r="C28" t="s">
        <v>10</v>
      </c>
      <c r="D28" t="s">
        <v>10</v>
      </c>
      <c r="J28" t="s">
        <v>6</v>
      </c>
    </row>
    <row r="29" spans="2:10" x14ac:dyDescent="0.25">
      <c r="B29" s="4">
        <v>25</v>
      </c>
      <c r="D29" t="s">
        <v>5</v>
      </c>
      <c r="J29" t="s">
        <v>6</v>
      </c>
    </row>
    <row r="30" spans="2:10" x14ac:dyDescent="0.25">
      <c r="B30" s="4">
        <v>26</v>
      </c>
      <c r="C30" t="s">
        <v>5</v>
      </c>
      <c r="J30" t="s">
        <v>6</v>
      </c>
    </row>
    <row r="31" spans="2:10" x14ac:dyDescent="0.25">
      <c r="B31" s="4">
        <v>27</v>
      </c>
      <c r="J31" t="s">
        <v>6</v>
      </c>
    </row>
    <row r="32" spans="2:10" x14ac:dyDescent="0.25">
      <c r="B32" s="4">
        <v>28</v>
      </c>
      <c r="C32" t="s">
        <v>8</v>
      </c>
      <c r="J32" t="s">
        <v>6</v>
      </c>
    </row>
    <row r="33" spans="2:10" x14ac:dyDescent="0.25">
      <c r="B33" s="4">
        <v>29</v>
      </c>
      <c r="D33" t="s">
        <v>8</v>
      </c>
      <c r="J33" t="s">
        <v>6</v>
      </c>
    </row>
    <row r="34" spans="2:10" x14ac:dyDescent="0.25">
      <c r="B34" s="4">
        <v>30</v>
      </c>
      <c r="C34" t="s">
        <v>9</v>
      </c>
      <c r="J34" t="s">
        <v>6</v>
      </c>
    </row>
    <row r="35" spans="2:10" x14ac:dyDescent="0.25">
      <c r="B35" s="4">
        <v>31</v>
      </c>
      <c r="D35" t="s">
        <v>8</v>
      </c>
      <c r="J35" t="s">
        <v>6</v>
      </c>
    </row>
    <row r="36" spans="2:10" x14ac:dyDescent="0.25">
      <c r="B36" s="4">
        <v>32</v>
      </c>
      <c r="C36" t="s">
        <v>8</v>
      </c>
      <c r="J36" t="s">
        <v>6</v>
      </c>
    </row>
    <row r="37" spans="2:10" x14ac:dyDescent="0.25">
      <c r="B37" s="4">
        <v>33</v>
      </c>
      <c r="C37" t="s">
        <v>5</v>
      </c>
      <c r="J37" t="s">
        <v>6</v>
      </c>
    </row>
    <row r="38" spans="2:10" x14ac:dyDescent="0.25">
      <c r="B38" s="4">
        <v>34</v>
      </c>
      <c r="D38" t="s">
        <v>5</v>
      </c>
      <c r="J38" t="s">
        <v>6</v>
      </c>
    </row>
    <row r="39" spans="2:10" x14ac:dyDescent="0.25">
      <c r="B39" s="4">
        <v>35</v>
      </c>
      <c r="J39" t="s">
        <v>6</v>
      </c>
    </row>
    <row r="40" spans="2:10" x14ac:dyDescent="0.25">
      <c r="B40" s="4">
        <v>36</v>
      </c>
      <c r="J40" t="s">
        <v>6</v>
      </c>
    </row>
    <row r="41" spans="2:10" x14ac:dyDescent="0.25">
      <c r="B41" s="4">
        <v>37</v>
      </c>
      <c r="J41" t="s">
        <v>6</v>
      </c>
    </row>
    <row r="42" spans="2:10" x14ac:dyDescent="0.25">
      <c r="B42" s="4">
        <v>38</v>
      </c>
      <c r="C42" t="s">
        <v>5</v>
      </c>
      <c r="J42" t="s">
        <v>6</v>
      </c>
    </row>
    <row r="43" spans="2:10" x14ac:dyDescent="0.25">
      <c r="B43" s="4">
        <v>39</v>
      </c>
      <c r="J43" t="s">
        <v>6</v>
      </c>
    </row>
    <row r="44" spans="2:10" x14ac:dyDescent="0.25">
      <c r="B44" s="4">
        <v>40</v>
      </c>
      <c r="C44" t="s">
        <v>5</v>
      </c>
    </row>
    <row r="45" spans="2:10" x14ac:dyDescent="0.25">
      <c r="B45" s="4">
        <v>41</v>
      </c>
    </row>
    <row r="46" spans="2:10" x14ac:dyDescent="0.25">
      <c r="B46" s="4">
        <v>42</v>
      </c>
      <c r="C46" t="s">
        <v>5</v>
      </c>
    </row>
    <row r="47" spans="2:10" x14ac:dyDescent="0.25">
      <c r="B47" s="4">
        <v>43</v>
      </c>
      <c r="D47" t="s">
        <v>5</v>
      </c>
    </row>
    <row r="48" spans="2:10" x14ac:dyDescent="0.25">
      <c r="B48" s="4">
        <v>44</v>
      </c>
    </row>
    <row r="49" spans="2:4" x14ac:dyDescent="0.25">
      <c r="B49" s="4">
        <v>45</v>
      </c>
    </row>
    <row r="50" spans="2:4" x14ac:dyDescent="0.25">
      <c r="B50" s="4">
        <v>46</v>
      </c>
    </row>
    <row r="51" spans="2:4" x14ac:dyDescent="0.25">
      <c r="B51" s="4">
        <v>47</v>
      </c>
      <c r="D51" t="s">
        <v>10</v>
      </c>
    </row>
    <row r="52" spans="2:4" x14ac:dyDescent="0.25">
      <c r="B52" s="4">
        <v>48</v>
      </c>
      <c r="C52" t="s">
        <v>5</v>
      </c>
    </row>
    <row r="53" spans="2:4" x14ac:dyDescent="0.25">
      <c r="B53" s="4">
        <v>49</v>
      </c>
    </row>
    <row r="54" spans="2:4" x14ac:dyDescent="0.25">
      <c r="B54" s="4">
        <v>50</v>
      </c>
      <c r="D54" t="s">
        <v>10</v>
      </c>
    </row>
    <row r="55" spans="2:4" x14ac:dyDescent="0.25">
      <c r="B55" s="4">
        <v>51</v>
      </c>
      <c r="D55" t="s">
        <v>10</v>
      </c>
    </row>
    <row r="56" spans="2:4" x14ac:dyDescent="0.25">
      <c r="B56" s="4">
        <v>52</v>
      </c>
    </row>
    <row r="57" spans="2:4" x14ac:dyDescent="0.25">
      <c r="B57" s="4">
        <v>53</v>
      </c>
    </row>
    <row r="58" spans="2:4" x14ac:dyDescent="0.25">
      <c r="B58" s="4">
        <v>54</v>
      </c>
      <c r="D58" t="s">
        <v>10</v>
      </c>
    </row>
    <row r="59" spans="2:4" x14ac:dyDescent="0.25">
      <c r="B59" s="4">
        <v>55</v>
      </c>
      <c r="C59" t="s">
        <v>10</v>
      </c>
    </row>
    <row r="60" spans="2:4" x14ac:dyDescent="0.25">
      <c r="B60" s="4">
        <v>56</v>
      </c>
      <c r="C60" t="s">
        <v>10</v>
      </c>
    </row>
  </sheetData>
  <conditionalFormatting sqref="C5:J60">
    <cfRule type="cellIs" dxfId="3642" priority="1" operator="equal">
      <formula>"Energia"</formula>
    </cfRule>
    <cfRule type="cellIs" dxfId="3641" priority="2" operator="equal">
      <formula>"Feito"</formula>
    </cfRule>
    <cfRule type="cellIs" dxfId="3640" priority="3" operator="equal">
      <formula>"Operação"</formula>
    </cfRule>
    <cfRule type="cellIs" dxfId="3639" priority="4" operator="equal">
      <formula>"Chuva"</formula>
    </cfRule>
    <cfRule type="cellIs" dxfId="3638" priority="5" operator="equal">
      <formula>"Elétrico"</formula>
    </cfRule>
    <cfRule type="cellIs" dxfId="3637" priority="6" operator="equal">
      <formula>"Mecânico"</formula>
    </cfRule>
    <cfRule type="cellIs" dxfId="3636" priority="7" operator="equal">
      <formula>"Ok"</formula>
    </cfRule>
  </conditionalFormatting>
  <conditionalFormatting sqref="H5:H11">
    <cfRule type="cellIs" dxfId="3635" priority="17" operator="equal">
      <formula>"Energia"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C5:K60" xr:uid="{E0F24A0B-78CD-4FBA-8DF4-C1F563DDB1F9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CDB-5E52-4D58-93D9-558E7338E003}">
  <sheetPr codeName="Planilha16"/>
  <dimension ref="A3:N60"/>
  <sheetViews>
    <sheetView zoomScale="170" zoomScaleNormal="1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7" sqref="A7:XFD7"/>
    </sheetView>
  </sheetViews>
  <sheetFormatPr defaultRowHeight="15" x14ac:dyDescent="0.25"/>
  <cols>
    <col min="2" max="9" width="11.42578125" customWidth="1"/>
    <col min="14" max="14" width="10.7109375" bestFit="1" customWidth="1"/>
  </cols>
  <sheetData>
    <row r="3" spans="1:14" x14ac:dyDescent="0.25">
      <c r="B3" s="3">
        <v>44316</v>
      </c>
      <c r="C3" s="3">
        <f>B3+1</f>
        <v>44317</v>
      </c>
      <c r="D3" s="3">
        <f t="shared" ref="D3:I3" si="0">C3+1</f>
        <v>44318</v>
      </c>
      <c r="E3" s="3">
        <f t="shared" si="0"/>
        <v>44319</v>
      </c>
      <c r="F3" s="3">
        <f t="shared" si="0"/>
        <v>44320</v>
      </c>
      <c r="G3" s="3">
        <f t="shared" si="0"/>
        <v>44321</v>
      </c>
      <c r="H3" s="3">
        <f t="shared" si="0"/>
        <v>44322</v>
      </c>
      <c r="I3" s="3">
        <f t="shared" si="0"/>
        <v>44323</v>
      </c>
    </row>
    <row r="4" spans="1:14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K5" s="5" t="s">
        <v>5</v>
      </c>
      <c r="L5">
        <f>COUNTIF($B$5:$I$60,K5)</f>
        <v>86</v>
      </c>
      <c r="M5" s="51">
        <f>L5/$L$11</f>
        <v>0.60563380281690138</v>
      </c>
      <c r="N5" s="50">
        <v>44316</v>
      </c>
    </row>
    <row r="6" spans="1:14" x14ac:dyDescent="0.25">
      <c r="A6" s="4">
        <v>2</v>
      </c>
      <c r="F6" t="s">
        <v>5</v>
      </c>
      <c r="K6" s="6" t="s">
        <v>8</v>
      </c>
      <c r="L6">
        <f t="shared" ref="L6:L10" si="2">COUNTIF($B$5:$I$60,K6)</f>
        <v>7</v>
      </c>
      <c r="M6" s="51">
        <f t="shared" ref="M6:M10" si="3">L6/$L$11</f>
        <v>4.9295774647887321E-2</v>
      </c>
    </row>
    <row r="7" spans="1:14" x14ac:dyDescent="0.25">
      <c r="A7" s="4">
        <v>3</v>
      </c>
      <c r="F7" t="s">
        <v>5</v>
      </c>
      <c r="G7" t="s">
        <v>5</v>
      </c>
      <c r="I7" t="s">
        <v>5</v>
      </c>
      <c r="K7" s="7" t="s">
        <v>9</v>
      </c>
      <c r="L7">
        <f t="shared" si="2"/>
        <v>4</v>
      </c>
      <c r="M7" s="51">
        <f t="shared" si="3"/>
        <v>2.8169014084507043E-2</v>
      </c>
    </row>
    <row r="8" spans="1:14" x14ac:dyDescent="0.25">
      <c r="A8" s="4">
        <v>4</v>
      </c>
      <c r="B8" t="s">
        <v>10</v>
      </c>
      <c r="F8" t="s">
        <v>5</v>
      </c>
      <c r="H8" t="s">
        <v>9</v>
      </c>
      <c r="I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B9" t="s">
        <v>5</v>
      </c>
      <c r="F9" t="s">
        <v>10</v>
      </c>
      <c r="G9" t="s">
        <v>5</v>
      </c>
      <c r="H9" t="s">
        <v>5</v>
      </c>
      <c r="I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F10" t="s">
        <v>10</v>
      </c>
      <c r="K10" s="10" t="s">
        <v>10</v>
      </c>
      <c r="L10">
        <f t="shared" si="2"/>
        <v>45</v>
      </c>
      <c r="M10" s="51">
        <f t="shared" si="3"/>
        <v>0.31690140845070425</v>
      </c>
    </row>
    <row r="11" spans="1:14" x14ac:dyDescent="0.25">
      <c r="A11" s="4">
        <v>7</v>
      </c>
      <c r="C11" t="s">
        <v>5</v>
      </c>
      <c r="D11" t="s">
        <v>5</v>
      </c>
      <c r="F11" t="s">
        <v>5</v>
      </c>
      <c r="G11" t="s">
        <v>5</v>
      </c>
      <c r="H11" t="s">
        <v>5</v>
      </c>
      <c r="L11">
        <f>SUM(L5:L10)</f>
        <v>142</v>
      </c>
    </row>
    <row r="12" spans="1:14" x14ac:dyDescent="0.25">
      <c r="A12" s="4">
        <v>8</v>
      </c>
      <c r="B12" t="s">
        <v>10</v>
      </c>
      <c r="C12" t="s">
        <v>5</v>
      </c>
      <c r="D12" t="s">
        <v>5</v>
      </c>
      <c r="E12" t="s">
        <v>10</v>
      </c>
      <c r="F12" t="s">
        <v>5</v>
      </c>
      <c r="G12" t="s">
        <v>5</v>
      </c>
    </row>
    <row r="13" spans="1:14" x14ac:dyDescent="0.25">
      <c r="A13" s="4">
        <v>9</v>
      </c>
      <c r="B13" t="s">
        <v>10</v>
      </c>
      <c r="E13" t="s">
        <v>5</v>
      </c>
      <c r="F13" t="s">
        <v>5</v>
      </c>
      <c r="G13" t="s">
        <v>5</v>
      </c>
      <c r="H13" t="s">
        <v>8</v>
      </c>
      <c r="I13" t="s">
        <v>5</v>
      </c>
    </row>
    <row r="14" spans="1:14" x14ac:dyDescent="0.25">
      <c r="A14" s="4">
        <v>10</v>
      </c>
      <c r="G14" t="s">
        <v>5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B19" t="s">
        <v>5</v>
      </c>
      <c r="E19" t="s">
        <v>10</v>
      </c>
      <c r="H19" t="s">
        <v>10</v>
      </c>
    </row>
    <row r="20" spans="1:9" x14ac:dyDescent="0.25">
      <c r="A20" s="4">
        <v>16</v>
      </c>
      <c r="D20" t="s">
        <v>8</v>
      </c>
      <c r="E20" t="s">
        <v>5</v>
      </c>
      <c r="F20" t="s">
        <v>10</v>
      </c>
    </row>
    <row r="21" spans="1:9" x14ac:dyDescent="0.25">
      <c r="A21" s="4">
        <v>17</v>
      </c>
      <c r="B21" t="s">
        <v>5</v>
      </c>
      <c r="E21" t="s">
        <v>10</v>
      </c>
      <c r="H21" t="s">
        <v>5</v>
      </c>
    </row>
    <row r="22" spans="1:9" x14ac:dyDescent="0.25">
      <c r="A22" s="4">
        <v>18</v>
      </c>
      <c r="C22" t="s">
        <v>10</v>
      </c>
      <c r="D22" t="s">
        <v>10</v>
      </c>
      <c r="I22" t="s">
        <v>5</v>
      </c>
    </row>
    <row r="23" spans="1:9" x14ac:dyDescent="0.25">
      <c r="A23" s="4">
        <v>19</v>
      </c>
      <c r="D23" t="s">
        <v>5</v>
      </c>
      <c r="G23" t="s">
        <v>8</v>
      </c>
    </row>
    <row r="24" spans="1:9" x14ac:dyDescent="0.25">
      <c r="A24" s="4">
        <v>20</v>
      </c>
      <c r="C24" t="s">
        <v>10</v>
      </c>
      <c r="D24" t="s">
        <v>10</v>
      </c>
      <c r="F24" t="s">
        <v>10</v>
      </c>
    </row>
    <row r="25" spans="1:9" x14ac:dyDescent="0.25">
      <c r="A25" s="4">
        <v>21</v>
      </c>
      <c r="D25" t="s">
        <v>5</v>
      </c>
      <c r="G25" t="s">
        <v>5</v>
      </c>
    </row>
    <row r="26" spans="1:9" x14ac:dyDescent="0.25">
      <c r="A26" s="4">
        <v>22</v>
      </c>
      <c r="D26" t="s">
        <v>9</v>
      </c>
      <c r="G26" t="s">
        <v>9</v>
      </c>
    </row>
    <row r="27" spans="1:9" x14ac:dyDescent="0.25">
      <c r="A27" s="4">
        <v>23</v>
      </c>
      <c r="B27" t="s">
        <v>5</v>
      </c>
      <c r="E27" t="s">
        <v>10</v>
      </c>
      <c r="H27" t="s">
        <v>5</v>
      </c>
    </row>
    <row r="28" spans="1:9" x14ac:dyDescent="0.25">
      <c r="A28" s="4">
        <v>24</v>
      </c>
      <c r="B28" t="s">
        <v>10</v>
      </c>
      <c r="C28" t="s">
        <v>10</v>
      </c>
      <c r="D28" t="s">
        <v>10</v>
      </c>
      <c r="F28" t="s">
        <v>10</v>
      </c>
    </row>
    <row r="29" spans="1:9" x14ac:dyDescent="0.25">
      <c r="A29" s="4">
        <v>25</v>
      </c>
      <c r="B29" t="s">
        <v>5</v>
      </c>
      <c r="D29" t="s">
        <v>5</v>
      </c>
      <c r="E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  <c r="C30" t="s">
        <v>5</v>
      </c>
      <c r="F30" t="s">
        <v>5</v>
      </c>
      <c r="I30" t="s">
        <v>5</v>
      </c>
    </row>
    <row r="31" spans="1:9" x14ac:dyDescent="0.25">
      <c r="A31" s="4">
        <v>27</v>
      </c>
      <c r="C31" t="s">
        <v>5</v>
      </c>
      <c r="F31" t="s">
        <v>10</v>
      </c>
      <c r="G31" t="s">
        <v>10</v>
      </c>
    </row>
    <row r="32" spans="1:9" x14ac:dyDescent="0.25">
      <c r="A32" s="4">
        <v>28</v>
      </c>
      <c r="D32" t="s">
        <v>5</v>
      </c>
    </row>
    <row r="33" spans="1:9" x14ac:dyDescent="0.25">
      <c r="A33" s="4">
        <v>29</v>
      </c>
      <c r="B33" t="s">
        <v>5</v>
      </c>
      <c r="D33" t="s">
        <v>5</v>
      </c>
      <c r="F33" t="s">
        <v>5</v>
      </c>
      <c r="H33" t="s">
        <v>9</v>
      </c>
      <c r="I33" t="s">
        <v>5</v>
      </c>
    </row>
    <row r="34" spans="1:9" x14ac:dyDescent="0.25">
      <c r="A34" s="4">
        <v>30</v>
      </c>
    </row>
    <row r="35" spans="1:9" x14ac:dyDescent="0.25">
      <c r="A35" s="4">
        <v>31</v>
      </c>
      <c r="C35" t="s">
        <v>5</v>
      </c>
      <c r="F35" t="s">
        <v>5</v>
      </c>
      <c r="I35" t="s">
        <v>5</v>
      </c>
    </row>
    <row r="36" spans="1:9" x14ac:dyDescent="0.25">
      <c r="A36" s="4">
        <v>32</v>
      </c>
      <c r="B36" t="s">
        <v>5</v>
      </c>
      <c r="C36" t="s">
        <v>5</v>
      </c>
      <c r="E36" t="s">
        <v>5</v>
      </c>
      <c r="F36" t="s">
        <v>8</v>
      </c>
      <c r="H36" t="s">
        <v>5</v>
      </c>
      <c r="I36" t="s">
        <v>8</v>
      </c>
    </row>
    <row r="37" spans="1:9" x14ac:dyDescent="0.25">
      <c r="A37" s="4">
        <v>33</v>
      </c>
      <c r="B37" t="s">
        <v>5</v>
      </c>
      <c r="E37" t="s">
        <v>5</v>
      </c>
      <c r="H37" t="s">
        <v>8</v>
      </c>
      <c r="I37" t="s">
        <v>5</v>
      </c>
    </row>
    <row r="38" spans="1:9" x14ac:dyDescent="0.25">
      <c r="A38" s="4">
        <v>34</v>
      </c>
    </row>
    <row r="39" spans="1:9" x14ac:dyDescent="0.25">
      <c r="A39" s="4">
        <v>35</v>
      </c>
      <c r="C39" t="s">
        <v>5</v>
      </c>
      <c r="G39" t="s">
        <v>5</v>
      </c>
      <c r="H39" t="s">
        <v>10</v>
      </c>
    </row>
    <row r="40" spans="1:9" x14ac:dyDescent="0.25">
      <c r="A40" s="4">
        <v>36</v>
      </c>
      <c r="B40" t="s">
        <v>5</v>
      </c>
      <c r="E40" t="s">
        <v>5</v>
      </c>
      <c r="F40" t="s">
        <v>10</v>
      </c>
      <c r="I40" t="s">
        <v>5</v>
      </c>
    </row>
    <row r="41" spans="1:9" x14ac:dyDescent="0.25">
      <c r="A41" s="4">
        <v>37</v>
      </c>
      <c r="B41" t="s">
        <v>5</v>
      </c>
      <c r="F41" t="s">
        <v>5</v>
      </c>
      <c r="H41" t="s">
        <v>5</v>
      </c>
    </row>
    <row r="42" spans="1:9" x14ac:dyDescent="0.25">
      <c r="A42" s="4">
        <v>38</v>
      </c>
      <c r="B42" t="s">
        <v>5</v>
      </c>
      <c r="E42" t="s">
        <v>10</v>
      </c>
      <c r="H42" t="s">
        <v>10</v>
      </c>
      <c r="I42" t="s">
        <v>5</v>
      </c>
    </row>
    <row r="43" spans="1:9" x14ac:dyDescent="0.25">
      <c r="A43" s="4">
        <v>39</v>
      </c>
      <c r="C43" t="s">
        <v>5</v>
      </c>
      <c r="F43" t="s">
        <v>10</v>
      </c>
    </row>
    <row r="44" spans="1:9" x14ac:dyDescent="0.25">
      <c r="A44" s="4">
        <v>40</v>
      </c>
      <c r="D44" t="s">
        <v>5</v>
      </c>
      <c r="G44" t="s">
        <v>10</v>
      </c>
    </row>
    <row r="45" spans="1:9" x14ac:dyDescent="0.25">
      <c r="A45" s="4">
        <v>41</v>
      </c>
      <c r="C45" t="s">
        <v>5</v>
      </c>
      <c r="F45" t="s">
        <v>5</v>
      </c>
    </row>
    <row r="46" spans="1:9" x14ac:dyDescent="0.25">
      <c r="A46" s="4">
        <v>42</v>
      </c>
      <c r="B46" t="s">
        <v>10</v>
      </c>
      <c r="E46" t="s">
        <v>5</v>
      </c>
      <c r="H46" t="s">
        <v>10</v>
      </c>
    </row>
    <row r="47" spans="1:9" x14ac:dyDescent="0.25">
      <c r="A47" s="4">
        <v>43</v>
      </c>
      <c r="C47" t="s">
        <v>5</v>
      </c>
      <c r="F47" t="s">
        <v>10</v>
      </c>
    </row>
    <row r="48" spans="1:9" x14ac:dyDescent="0.25">
      <c r="A48" s="4">
        <v>44</v>
      </c>
      <c r="D48" t="s">
        <v>5</v>
      </c>
      <c r="G48" t="s">
        <v>5</v>
      </c>
    </row>
    <row r="49" spans="1:9" x14ac:dyDescent="0.25">
      <c r="A49" s="4">
        <v>45</v>
      </c>
    </row>
    <row r="50" spans="1:9" x14ac:dyDescent="0.25">
      <c r="A50" s="4">
        <v>46</v>
      </c>
      <c r="G50" t="s">
        <v>10</v>
      </c>
      <c r="H50" t="s">
        <v>10</v>
      </c>
      <c r="I50" t="s">
        <v>10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5</v>
      </c>
      <c r="E54" t="s">
        <v>5</v>
      </c>
      <c r="H54" t="s">
        <v>10</v>
      </c>
    </row>
    <row r="55" spans="1:9" x14ac:dyDescent="0.25">
      <c r="A55" s="4">
        <v>51</v>
      </c>
      <c r="B55" t="s">
        <v>10</v>
      </c>
      <c r="C55" t="s">
        <v>5</v>
      </c>
      <c r="E55" t="s">
        <v>10</v>
      </c>
      <c r="F55" t="s">
        <v>10</v>
      </c>
      <c r="H55" t="s">
        <v>10</v>
      </c>
      <c r="I55" t="s">
        <v>10</v>
      </c>
    </row>
    <row r="56" spans="1:9" x14ac:dyDescent="0.25">
      <c r="A56" s="4">
        <v>52</v>
      </c>
      <c r="I56" t="s">
        <v>10</v>
      </c>
    </row>
    <row r="57" spans="1:9" x14ac:dyDescent="0.25">
      <c r="A57" s="4">
        <v>53</v>
      </c>
      <c r="B57" t="s">
        <v>5</v>
      </c>
      <c r="E57" t="s">
        <v>5</v>
      </c>
      <c r="H57" t="s">
        <v>5</v>
      </c>
    </row>
    <row r="58" spans="1:9" x14ac:dyDescent="0.25">
      <c r="A58" s="4">
        <v>54</v>
      </c>
      <c r="C58" t="s">
        <v>10</v>
      </c>
      <c r="F58" t="s">
        <v>5</v>
      </c>
      <c r="I58" t="s">
        <v>5</v>
      </c>
    </row>
    <row r="59" spans="1:9" x14ac:dyDescent="0.25">
      <c r="A59" s="4">
        <v>55</v>
      </c>
      <c r="B59" t="s">
        <v>5</v>
      </c>
      <c r="E59" t="s">
        <v>10</v>
      </c>
      <c r="H59" t="s">
        <v>10</v>
      </c>
    </row>
    <row r="60" spans="1:9" x14ac:dyDescent="0.25">
      <c r="A60" s="4">
        <v>56</v>
      </c>
      <c r="D60" t="s">
        <v>8</v>
      </c>
      <c r="G60" t="s">
        <v>10</v>
      </c>
    </row>
  </sheetData>
  <conditionalFormatting sqref="B5:I60">
    <cfRule type="cellIs" dxfId="3634" priority="1" operator="equal">
      <formula>"Energia"</formula>
    </cfRule>
    <cfRule type="cellIs" dxfId="3633" priority="2" operator="equal">
      <formula>"Feito"</formula>
    </cfRule>
    <cfRule type="cellIs" dxfId="3632" priority="3" operator="equal">
      <formula>"Operação"</formula>
    </cfRule>
    <cfRule type="cellIs" dxfId="3631" priority="4" operator="equal">
      <formula>"Chuva"</formula>
    </cfRule>
    <cfRule type="cellIs" dxfId="3630" priority="5" operator="equal">
      <formula>"Elétrico"</formula>
    </cfRule>
    <cfRule type="cellIs" dxfId="3629" priority="6" operator="equal">
      <formula>"Mecânico"</formula>
    </cfRule>
    <cfRule type="cellIs" dxfId="3628" priority="7" operator="equal">
      <formula>"Ok"</formula>
    </cfRule>
  </conditionalFormatting>
  <conditionalFormatting sqref="G5:G11">
    <cfRule type="cellIs" dxfId="3627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B9A7CD3D-AE59-42F7-A866-80C27BDC570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951-AC4B-4952-9E9B-E6D9813AC6C1}">
  <sheetPr codeName="Planilha17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44324</v>
      </c>
      <c r="C3" s="3">
        <f>B3+1</f>
        <v>44325</v>
      </c>
      <c r="D3" s="3">
        <f t="shared" ref="D3:I3" si="0">C3+1</f>
        <v>44326</v>
      </c>
      <c r="E3" s="3">
        <f t="shared" si="0"/>
        <v>44327</v>
      </c>
      <c r="F3" s="3">
        <f t="shared" si="0"/>
        <v>44328</v>
      </c>
      <c r="G3" s="3">
        <f t="shared" si="0"/>
        <v>44329</v>
      </c>
      <c r="H3" s="3">
        <f t="shared" si="0"/>
        <v>44330</v>
      </c>
      <c r="I3" s="3">
        <f t="shared" si="0"/>
        <v>44331</v>
      </c>
    </row>
    <row r="4" spans="1:14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E5" t="s">
        <v>10</v>
      </c>
      <c r="F5" t="s">
        <v>10</v>
      </c>
      <c r="G5" t="s">
        <v>5</v>
      </c>
      <c r="H5" t="s">
        <v>5</v>
      </c>
      <c r="I5" t="s">
        <v>5</v>
      </c>
      <c r="K5" s="5" t="s">
        <v>5</v>
      </c>
      <c r="L5">
        <f>COUNTIF($B$5:$I$60,K5)</f>
        <v>109</v>
      </c>
      <c r="M5" s="51">
        <f>L5/$L$11</f>
        <v>0.64880952380952384</v>
      </c>
      <c r="N5" s="50">
        <v>44324</v>
      </c>
    </row>
    <row r="6" spans="1:14" x14ac:dyDescent="0.25">
      <c r="A6" s="4">
        <v>2</v>
      </c>
      <c r="C6" t="s">
        <v>5</v>
      </c>
      <c r="I6" t="s">
        <v>5</v>
      </c>
      <c r="K6" s="6" t="s">
        <v>8</v>
      </c>
      <c r="L6">
        <f t="shared" ref="L6:L10" si="2">COUNTIF($B$5:$I$60,K6)</f>
        <v>19</v>
      </c>
      <c r="M6" s="51">
        <f t="shared" ref="M6:M10" si="3">L6/$L$11</f>
        <v>0.1130952380952381</v>
      </c>
    </row>
    <row r="7" spans="1:14" x14ac:dyDescent="0.25">
      <c r="A7" s="4">
        <v>3</v>
      </c>
      <c r="B7" t="s">
        <v>5</v>
      </c>
      <c r="D7" t="s">
        <v>5</v>
      </c>
      <c r="E7" t="s">
        <v>5</v>
      </c>
      <c r="K7" s="7" t="s">
        <v>9</v>
      </c>
      <c r="L7">
        <f t="shared" si="2"/>
        <v>3</v>
      </c>
      <c r="M7" s="51">
        <f t="shared" si="3"/>
        <v>1.7857142857142856E-2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D9" t="s">
        <v>5</v>
      </c>
      <c r="G9" t="s">
        <v>10</v>
      </c>
      <c r="H9" t="s">
        <v>5</v>
      </c>
      <c r="I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8</v>
      </c>
      <c r="D10" t="s">
        <v>5</v>
      </c>
      <c r="E10" t="s">
        <v>5</v>
      </c>
      <c r="F10" t="s">
        <v>8</v>
      </c>
      <c r="I10" t="s">
        <v>5</v>
      </c>
      <c r="K10" s="10" t="s">
        <v>10</v>
      </c>
      <c r="L10">
        <f t="shared" si="2"/>
        <v>37</v>
      </c>
      <c r="M10" s="51">
        <f t="shared" si="3"/>
        <v>0.22023809523809523</v>
      </c>
    </row>
    <row r="11" spans="1:14" x14ac:dyDescent="0.25">
      <c r="A11" s="4">
        <v>7</v>
      </c>
      <c r="D11" t="s">
        <v>5</v>
      </c>
      <c r="G11" t="s">
        <v>5</v>
      </c>
      <c r="H11" t="s">
        <v>10</v>
      </c>
      <c r="L11">
        <f>SUM(L5:L10)</f>
        <v>168</v>
      </c>
    </row>
    <row r="12" spans="1:14" x14ac:dyDescent="0.25">
      <c r="A12" s="4">
        <v>8</v>
      </c>
      <c r="B12" t="s">
        <v>5</v>
      </c>
      <c r="D12" t="s">
        <v>5</v>
      </c>
      <c r="G12" t="s">
        <v>5</v>
      </c>
      <c r="H12" t="s">
        <v>10</v>
      </c>
      <c r="I12" t="s">
        <v>5</v>
      </c>
    </row>
    <row r="13" spans="1:14" x14ac:dyDescent="0.25">
      <c r="A13" s="4">
        <v>9</v>
      </c>
      <c r="B13" t="s">
        <v>5</v>
      </c>
      <c r="C13" t="s">
        <v>5</v>
      </c>
      <c r="D13" t="s">
        <v>5</v>
      </c>
      <c r="E13" t="s">
        <v>5</v>
      </c>
      <c r="F13" t="s">
        <v>8</v>
      </c>
      <c r="G13" t="s">
        <v>8</v>
      </c>
      <c r="H13" t="s">
        <v>5</v>
      </c>
    </row>
    <row r="14" spans="1:14" x14ac:dyDescent="0.25">
      <c r="A14" s="4">
        <v>10</v>
      </c>
      <c r="D14" t="s">
        <v>10</v>
      </c>
      <c r="E14" t="s">
        <v>9</v>
      </c>
      <c r="F14" t="s">
        <v>5</v>
      </c>
      <c r="G14" t="s">
        <v>9</v>
      </c>
      <c r="H14" t="s">
        <v>5</v>
      </c>
      <c r="I14" t="s">
        <v>8</v>
      </c>
    </row>
    <row r="15" spans="1:14" x14ac:dyDescent="0.25">
      <c r="A15" s="4">
        <v>11</v>
      </c>
      <c r="D15" t="s">
        <v>10</v>
      </c>
      <c r="I15" t="s">
        <v>10</v>
      </c>
    </row>
    <row r="16" spans="1:14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C19" t="s">
        <v>5</v>
      </c>
      <c r="F19" t="s">
        <v>5</v>
      </c>
    </row>
    <row r="20" spans="1:9" x14ac:dyDescent="0.25">
      <c r="A20" s="4">
        <v>16</v>
      </c>
      <c r="B20" t="s">
        <v>5</v>
      </c>
      <c r="D20" t="s">
        <v>8</v>
      </c>
      <c r="E20" t="s">
        <v>5</v>
      </c>
      <c r="H20" t="s">
        <v>5</v>
      </c>
    </row>
    <row r="21" spans="1:9" x14ac:dyDescent="0.25">
      <c r="A21" s="4">
        <v>17</v>
      </c>
      <c r="C21" t="s">
        <v>5</v>
      </c>
      <c r="F21" t="s">
        <v>5</v>
      </c>
    </row>
    <row r="22" spans="1:9" x14ac:dyDescent="0.25">
      <c r="A22" s="4">
        <v>18</v>
      </c>
      <c r="D22" t="s">
        <v>8</v>
      </c>
      <c r="G22" t="s">
        <v>10</v>
      </c>
    </row>
    <row r="23" spans="1:9" x14ac:dyDescent="0.25">
      <c r="A23" s="4">
        <v>19</v>
      </c>
      <c r="C23" t="s">
        <v>5</v>
      </c>
      <c r="F23" t="s">
        <v>8</v>
      </c>
    </row>
    <row r="24" spans="1:9" x14ac:dyDescent="0.25">
      <c r="A24" s="4">
        <v>20</v>
      </c>
      <c r="B24" t="s">
        <v>5</v>
      </c>
      <c r="E24" t="s">
        <v>8</v>
      </c>
      <c r="H24" t="s">
        <v>5</v>
      </c>
    </row>
    <row r="25" spans="1:9" x14ac:dyDescent="0.25">
      <c r="A25" s="4">
        <v>21</v>
      </c>
      <c r="C25" t="s">
        <v>5</v>
      </c>
      <c r="F25" t="s">
        <v>10</v>
      </c>
    </row>
    <row r="26" spans="1:9" x14ac:dyDescent="0.25">
      <c r="A26" s="4">
        <v>22</v>
      </c>
      <c r="D26" t="s">
        <v>5</v>
      </c>
      <c r="H26" t="s">
        <v>5</v>
      </c>
    </row>
    <row r="27" spans="1:9" x14ac:dyDescent="0.25">
      <c r="A27" s="4">
        <v>23</v>
      </c>
      <c r="D27" t="s">
        <v>10</v>
      </c>
      <c r="H27" t="s">
        <v>5</v>
      </c>
    </row>
    <row r="28" spans="1:9" x14ac:dyDescent="0.25">
      <c r="A28" s="4">
        <v>24</v>
      </c>
      <c r="B28" t="s">
        <v>5</v>
      </c>
      <c r="C28" t="s">
        <v>10</v>
      </c>
      <c r="F28" t="s">
        <v>5</v>
      </c>
    </row>
    <row r="29" spans="1:9" x14ac:dyDescent="0.25">
      <c r="A29" s="4">
        <v>25</v>
      </c>
      <c r="B29" t="s">
        <v>5</v>
      </c>
      <c r="C29" t="s">
        <v>5</v>
      </c>
      <c r="D29" t="s">
        <v>10</v>
      </c>
      <c r="E29" t="s">
        <v>10</v>
      </c>
      <c r="F29" t="s">
        <v>10</v>
      </c>
      <c r="G29" t="s">
        <v>5</v>
      </c>
      <c r="H29" t="s">
        <v>5</v>
      </c>
      <c r="I29" t="s">
        <v>8</v>
      </c>
    </row>
    <row r="30" spans="1:9" x14ac:dyDescent="0.25">
      <c r="A30" s="4">
        <v>26</v>
      </c>
      <c r="D30" t="s">
        <v>5</v>
      </c>
      <c r="F30" t="s">
        <v>10</v>
      </c>
      <c r="G30" t="s">
        <v>10</v>
      </c>
      <c r="H30" t="s">
        <v>10</v>
      </c>
    </row>
    <row r="31" spans="1:9" x14ac:dyDescent="0.25">
      <c r="A31" s="4">
        <v>27</v>
      </c>
      <c r="B31" t="s">
        <v>5</v>
      </c>
      <c r="E31" t="s">
        <v>5</v>
      </c>
    </row>
    <row r="32" spans="1:9" x14ac:dyDescent="0.25">
      <c r="A32" s="4">
        <v>28</v>
      </c>
      <c r="B32" t="s">
        <v>8</v>
      </c>
      <c r="F32" t="s">
        <v>5</v>
      </c>
    </row>
    <row r="33" spans="1:9" x14ac:dyDescent="0.25">
      <c r="A33" s="4">
        <v>29</v>
      </c>
      <c r="B33" t="s">
        <v>5</v>
      </c>
      <c r="C33" t="s">
        <v>5</v>
      </c>
      <c r="E33" t="s">
        <v>10</v>
      </c>
      <c r="F33" t="s">
        <v>10</v>
      </c>
      <c r="G33" t="s">
        <v>10</v>
      </c>
      <c r="I33" t="s">
        <v>10</v>
      </c>
    </row>
    <row r="34" spans="1:9" x14ac:dyDescent="0.25">
      <c r="A34" s="4">
        <v>30</v>
      </c>
      <c r="E34" t="s">
        <v>8</v>
      </c>
      <c r="F34" t="s">
        <v>8</v>
      </c>
      <c r="G34" t="s">
        <v>8</v>
      </c>
      <c r="H34" t="s">
        <v>10</v>
      </c>
    </row>
    <row r="35" spans="1:9" x14ac:dyDescent="0.25">
      <c r="A35" s="4">
        <v>31</v>
      </c>
      <c r="D35" t="s">
        <v>5</v>
      </c>
      <c r="I35" t="s">
        <v>10</v>
      </c>
    </row>
    <row r="36" spans="1:9" x14ac:dyDescent="0.25">
      <c r="A36" s="4">
        <v>32</v>
      </c>
      <c r="B36" t="s">
        <v>8</v>
      </c>
      <c r="C36" t="s">
        <v>8</v>
      </c>
      <c r="D36" t="s">
        <v>8</v>
      </c>
      <c r="E36" t="s">
        <v>5</v>
      </c>
    </row>
    <row r="37" spans="1:9" x14ac:dyDescent="0.25">
      <c r="A37" s="4">
        <v>33</v>
      </c>
      <c r="D37" t="s">
        <v>5</v>
      </c>
      <c r="G37" t="s">
        <v>10</v>
      </c>
      <c r="I37" t="s">
        <v>10</v>
      </c>
    </row>
    <row r="38" spans="1:9" x14ac:dyDescent="0.25">
      <c r="A38" s="4">
        <v>34</v>
      </c>
    </row>
    <row r="39" spans="1:9" x14ac:dyDescent="0.25">
      <c r="A39" s="4">
        <v>35</v>
      </c>
      <c r="B39" t="s">
        <v>10</v>
      </c>
      <c r="D39" t="s">
        <v>10</v>
      </c>
      <c r="F39" t="s">
        <v>10</v>
      </c>
      <c r="H39" t="s">
        <v>5</v>
      </c>
    </row>
    <row r="40" spans="1:9" x14ac:dyDescent="0.25">
      <c r="A40" s="4">
        <v>36</v>
      </c>
      <c r="C40" t="s">
        <v>5</v>
      </c>
      <c r="E40" t="s">
        <v>10</v>
      </c>
      <c r="G40" t="s">
        <v>10</v>
      </c>
      <c r="I40" t="s">
        <v>5</v>
      </c>
    </row>
    <row r="41" spans="1:9" x14ac:dyDescent="0.25">
      <c r="A41" s="4">
        <v>37</v>
      </c>
      <c r="B41" t="s">
        <v>5</v>
      </c>
      <c r="D41" t="s">
        <v>5</v>
      </c>
      <c r="F41" t="s">
        <v>5</v>
      </c>
    </row>
    <row r="42" spans="1:9" x14ac:dyDescent="0.25">
      <c r="A42" s="4">
        <v>38</v>
      </c>
      <c r="D42" t="s">
        <v>5</v>
      </c>
      <c r="G42" t="s">
        <v>5</v>
      </c>
    </row>
    <row r="43" spans="1:9" x14ac:dyDescent="0.25">
      <c r="A43" s="4">
        <v>39</v>
      </c>
      <c r="B43" t="s">
        <v>10</v>
      </c>
      <c r="E43" t="s">
        <v>5</v>
      </c>
      <c r="H43" t="s">
        <v>5</v>
      </c>
    </row>
    <row r="44" spans="1:9" x14ac:dyDescent="0.25">
      <c r="A44" s="4">
        <v>40</v>
      </c>
      <c r="C44" t="s">
        <v>5</v>
      </c>
      <c r="F44" t="s">
        <v>5</v>
      </c>
    </row>
    <row r="45" spans="1:9" x14ac:dyDescent="0.25">
      <c r="A45" s="4">
        <v>41</v>
      </c>
      <c r="B45" t="s">
        <v>5</v>
      </c>
      <c r="F45" t="s">
        <v>5</v>
      </c>
    </row>
    <row r="46" spans="1:9" x14ac:dyDescent="0.25">
      <c r="A46" s="4">
        <v>42</v>
      </c>
      <c r="C46" t="s">
        <v>5</v>
      </c>
      <c r="E46" t="s">
        <v>5</v>
      </c>
      <c r="G46" t="s">
        <v>5</v>
      </c>
    </row>
    <row r="47" spans="1:9" x14ac:dyDescent="0.25">
      <c r="A47" s="4">
        <v>43</v>
      </c>
      <c r="B47" t="s">
        <v>5</v>
      </c>
      <c r="H47" t="s">
        <v>5</v>
      </c>
    </row>
    <row r="48" spans="1:9" x14ac:dyDescent="0.25">
      <c r="A48" s="4">
        <v>44</v>
      </c>
      <c r="C48" t="s">
        <v>5</v>
      </c>
    </row>
    <row r="49" spans="1:9" x14ac:dyDescent="0.25">
      <c r="A49" s="4">
        <v>45</v>
      </c>
      <c r="C49" t="s">
        <v>8</v>
      </c>
      <c r="D49" t="s">
        <v>10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</row>
    <row r="50" spans="1:9" x14ac:dyDescent="0.25">
      <c r="A50" s="4">
        <v>46</v>
      </c>
      <c r="B50" t="s">
        <v>10</v>
      </c>
      <c r="C50" t="s">
        <v>5</v>
      </c>
      <c r="D50" t="s">
        <v>5</v>
      </c>
      <c r="E50" t="s">
        <v>5</v>
      </c>
      <c r="F50" t="s">
        <v>5</v>
      </c>
      <c r="H50" t="s">
        <v>5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C54" t="s">
        <v>5</v>
      </c>
      <c r="F54" t="s">
        <v>5</v>
      </c>
      <c r="G54" t="s">
        <v>8</v>
      </c>
      <c r="I54" t="s">
        <v>5</v>
      </c>
    </row>
    <row r="55" spans="1:9" x14ac:dyDescent="0.25">
      <c r="A55" s="4">
        <v>51</v>
      </c>
      <c r="D55" t="s">
        <v>5</v>
      </c>
      <c r="E55" t="s">
        <v>10</v>
      </c>
      <c r="H55" t="s">
        <v>5</v>
      </c>
      <c r="I55" t="s">
        <v>9</v>
      </c>
    </row>
    <row r="56" spans="1:9" x14ac:dyDescent="0.25">
      <c r="A56" s="4">
        <v>52</v>
      </c>
      <c r="B56" t="s">
        <v>10</v>
      </c>
      <c r="C56" t="s">
        <v>5</v>
      </c>
      <c r="D56" t="s">
        <v>5</v>
      </c>
      <c r="E56" t="s">
        <v>5</v>
      </c>
      <c r="F56" t="s">
        <v>5</v>
      </c>
      <c r="I56" t="s">
        <v>5</v>
      </c>
    </row>
    <row r="57" spans="1:9" x14ac:dyDescent="0.25">
      <c r="A57" s="4">
        <v>53</v>
      </c>
      <c r="D57" t="s">
        <v>5</v>
      </c>
      <c r="H57" t="s">
        <v>5</v>
      </c>
    </row>
    <row r="58" spans="1:9" x14ac:dyDescent="0.25">
      <c r="A58" s="4">
        <v>54</v>
      </c>
      <c r="E58" t="s">
        <v>10</v>
      </c>
      <c r="I58" t="s">
        <v>5</v>
      </c>
    </row>
    <row r="59" spans="1:9" x14ac:dyDescent="0.25">
      <c r="A59" s="4">
        <v>55</v>
      </c>
      <c r="D59" t="s">
        <v>5</v>
      </c>
      <c r="G59" t="s">
        <v>5</v>
      </c>
    </row>
    <row r="60" spans="1:9" x14ac:dyDescent="0.25">
      <c r="A60" s="4">
        <v>56</v>
      </c>
      <c r="B60" t="s">
        <v>5</v>
      </c>
      <c r="F60" t="s">
        <v>5</v>
      </c>
    </row>
  </sheetData>
  <conditionalFormatting sqref="B5:I60">
    <cfRule type="cellIs" dxfId="3626" priority="1" operator="equal">
      <formula>"Energia"</formula>
    </cfRule>
    <cfRule type="cellIs" dxfId="3625" priority="2" operator="equal">
      <formula>"Feito"</formula>
    </cfRule>
    <cfRule type="cellIs" dxfId="3624" priority="3" operator="equal">
      <formula>"Operação"</formula>
    </cfRule>
    <cfRule type="cellIs" dxfId="3623" priority="4" operator="equal">
      <formula>"Chuva"</formula>
    </cfRule>
    <cfRule type="cellIs" dxfId="3622" priority="5" operator="equal">
      <formula>"Elétrico"</formula>
    </cfRule>
    <cfRule type="cellIs" dxfId="3621" priority="6" operator="equal">
      <formula>"Mecânico"</formula>
    </cfRule>
    <cfRule type="cellIs" dxfId="3620" priority="7" operator="equal">
      <formula>"Ok"</formula>
    </cfRule>
  </conditionalFormatting>
  <conditionalFormatting sqref="G5:G11">
    <cfRule type="cellIs" dxfId="3619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4A22E46D-9520-49C5-9118-CA27E7563FC4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FE8B-BC7C-4CE7-AE33-10A18EBF2289}">
  <sheetPr codeName="Planilha18"/>
  <dimension ref="A3:N60"/>
  <sheetViews>
    <sheetView workbookViewId="0">
      <pane xSplit="1" topLeftCell="B1" activePane="topRight" state="frozen"/>
      <selection pane="topRight" activeCell="H5" sqref="H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44332</v>
      </c>
      <c r="C3" s="3">
        <f>B3+1</f>
        <v>44333</v>
      </c>
      <c r="D3" s="3">
        <f t="shared" ref="D3:I3" si="0">C3+1</f>
        <v>44334</v>
      </c>
      <c r="E3" s="3">
        <f t="shared" si="0"/>
        <v>44335</v>
      </c>
      <c r="F3" s="3">
        <f t="shared" si="0"/>
        <v>44336</v>
      </c>
      <c r="G3" s="3">
        <f t="shared" si="0"/>
        <v>44337</v>
      </c>
      <c r="H3" s="3">
        <f t="shared" si="0"/>
        <v>44338</v>
      </c>
      <c r="I3" s="3">
        <f t="shared" si="0"/>
        <v>44339</v>
      </c>
    </row>
    <row r="4" spans="1:14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I5" t="s">
        <v>5</v>
      </c>
      <c r="K5" s="5" t="s">
        <v>5</v>
      </c>
      <c r="L5">
        <f>COUNTIF($B$5:$I$60,K5)</f>
        <v>113</v>
      </c>
      <c r="M5" s="51">
        <f>L5/$L$11</f>
        <v>0.68484848484848482</v>
      </c>
      <c r="N5" s="50">
        <v>44332</v>
      </c>
    </row>
    <row r="6" spans="1:14" x14ac:dyDescent="0.25">
      <c r="A6" s="4">
        <v>2</v>
      </c>
      <c r="G6" t="s">
        <v>5</v>
      </c>
      <c r="K6" s="6" t="s">
        <v>8</v>
      </c>
      <c r="L6">
        <f t="shared" ref="L6:L10" si="2">COUNTIF($B$5:$I$60,K6)</f>
        <v>6</v>
      </c>
      <c r="M6" s="51">
        <f t="shared" ref="M6:M10" si="3">L6/$L$11</f>
        <v>3.6363636363636362E-2</v>
      </c>
    </row>
    <row r="7" spans="1:14" x14ac:dyDescent="0.25">
      <c r="A7" s="4">
        <v>3</v>
      </c>
      <c r="B7" t="s">
        <v>5</v>
      </c>
      <c r="C7" t="s">
        <v>5</v>
      </c>
      <c r="H7" t="s">
        <v>5</v>
      </c>
      <c r="I7" t="s">
        <v>5</v>
      </c>
      <c r="K7" s="7" t="s">
        <v>9</v>
      </c>
      <c r="L7">
        <f t="shared" si="2"/>
        <v>5</v>
      </c>
      <c r="M7" s="51">
        <f t="shared" si="3"/>
        <v>3.0303030303030304E-2</v>
      </c>
    </row>
    <row r="8" spans="1:14" x14ac:dyDescent="0.25">
      <c r="A8" s="4">
        <v>4</v>
      </c>
      <c r="B8" t="s">
        <v>5</v>
      </c>
      <c r="C8" t="s">
        <v>5</v>
      </c>
      <c r="F8" t="s">
        <v>5</v>
      </c>
      <c r="G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5</v>
      </c>
      <c r="D9" t="s">
        <v>5</v>
      </c>
      <c r="F9" t="s">
        <v>5</v>
      </c>
      <c r="G9" t="s">
        <v>5</v>
      </c>
      <c r="I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C10" t="s">
        <v>5</v>
      </c>
      <c r="D10" t="s">
        <v>5</v>
      </c>
      <c r="E10" t="s">
        <v>5</v>
      </c>
      <c r="I10" t="s">
        <v>5</v>
      </c>
      <c r="K10" s="10" t="s">
        <v>10</v>
      </c>
      <c r="L10">
        <f t="shared" si="2"/>
        <v>41</v>
      </c>
      <c r="M10" s="51">
        <f t="shared" si="3"/>
        <v>0.24848484848484848</v>
      </c>
    </row>
    <row r="11" spans="1:14" x14ac:dyDescent="0.25">
      <c r="A11" s="4">
        <v>7</v>
      </c>
      <c r="B11" t="s">
        <v>5</v>
      </c>
      <c r="D11" t="s">
        <v>5</v>
      </c>
      <c r="E11" t="s">
        <v>5</v>
      </c>
      <c r="L11">
        <f>SUM(L5:L10)</f>
        <v>165</v>
      </c>
    </row>
    <row r="12" spans="1:14" x14ac:dyDescent="0.25">
      <c r="A12" s="4">
        <v>8</v>
      </c>
      <c r="D12" t="s">
        <v>10</v>
      </c>
      <c r="E12" t="s">
        <v>5</v>
      </c>
      <c r="F12" t="s">
        <v>5</v>
      </c>
    </row>
    <row r="13" spans="1:14" x14ac:dyDescent="0.25">
      <c r="A13" s="4">
        <v>9</v>
      </c>
      <c r="B13" t="s">
        <v>5</v>
      </c>
      <c r="D13" t="s">
        <v>10</v>
      </c>
      <c r="E13" t="s">
        <v>10</v>
      </c>
      <c r="G13" t="s">
        <v>5</v>
      </c>
    </row>
    <row r="14" spans="1:14" x14ac:dyDescent="0.25">
      <c r="A14" s="4">
        <v>10</v>
      </c>
      <c r="B14" t="s">
        <v>5</v>
      </c>
      <c r="C14" t="s">
        <v>9</v>
      </c>
      <c r="D14" t="s">
        <v>5</v>
      </c>
      <c r="E14" t="s">
        <v>5</v>
      </c>
      <c r="H14" t="s">
        <v>5</v>
      </c>
      <c r="I14" t="s">
        <v>5</v>
      </c>
    </row>
    <row r="15" spans="1:14" x14ac:dyDescent="0.25">
      <c r="A15" s="4">
        <v>11</v>
      </c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</row>
    <row r="16" spans="1:14" x14ac:dyDescent="0.25">
      <c r="A16" s="4">
        <v>12</v>
      </c>
      <c r="B16" t="s">
        <v>5</v>
      </c>
      <c r="D16" t="s">
        <v>5</v>
      </c>
      <c r="H16" t="s">
        <v>8</v>
      </c>
    </row>
    <row r="17" spans="1:9" x14ac:dyDescent="0.25">
      <c r="A17" s="4">
        <v>13</v>
      </c>
      <c r="G17" t="s">
        <v>10</v>
      </c>
    </row>
    <row r="18" spans="1:9" x14ac:dyDescent="0.25">
      <c r="A18" s="4">
        <v>14</v>
      </c>
      <c r="E18" t="s">
        <v>10</v>
      </c>
      <c r="F18" t="s">
        <v>5</v>
      </c>
      <c r="I18" t="s">
        <v>5</v>
      </c>
    </row>
    <row r="19" spans="1:9" x14ac:dyDescent="0.25">
      <c r="A19" s="4">
        <v>15</v>
      </c>
      <c r="C19" t="s">
        <v>5</v>
      </c>
      <c r="G19" t="s">
        <v>9</v>
      </c>
      <c r="H19" t="s">
        <v>9</v>
      </c>
    </row>
    <row r="20" spans="1:9" x14ac:dyDescent="0.25">
      <c r="A20" s="4">
        <v>16</v>
      </c>
      <c r="D20" t="s">
        <v>10</v>
      </c>
      <c r="H20" t="s">
        <v>8</v>
      </c>
    </row>
    <row r="21" spans="1:9" x14ac:dyDescent="0.25">
      <c r="A21" s="4">
        <v>17</v>
      </c>
      <c r="B21" t="s">
        <v>5</v>
      </c>
      <c r="F21" t="s">
        <v>10</v>
      </c>
    </row>
    <row r="22" spans="1:9" x14ac:dyDescent="0.25">
      <c r="A22" s="4">
        <v>18</v>
      </c>
      <c r="C22" t="s">
        <v>5</v>
      </c>
      <c r="G22" t="s">
        <v>5</v>
      </c>
    </row>
    <row r="23" spans="1:9" x14ac:dyDescent="0.25">
      <c r="A23" s="4">
        <v>19</v>
      </c>
      <c r="B23" t="s">
        <v>5</v>
      </c>
      <c r="F23" t="s">
        <v>5</v>
      </c>
    </row>
    <row r="24" spans="1:9" x14ac:dyDescent="0.25">
      <c r="A24" s="4">
        <v>20</v>
      </c>
      <c r="D24" t="s">
        <v>10</v>
      </c>
      <c r="E24" t="s">
        <v>5</v>
      </c>
      <c r="H24" t="s">
        <v>10</v>
      </c>
    </row>
    <row r="25" spans="1:9" x14ac:dyDescent="0.25">
      <c r="A25" s="4">
        <v>21</v>
      </c>
      <c r="B25" t="s">
        <v>10</v>
      </c>
      <c r="F25" t="s">
        <v>8</v>
      </c>
    </row>
    <row r="26" spans="1:9" x14ac:dyDescent="0.25">
      <c r="A26" s="4">
        <v>22</v>
      </c>
      <c r="D26" t="s">
        <v>8</v>
      </c>
      <c r="E26" t="s">
        <v>5</v>
      </c>
      <c r="H26" t="s">
        <v>5</v>
      </c>
    </row>
    <row r="27" spans="1:9" x14ac:dyDescent="0.25">
      <c r="A27" s="4">
        <v>23</v>
      </c>
      <c r="D27" t="s">
        <v>5</v>
      </c>
      <c r="H27" t="s">
        <v>9</v>
      </c>
    </row>
    <row r="28" spans="1:9" x14ac:dyDescent="0.25">
      <c r="A28" s="4">
        <v>24</v>
      </c>
      <c r="C28" t="s">
        <v>10</v>
      </c>
      <c r="H28" t="s">
        <v>5</v>
      </c>
    </row>
    <row r="29" spans="1:9" x14ac:dyDescent="0.25">
      <c r="A29" s="4">
        <v>25</v>
      </c>
      <c r="B29" t="s">
        <v>5</v>
      </c>
      <c r="C29" t="s">
        <v>5</v>
      </c>
      <c r="D29" t="s">
        <v>10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  <c r="B30" t="s">
        <v>10</v>
      </c>
      <c r="C30" t="s">
        <v>10</v>
      </c>
      <c r="D30" t="s">
        <v>10</v>
      </c>
      <c r="E30" t="s">
        <v>10</v>
      </c>
      <c r="F30" t="s">
        <v>5</v>
      </c>
    </row>
    <row r="31" spans="1:9" x14ac:dyDescent="0.25">
      <c r="A31" s="4">
        <v>27</v>
      </c>
      <c r="C31" t="s">
        <v>10</v>
      </c>
      <c r="D31" t="s">
        <v>10</v>
      </c>
      <c r="E31" t="s">
        <v>10</v>
      </c>
      <c r="F31" t="s">
        <v>5</v>
      </c>
      <c r="G31" t="s">
        <v>5</v>
      </c>
    </row>
    <row r="32" spans="1:9" x14ac:dyDescent="0.25">
      <c r="A32" s="4">
        <v>28</v>
      </c>
      <c r="H32" t="s">
        <v>8</v>
      </c>
    </row>
    <row r="33" spans="1:9" x14ac:dyDescent="0.25">
      <c r="A33" s="4">
        <v>29</v>
      </c>
      <c r="C33" t="s">
        <v>5</v>
      </c>
      <c r="E33" t="s">
        <v>5</v>
      </c>
      <c r="F33" t="s">
        <v>5</v>
      </c>
      <c r="G33" t="s">
        <v>5</v>
      </c>
      <c r="I33" t="s">
        <v>10</v>
      </c>
    </row>
    <row r="34" spans="1:9" x14ac:dyDescent="0.25">
      <c r="A34" s="4">
        <v>30</v>
      </c>
      <c r="B34" t="s">
        <v>10</v>
      </c>
      <c r="C34" t="s">
        <v>5</v>
      </c>
      <c r="D34" t="s">
        <v>10</v>
      </c>
      <c r="E34" t="s">
        <v>10</v>
      </c>
      <c r="F34" t="s">
        <v>10</v>
      </c>
      <c r="G34" t="s">
        <v>10</v>
      </c>
      <c r="H34" t="s">
        <v>5</v>
      </c>
      <c r="I34" t="s">
        <v>10</v>
      </c>
    </row>
    <row r="35" spans="1:9" x14ac:dyDescent="0.25">
      <c r="A35" s="4">
        <v>31</v>
      </c>
      <c r="D35" t="s">
        <v>10</v>
      </c>
      <c r="G35" t="s">
        <v>5</v>
      </c>
    </row>
    <row r="36" spans="1:9" x14ac:dyDescent="0.25">
      <c r="A36" s="4">
        <v>32</v>
      </c>
      <c r="D36" t="s">
        <v>10</v>
      </c>
      <c r="E36" t="s">
        <v>10</v>
      </c>
    </row>
    <row r="37" spans="1:9" x14ac:dyDescent="0.25">
      <c r="A37" s="4">
        <v>33</v>
      </c>
      <c r="C37" t="s">
        <v>5</v>
      </c>
      <c r="F37" t="s">
        <v>5</v>
      </c>
      <c r="I37" t="s">
        <v>5</v>
      </c>
    </row>
    <row r="38" spans="1:9" x14ac:dyDescent="0.25">
      <c r="A38" s="4">
        <v>34</v>
      </c>
      <c r="F38" t="s">
        <v>10</v>
      </c>
      <c r="H38" t="s">
        <v>5</v>
      </c>
    </row>
    <row r="39" spans="1:9" x14ac:dyDescent="0.25">
      <c r="A39" s="4">
        <v>35</v>
      </c>
      <c r="B39" t="s">
        <v>5</v>
      </c>
      <c r="C39" t="s">
        <v>5</v>
      </c>
      <c r="D39" t="s">
        <v>5</v>
      </c>
      <c r="E39" t="s">
        <v>10</v>
      </c>
      <c r="I39" t="s">
        <v>5</v>
      </c>
    </row>
    <row r="40" spans="1:9" x14ac:dyDescent="0.25">
      <c r="A40" s="4">
        <v>36</v>
      </c>
      <c r="C40" t="s">
        <v>10</v>
      </c>
      <c r="D40" t="s">
        <v>5</v>
      </c>
      <c r="H40" t="s">
        <v>8</v>
      </c>
    </row>
    <row r="41" spans="1:9" x14ac:dyDescent="0.25">
      <c r="A41" s="4">
        <v>37</v>
      </c>
      <c r="B41" t="s">
        <v>5</v>
      </c>
      <c r="F41" t="s">
        <v>5</v>
      </c>
    </row>
    <row r="42" spans="1:9" x14ac:dyDescent="0.25">
      <c r="A42" s="4">
        <v>38</v>
      </c>
      <c r="B42" t="s">
        <v>5</v>
      </c>
      <c r="D42" t="s">
        <v>5</v>
      </c>
      <c r="E42" t="s">
        <v>10</v>
      </c>
      <c r="F42" t="s">
        <v>10</v>
      </c>
    </row>
    <row r="43" spans="1:9" x14ac:dyDescent="0.25">
      <c r="A43" s="4">
        <v>39</v>
      </c>
      <c r="D43" t="s">
        <v>5</v>
      </c>
      <c r="H43" t="s">
        <v>5</v>
      </c>
    </row>
    <row r="44" spans="1:9" x14ac:dyDescent="0.25">
      <c r="A44" s="4">
        <v>40</v>
      </c>
      <c r="B44" t="s">
        <v>5</v>
      </c>
      <c r="F44" t="s">
        <v>10</v>
      </c>
    </row>
    <row r="45" spans="1:9" x14ac:dyDescent="0.25">
      <c r="A45" s="4">
        <v>41</v>
      </c>
      <c r="C45" t="s">
        <v>10</v>
      </c>
      <c r="H45" t="s">
        <v>5</v>
      </c>
    </row>
    <row r="46" spans="1:9" x14ac:dyDescent="0.25">
      <c r="A46" s="4">
        <v>42</v>
      </c>
      <c r="B46" t="s">
        <v>5</v>
      </c>
      <c r="G46" t="s">
        <v>5</v>
      </c>
    </row>
    <row r="47" spans="1:9" x14ac:dyDescent="0.25">
      <c r="A47" s="4">
        <v>43</v>
      </c>
      <c r="D47" t="s">
        <v>5</v>
      </c>
      <c r="H47" t="s">
        <v>5</v>
      </c>
    </row>
    <row r="48" spans="1:9" x14ac:dyDescent="0.25">
      <c r="A48" s="4">
        <v>44</v>
      </c>
      <c r="B48" t="s">
        <v>10</v>
      </c>
      <c r="F48" t="s">
        <v>5</v>
      </c>
    </row>
    <row r="49" spans="1:9" x14ac:dyDescent="0.25">
      <c r="A49" s="4">
        <v>45</v>
      </c>
      <c r="B49" t="s">
        <v>5</v>
      </c>
      <c r="C49" t="s">
        <v>5</v>
      </c>
      <c r="H49" t="s">
        <v>5</v>
      </c>
    </row>
    <row r="50" spans="1:9" x14ac:dyDescent="0.25">
      <c r="A50" s="4">
        <v>46</v>
      </c>
      <c r="C50" t="s">
        <v>9</v>
      </c>
      <c r="F50" t="s">
        <v>5</v>
      </c>
      <c r="I50" t="s">
        <v>5</v>
      </c>
    </row>
    <row r="51" spans="1:9" x14ac:dyDescent="0.25">
      <c r="A51" s="4">
        <v>47</v>
      </c>
    </row>
    <row r="52" spans="1:9" x14ac:dyDescent="0.25">
      <c r="A52" s="4">
        <v>48</v>
      </c>
      <c r="C52" t="s">
        <v>5</v>
      </c>
    </row>
    <row r="53" spans="1:9" x14ac:dyDescent="0.25">
      <c r="A53" s="4">
        <v>49</v>
      </c>
      <c r="C53" t="s">
        <v>10</v>
      </c>
    </row>
    <row r="54" spans="1:9" x14ac:dyDescent="0.25">
      <c r="A54" s="4">
        <v>50</v>
      </c>
      <c r="C54" t="s">
        <v>10</v>
      </c>
      <c r="E54" t="s">
        <v>5</v>
      </c>
      <c r="I54" t="s">
        <v>5</v>
      </c>
    </row>
    <row r="55" spans="1:9" x14ac:dyDescent="0.25">
      <c r="A55" s="4">
        <v>51</v>
      </c>
      <c r="D55" t="s">
        <v>5</v>
      </c>
      <c r="E55" t="s">
        <v>5</v>
      </c>
      <c r="H55" t="s">
        <v>5</v>
      </c>
    </row>
    <row r="56" spans="1:9" x14ac:dyDescent="0.25">
      <c r="A56" s="4">
        <v>52</v>
      </c>
      <c r="D56" t="s">
        <v>10</v>
      </c>
      <c r="G56" t="s">
        <v>10</v>
      </c>
    </row>
    <row r="57" spans="1:9" x14ac:dyDescent="0.25">
      <c r="A57" s="4">
        <v>53</v>
      </c>
      <c r="D57" t="s">
        <v>5</v>
      </c>
      <c r="H57" t="s">
        <v>5</v>
      </c>
    </row>
    <row r="58" spans="1:9" x14ac:dyDescent="0.25">
      <c r="A58" s="4">
        <v>54</v>
      </c>
      <c r="D58" t="s">
        <v>5</v>
      </c>
      <c r="I58" t="s">
        <v>5</v>
      </c>
    </row>
    <row r="59" spans="1:9" x14ac:dyDescent="0.25">
      <c r="A59" s="4">
        <v>55</v>
      </c>
      <c r="C59" t="s">
        <v>5</v>
      </c>
      <c r="G59" t="s">
        <v>5</v>
      </c>
    </row>
    <row r="60" spans="1:9" x14ac:dyDescent="0.25">
      <c r="A60" s="4">
        <v>56</v>
      </c>
      <c r="B60" t="s">
        <v>5</v>
      </c>
      <c r="I60" t="s">
        <v>5</v>
      </c>
    </row>
  </sheetData>
  <conditionalFormatting sqref="B5:I60">
    <cfRule type="cellIs" dxfId="3618" priority="1" operator="equal">
      <formula>"Energia"</formula>
    </cfRule>
    <cfRule type="cellIs" dxfId="3617" priority="2" operator="equal">
      <formula>"Feito"</formula>
    </cfRule>
    <cfRule type="cellIs" dxfId="3616" priority="3" operator="equal">
      <formula>"Operação"</formula>
    </cfRule>
    <cfRule type="cellIs" dxfId="3615" priority="4" operator="equal">
      <formula>"Chuva"</formula>
    </cfRule>
    <cfRule type="cellIs" dxfId="3614" priority="5" operator="equal">
      <formula>"Elétrico"</formula>
    </cfRule>
    <cfRule type="cellIs" dxfId="3613" priority="6" operator="equal">
      <formula>"Mecânico"</formula>
    </cfRule>
    <cfRule type="cellIs" dxfId="3612" priority="7" operator="equal">
      <formula>"Ok"</formula>
    </cfRule>
  </conditionalFormatting>
  <conditionalFormatting sqref="G5:G11">
    <cfRule type="cellIs" dxfId="3611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528A28F8-4EBD-4594-B8AA-CBAAE8DE900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0EE-908C-4DDA-99BA-2C45094A3BC8}">
  <sheetPr codeName="Planilha19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44340</v>
      </c>
      <c r="C3" s="3">
        <f>B3+1</f>
        <v>44341</v>
      </c>
      <c r="D3" s="3">
        <f t="shared" ref="D3:I3" si="0">C3+1</f>
        <v>44342</v>
      </c>
      <c r="E3" s="3">
        <f t="shared" si="0"/>
        <v>44343</v>
      </c>
      <c r="F3" s="3">
        <f t="shared" si="0"/>
        <v>44344</v>
      </c>
      <c r="G3" s="3">
        <f t="shared" si="0"/>
        <v>44345</v>
      </c>
      <c r="H3" s="3">
        <f t="shared" si="0"/>
        <v>44346</v>
      </c>
      <c r="I3" s="3">
        <f t="shared" si="0"/>
        <v>44347</v>
      </c>
    </row>
    <row r="4" spans="1:14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D5" t="s">
        <v>5</v>
      </c>
      <c r="F5" t="s">
        <v>10</v>
      </c>
      <c r="G5" t="s">
        <v>5</v>
      </c>
      <c r="K5" s="5" t="s">
        <v>5</v>
      </c>
      <c r="L5">
        <f>COUNTIF($B$5:$I$60,K5)</f>
        <v>119</v>
      </c>
      <c r="M5" s="51">
        <f>L5/$L$11</f>
        <v>0.79865771812080533</v>
      </c>
      <c r="N5" s="50">
        <v>44340</v>
      </c>
    </row>
    <row r="6" spans="1:14" x14ac:dyDescent="0.25">
      <c r="A6" s="4">
        <v>2</v>
      </c>
      <c r="E6" t="s">
        <v>5</v>
      </c>
      <c r="K6" s="6" t="s">
        <v>8</v>
      </c>
      <c r="L6">
        <f t="shared" ref="L6:L10" si="2">COUNTIF($B$5:$I$60,K6)</f>
        <v>9</v>
      </c>
      <c r="M6" s="51">
        <f t="shared" ref="M6:M10" si="3">L6/$L$11</f>
        <v>6.0402684563758392E-2</v>
      </c>
    </row>
    <row r="7" spans="1:14" x14ac:dyDescent="0.25">
      <c r="A7" s="4">
        <v>3</v>
      </c>
      <c r="F7" t="s">
        <v>5</v>
      </c>
      <c r="G7" t="s">
        <v>10</v>
      </c>
      <c r="K7" s="7" t="s">
        <v>9</v>
      </c>
      <c r="L7">
        <f t="shared" si="2"/>
        <v>1</v>
      </c>
      <c r="M7" s="51">
        <f t="shared" si="3"/>
        <v>6.7114093959731542E-3</v>
      </c>
    </row>
    <row r="8" spans="1:14" x14ac:dyDescent="0.25">
      <c r="A8" s="4">
        <v>4</v>
      </c>
      <c r="C8" t="s">
        <v>5</v>
      </c>
      <c r="D8" t="s">
        <v>5</v>
      </c>
      <c r="I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10</v>
      </c>
      <c r="E9" t="s">
        <v>5</v>
      </c>
      <c r="F9" t="s">
        <v>5</v>
      </c>
      <c r="H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8</v>
      </c>
      <c r="C10" t="s">
        <v>5</v>
      </c>
      <c r="E10" t="s">
        <v>5</v>
      </c>
      <c r="G10" t="s">
        <v>5</v>
      </c>
      <c r="I10" t="s">
        <v>5</v>
      </c>
      <c r="K10" s="10" t="s">
        <v>10</v>
      </c>
      <c r="L10">
        <f t="shared" si="2"/>
        <v>20</v>
      </c>
      <c r="M10" s="51">
        <f t="shared" si="3"/>
        <v>0.13422818791946309</v>
      </c>
    </row>
    <row r="11" spans="1:14" x14ac:dyDescent="0.25">
      <c r="A11" s="4">
        <v>7</v>
      </c>
      <c r="B11" t="s">
        <v>5</v>
      </c>
      <c r="F11" t="s">
        <v>5</v>
      </c>
      <c r="H11" t="s">
        <v>5</v>
      </c>
      <c r="L11">
        <f>SUM(L5:L10)</f>
        <v>149</v>
      </c>
    </row>
    <row r="12" spans="1:14" x14ac:dyDescent="0.25">
      <c r="A12" s="4">
        <v>8</v>
      </c>
      <c r="C12" t="s">
        <v>5</v>
      </c>
      <c r="E12" t="s">
        <v>5</v>
      </c>
      <c r="G12" t="s">
        <v>5</v>
      </c>
      <c r="I12" t="s">
        <v>5</v>
      </c>
    </row>
    <row r="13" spans="1:14" x14ac:dyDescent="0.25">
      <c r="A13" s="4">
        <v>9</v>
      </c>
      <c r="B13" t="s">
        <v>5</v>
      </c>
      <c r="F13" t="s">
        <v>5</v>
      </c>
    </row>
    <row r="14" spans="1:14" x14ac:dyDescent="0.25">
      <c r="A14" s="4">
        <v>10</v>
      </c>
      <c r="C14" t="s">
        <v>5</v>
      </c>
      <c r="E14" t="s">
        <v>5</v>
      </c>
      <c r="H14" t="s">
        <v>5</v>
      </c>
    </row>
    <row r="15" spans="1:14" x14ac:dyDescent="0.25">
      <c r="A15" s="4">
        <v>11</v>
      </c>
      <c r="B15" t="s">
        <v>5</v>
      </c>
      <c r="D15" t="s">
        <v>5</v>
      </c>
      <c r="E15" t="s">
        <v>5</v>
      </c>
      <c r="H15" t="s">
        <v>5</v>
      </c>
    </row>
    <row r="16" spans="1:14" x14ac:dyDescent="0.25">
      <c r="A16" s="4">
        <v>12</v>
      </c>
      <c r="B16" t="s">
        <v>5</v>
      </c>
      <c r="C16" t="s">
        <v>10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</row>
    <row r="17" spans="1:9" x14ac:dyDescent="0.25">
      <c r="A17" s="4">
        <v>13</v>
      </c>
      <c r="E17" t="s">
        <v>5</v>
      </c>
      <c r="F17" t="s">
        <v>10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C18" t="s">
        <v>10</v>
      </c>
    </row>
    <row r="19" spans="1:9" x14ac:dyDescent="0.25">
      <c r="A19" s="4">
        <v>15</v>
      </c>
      <c r="E19" t="s">
        <v>5</v>
      </c>
    </row>
    <row r="20" spans="1:9" x14ac:dyDescent="0.25">
      <c r="A20" s="4">
        <v>16</v>
      </c>
      <c r="F20" t="s">
        <v>8</v>
      </c>
    </row>
    <row r="21" spans="1:9" x14ac:dyDescent="0.25">
      <c r="A21" s="4">
        <v>17</v>
      </c>
      <c r="C21" t="s">
        <v>5</v>
      </c>
    </row>
    <row r="22" spans="1:9" x14ac:dyDescent="0.25">
      <c r="A22" s="4">
        <v>18</v>
      </c>
      <c r="B22" t="s">
        <v>10</v>
      </c>
      <c r="G22" t="s">
        <v>5</v>
      </c>
    </row>
    <row r="23" spans="1:9" x14ac:dyDescent="0.25">
      <c r="A23" s="4">
        <v>19</v>
      </c>
      <c r="C23" t="s">
        <v>5</v>
      </c>
      <c r="I23" t="s">
        <v>5</v>
      </c>
    </row>
    <row r="24" spans="1:9" x14ac:dyDescent="0.25">
      <c r="A24" s="4">
        <v>20</v>
      </c>
      <c r="E24" t="s">
        <v>10</v>
      </c>
    </row>
    <row r="25" spans="1:9" x14ac:dyDescent="0.25">
      <c r="A25" s="4">
        <v>21</v>
      </c>
      <c r="C25" t="s">
        <v>10</v>
      </c>
    </row>
    <row r="26" spans="1:9" x14ac:dyDescent="0.25">
      <c r="A26" s="4">
        <v>22</v>
      </c>
      <c r="E26" t="s">
        <v>8</v>
      </c>
    </row>
    <row r="27" spans="1:9" x14ac:dyDescent="0.25">
      <c r="A27" s="4">
        <v>23</v>
      </c>
      <c r="E27" t="s">
        <v>10</v>
      </c>
    </row>
    <row r="28" spans="1:9" x14ac:dyDescent="0.25">
      <c r="A28" s="4">
        <v>24</v>
      </c>
      <c r="F28" t="s">
        <v>5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8</v>
      </c>
      <c r="I29" t="s">
        <v>8</v>
      </c>
    </row>
    <row r="30" spans="1:9" x14ac:dyDescent="0.25">
      <c r="A30" s="4">
        <v>26</v>
      </c>
      <c r="B30" t="s">
        <v>5</v>
      </c>
      <c r="G30" t="s">
        <v>5</v>
      </c>
    </row>
    <row r="31" spans="1:9" x14ac:dyDescent="0.25">
      <c r="A31" s="4">
        <v>27</v>
      </c>
      <c r="G31" t="s">
        <v>5</v>
      </c>
    </row>
    <row r="32" spans="1:9" x14ac:dyDescent="0.25">
      <c r="A32" s="4">
        <v>28</v>
      </c>
      <c r="C32" t="s">
        <v>8</v>
      </c>
      <c r="D32" t="s">
        <v>8</v>
      </c>
      <c r="H32" t="s">
        <v>5</v>
      </c>
    </row>
    <row r="33" spans="1:9" x14ac:dyDescent="0.25">
      <c r="A33" s="4">
        <v>29</v>
      </c>
      <c r="C33" t="s">
        <v>5</v>
      </c>
      <c r="E33" t="s">
        <v>5</v>
      </c>
      <c r="G33" t="s">
        <v>5</v>
      </c>
      <c r="I33" t="s">
        <v>5</v>
      </c>
    </row>
    <row r="34" spans="1:9" x14ac:dyDescent="0.25">
      <c r="A34" s="4">
        <v>30</v>
      </c>
      <c r="B34" t="s">
        <v>5</v>
      </c>
      <c r="C34" t="s">
        <v>5</v>
      </c>
      <c r="D34" t="s">
        <v>10</v>
      </c>
      <c r="E34" t="s">
        <v>5</v>
      </c>
      <c r="F34" t="s">
        <v>5</v>
      </c>
      <c r="G34" t="s">
        <v>5</v>
      </c>
      <c r="H34" t="s">
        <v>5</v>
      </c>
    </row>
    <row r="35" spans="1:9" x14ac:dyDescent="0.25">
      <c r="A35" s="4">
        <v>31</v>
      </c>
      <c r="B35" t="s">
        <v>5</v>
      </c>
      <c r="C35" t="s">
        <v>5</v>
      </c>
      <c r="E35" t="s">
        <v>5</v>
      </c>
      <c r="G35" t="s">
        <v>5</v>
      </c>
      <c r="I35" t="s">
        <v>5</v>
      </c>
    </row>
    <row r="36" spans="1:9" x14ac:dyDescent="0.25">
      <c r="A36" s="4">
        <v>32</v>
      </c>
      <c r="B36" t="s">
        <v>5</v>
      </c>
      <c r="C36" t="s">
        <v>5</v>
      </c>
      <c r="I36" t="s">
        <v>5</v>
      </c>
    </row>
    <row r="37" spans="1:9" x14ac:dyDescent="0.25">
      <c r="A37" s="4">
        <v>33</v>
      </c>
      <c r="D37" t="s">
        <v>5</v>
      </c>
      <c r="F37" t="s">
        <v>10</v>
      </c>
      <c r="H37" t="s">
        <v>5</v>
      </c>
    </row>
    <row r="38" spans="1:9" x14ac:dyDescent="0.25">
      <c r="A38" s="4">
        <v>34</v>
      </c>
      <c r="G38" t="s">
        <v>5</v>
      </c>
      <c r="H38" t="s">
        <v>5</v>
      </c>
      <c r="I38" t="s">
        <v>5</v>
      </c>
    </row>
    <row r="39" spans="1:9" x14ac:dyDescent="0.25">
      <c r="A39" s="4">
        <v>35</v>
      </c>
      <c r="D39" t="s">
        <v>5</v>
      </c>
      <c r="G39" t="s">
        <v>5</v>
      </c>
    </row>
    <row r="40" spans="1:9" x14ac:dyDescent="0.25">
      <c r="A40" s="4">
        <v>36</v>
      </c>
      <c r="B40" t="s">
        <v>5</v>
      </c>
      <c r="C40" t="s">
        <v>5</v>
      </c>
      <c r="E40" t="s">
        <v>10</v>
      </c>
      <c r="I40" t="s">
        <v>5</v>
      </c>
    </row>
    <row r="41" spans="1:9" x14ac:dyDescent="0.25">
      <c r="A41" s="4">
        <v>37</v>
      </c>
      <c r="C41" t="s">
        <v>5</v>
      </c>
      <c r="H41" t="s">
        <v>5</v>
      </c>
    </row>
    <row r="42" spans="1:9" x14ac:dyDescent="0.25">
      <c r="A42" s="4">
        <v>38</v>
      </c>
      <c r="B42" t="s">
        <v>10</v>
      </c>
      <c r="I42" t="s">
        <v>10</v>
      </c>
    </row>
    <row r="43" spans="1:9" x14ac:dyDescent="0.25">
      <c r="A43" s="4">
        <v>39</v>
      </c>
      <c r="E43" t="s">
        <v>10</v>
      </c>
    </row>
    <row r="44" spans="1:9" x14ac:dyDescent="0.25">
      <c r="A44" s="4">
        <v>40</v>
      </c>
      <c r="C44" t="s">
        <v>5</v>
      </c>
    </row>
    <row r="45" spans="1:9" x14ac:dyDescent="0.25">
      <c r="A45" s="4">
        <v>41</v>
      </c>
      <c r="E45" t="s">
        <v>5</v>
      </c>
      <c r="I45" t="s">
        <v>5</v>
      </c>
    </row>
    <row r="46" spans="1:9" x14ac:dyDescent="0.25">
      <c r="A46" s="4">
        <v>42</v>
      </c>
      <c r="D46" t="s">
        <v>5</v>
      </c>
    </row>
    <row r="47" spans="1:9" x14ac:dyDescent="0.25">
      <c r="A47" s="4">
        <v>43</v>
      </c>
      <c r="E47" t="s">
        <v>5</v>
      </c>
    </row>
    <row r="48" spans="1:9" x14ac:dyDescent="0.25">
      <c r="A48" s="4">
        <v>44</v>
      </c>
      <c r="B48" t="s">
        <v>5</v>
      </c>
      <c r="F48" t="s">
        <v>5</v>
      </c>
      <c r="I48" t="s">
        <v>5</v>
      </c>
    </row>
    <row r="49" spans="1:9" x14ac:dyDescent="0.25">
      <c r="A49" s="4">
        <v>45</v>
      </c>
      <c r="C49" t="s">
        <v>5</v>
      </c>
      <c r="E49" t="s">
        <v>5</v>
      </c>
      <c r="F49" t="s">
        <v>5</v>
      </c>
    </row>
    <row r="50" spans="1:9" x14ac:dyDescent="0.25">
      <c r="A50" s="4">
        <v>46</v>
      </c>
      <c r="C50" t="s">
        <v>5</v>
      </c>
      <c r="D50" t="s">
        <v>5</v>
      </c>
      <c r="F50" t="s">
        <v>5</v>
      </c>
      <c r="H50" t="s">
        <v>5</v>
      </c>
    </row>
    <row r="51" spans="1:9" x14ac:dyDescent="0.25">
      <c r="A51" s="4">
        <v>47</v>
      </c>
      <c r="D51" t="s">
        <v>5</v>
      </c>
    </row>
    <row r="52" spans="1:9" x14ac:dyDescent="0.25">
      <c r="A52" s="4">
        <v>48</v>
      </c>
      <c r="D52" t="s">
        <v>10</v>
      </c>
    </row>
    <row r="53" spans="1:9" x14ac:dyDescent="0.25">
      <c r="A53" s="4">
        <v>49</v>
      </c>
      <c r="C53" t="s">
        <v>10</v>
      </c>
    </row>
    <row r="54" spans="1:9" x14ac:dyDescent="0.25">
      <c r="A54" s="4">
        <v>50</v>
      </c>
      <c r="B54" t="s">
        <v>10</v>
      </c>
      <c r="C54" t="s">
        <v>8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</row>
    <row r="55" spans="1:9" x14ac:dyDescent="0.25">
      <c r="A55" s="4">
        <v>51</v>
      </c>
      <c r="B55" t="s">
        <v>5</v>
      </c>
      <c r="C55" t="s">
        <v>9</v>
      </c>
      <c r="G55" t="s">
        <v>5</v>
      </c>
      <c r="H55" t="s">
        <v>5</v>
      </c>
    </row>
    <row r="56" spans="1:9" x14ac:dyDescent="0.25">
      <c r="A56" s="4">
        <v>52</v>
      </c>
      <c r="B56" t="s">
        <v>5</v>
      </c>
      <c r="D56" t="s">
        <v>5</v>
      </c>
      <c r="G56" t="s">
        <v>8</v>
      </c>
    </row>
    <row r="57" spans="1:9" x14ac:dyDescent="0.25">
      <c r="A57" s="4">
        <v>53</v>
      </c>
      <c r="D57" t="s">
        <v>5</v>
      </c>
      <c r="H57" t="s">
        <v>5</v>
      </c>
    </row>
    <row r="58" spans="1:9" x14ac:dyDescent="0.25">
      <c r="A58" s="4">
        <v>54</v>
      </c>
      <c r="F58" t="s">
        <v>5</v>
      </c>
    </row>
    <row r="59" spans="1:9" x14ac:dyDescent="0.25">
      <c r="A59" s="4">
        <v>55</v>
      </c>
      <c r="C59" t="s">
        <v>10</v>
      </c>
      <c r="H59" t="s">
        <v>5</v>
      </c>
    </row>
    <row r="60" spans="1:9" x14ac:dyDescent="0.25">
      <c r="A60" s="4">
        <v>56</v>
      </c>
      <c r="F60" t="s">
        <v>5</v>
      </c>
    </row>
  </sheetData>
  <conditionalFormatting sqref="B5:I60">
    <cfRule type="cellIs" dxfId="3610" priority="1" operator="equal">
      <formula>"Energia"</formula>
    </cfRule>
    <cfRule type="cellIs" dxfId="3609" priority="2" operator="equal">
      <formula>"Feito"</formula>
    </cfRule>
    <cfRule type="cellIs" dxfId="3608" priority="3" operator="equal">
      <formula>"Operação"</formula>
    </cfRule>
    <cfRule type="cellIs" dxfId="3607" priority="4" operator="equal">
      <formula>"Chuva"</formula>
    </cfRule>
    <cfRule type="cellIs" dxfId="3606" priority="5" operator="equal">
      <formula>"Elétrico"</formula>
    </cfRule>
    <cfRule type="cellIs" dxfId="3605" priority="6" operator="equal">
      <formula>"Mecânico"</formula>
    </cfRule>
    <cfRule type="cellIs" dxfId="3604" priority="7" operator="equal">
      <formula>"Ok"</formula>
    </cfRule>
  </conditionalFormatting>
  <conditionalFormatting sqref="G5:G11">
    <cfRule type="cellIs" dxfId="3603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95BA3DFC-F3D9-4387-A1CC-4AD1AA8CB71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E0A6-0218-442F-B434-EACCB7D0A319}">
  <sheetPr codeName="Planilha20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4" max="14" width="10.7109375" bestFit="1" customWidth="1"/>
  </cols>
  <sheetData>
    <row r="3" spans="1:14" x14ac:dyDescent="0.25">
      <c r="B3" s="3">
        <v>44348</v>
      </c>
      <c r="C3" s="3">
        <f>B3+1</f>
        <v>44349</v>
      </c>
      <c r="D3" s="3">
        <f t="shared" ref="D3:I3" si="0">C3+1</f>
        <v>44350</v>
      </c>
      <c r="E3" s="3">
        <f t="shared" si="0"/>
        <v>44351</v>
      </c>
      <c r="F3" s="3">
        <f t="shared" si="0"/>
        <v>44352</v>
      </c>
      <c r="G3" s="3">
        <f t="shared" si="0"/>
        <v>44353</v>
      </c>
      <c r="H3" s="3">
        <f t="shared" si="0"/>
        <v>44354</v>
      </c>
      <c r="I3" s="3">
        <f t="shared" si="0"/>
        <v>44355</v>
      </c>
    </row>
    <row r="4" spans="1:14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E5" t="s">
        <v>5</v>
      </c>
      <c r="H5" t="s">
        <v>5</v>
      </c>
      <c r="K5" s="5" t="s">
        <v>5</v>
      </c>
      <c r="L5">
        <f>COUNTIF($B$5:$I$60,K5)</f>
        <v>113</v>
      </c>
      <c r="M5" s="51">
        <f>L5/$L$11</f>
        <v>0.77397260273972601</v>
      </c>
      <c r="N5" s="50">
        <v>44348</v>
      </c>
    </row>
    <row r="6" spans="1:14" x14ac:dyDescent="0.25">
      <c r="A6" s="4">
        <v>2</v>
      </c>
      <c r="B6" t="s">
        <v>5</v>
      </c>
      <c r="F6" t="s">
        <v>5</v>
      </c>
      <c r="K6" s="6" t="s">
        <v>8</v>
      </c>
      <c r="L6">
        <f t="shared" ref="L6:L10" si="2">COUNTIF($B$5:$I$60,K6)</f>
        <v>7</v>
      </c>
      <c r="M6" s="51">
        <f t="shared" ref="M6:M10" si="3">L6/$L$11</f>
        <v>4.7945205479452052E-2</v>
      </c>
    </row>
    <row r="7" spans="1:14" x14ac:dyDescent="0.25">
      <c r="A7" s="4">
        <v>3</v>
      </c>
      <c r="D7" t="s">
        <v>10</v>
      </c>
      <c r="E7" t="s">
        <v>5</v>
      </c>
      <c r="I7" t="s">
        <v>5</v>
      </c>
      <c r="K7" s="7" t="s">
        <v>9</v>
      </c>
      <c r="L7">
        <f t="shared" si="2"/>
        <v>0</v>
      </c>
      <c r="M7" s="51">
        <f t="shared" si="3"/>
        <v>0</v>
      </c>
    </row>
    <row r="8" spans="1:14" x14ac:dyDescent="0.25">
      <c r="A8" s="4">
        <v>4</v>
      </c>
      <c r="F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B9" t="s">
        <v>5</v>
      </c>
      <c r="D9" t="s">
        <v>5</v>
      </c>
      <c r="F9" t="s">
        <v>8</v>
      </c>
      <c r="H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C10" t="s">
        <v>5</v>
      </c>
      <c r="D10" t="s">
        <v>5</v>
      </c>
      <c r="E10" t="s">
        <v>5</v>
      </c>
      <c r="G10" t="s">
        <v>5</v>
      </c>
      <c r="H10" t="s">
        <v>5</v>
      </c>
      <c r="I10" t="s">
        <v>5</v>
      </c>
      <c r="K10" s="10" t="s">
        <v>10</v>
      </c>
      <c r="L10">
        <f t="shared" si="2"/>
        <v>26</v>
      </c>
      <c r="M10" s="51">
        <f t="shared" si="3"/>
        <v>0.17808219178082191</v>
      </c>
    </row>
    <row r="11" spans="1:14" x14ac:dyDescent="0.25">
      <c r="A11" s="4">
        <v>7</v>
      </c>
      <c r="C11" t="s">
        <v>5</v>
      </c>
      <c r="E11" t="s">
        <v>5</v>
      </c>
      <c r="G11" t="s">
        <v>5</v>
      </c>
      <c r="H11" t="s">
        <v>5</v>
      </c>
      <c r="I11" t="s">
        <v>5</v>
      </c>
      <c r="L11">
        <f>SUM(L5:L10)</f>
        <v>146</v>
      </c>
    </row>
    <row r="12" spans="1:14" x14ac:dyDescent="0.25">
      <c r="A12" s="4">
        <v>8</v>
      </c>
      <c r="D12" t="s">
        <v>5</v>
      </c>
      <c r="E12" t="s">
        <v>5</v>
      </c>
      <c r="F12" t="s">
        <v>5</v>
      </c>
      <c r="H12" t="s">
        <v>5</v>
      </c>
    </row>
    <row r="13" spans="1:14" x14ac:dyDescent="0.25">
      <c r="A13" s="4">
        <v>9</v>
      </c>
      <c r="B13" t="s">
        <v>5</v>
      </c>
      <c r="E13" t="s">
        <v>5</v>
      </c>
      <c r="F13" t="s">
        <v>5</v>
      </c>
    </row>
    <row r="14" spans="1:14" x14ac:dyDescent="0.25">
      <c r="A14" s="4">
        <v>10</v>
      </c>
      <c r="C14" t="s">
        <v>5</v>
      </c>
      <c r="G14" t="s">
        <v>5</v>
      </c>
    </row>
    <row r="15" spans="1:14" x14ac:dyDescent="0.25">
      <c r="A15" s="4">
        <v>11</v>
      </c>
      <c r="C15" t="s">
        <v>10</v>
      </c>
      <c r="D15" t="s">
        <v>5</v>
      </c>
      <c r="G15" t="s">
        <v>5</v>
      </c>
    </row>
    <row r="16" spans="1:14" x14ac:dyDescent="0.25">
      <c r="A16" s="4">
        <v>12</v>
      </c>
      <c r="C16" t="s">
        <v>5</v>
      </c>
      <c r="E16" t="s">
        <v>5</v>
      </c>
      <c r="H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10</v>
      </c>
      <c r="E17" t="s">
        <v>5</v>
      </c>
      <c r="F17" t="s">
        <v>5</v>
      </c>
      <c r="G17" t="s">
        <v>5</v>
      </c>
      <c r="H17" t="s">
        <v>5</v>
      </c>
      <c r="I17" t="s">
        <v>10</v>
      </c>
    </row>
    <row r="18" spans="1:9" x14ac:dyDescent="0.25">
      <c r="A18" s="4">
        <v>14</v>
      </c>
      <c r="B18" t="s">
        <v>8</v>
      </c>
      <c r="D18" t="s">
        <v>5</v>
      </c>
      <c r="E18" t="s">
        <v>5</v>
      </c>
      <c r="F18" t="s">
        <v>5</v>
      </c>
      <c r="G18" t="s">
        <v>8</v>
      </c>
      <c r="H18" t="s">
        <v>10</v>
      </c>
      <c r="I18" t="s">
        <v>10</v>
      </c>
    </row>
    <row r="19" spans="1:9" x14ac:dyDescent="0.25">
      <c r="A19" s="4">
        <v>15</v>
      </c>
      <c r="C19" t="s">
        <v>5</v>
      </c>
      <c r="H19" t="s">
        <v>5</v>
      </c>
    </row>
    <row r="20" spans="1:9" x14ac:dyDescent="0.25">
      <c r="A20" s="4">
        <v>16</v>
      </c>
      <c r="D20" t="s">
        <v>10</v>
      </c>
      <c r="I20" t="s">
        <v>10</v>
      </c>
    </row>
    <row r="21" spans="1:9" x14ac:dyDescent="0.25">
      <c r="A21" s="4">
        <v>17</v>
      </c>
      <c r="B21" t="s">
        <v>5</v>
      </c>
      <c r="G21" t="s">
        <v>5</v>
      </c>
    </row>
    <row r="22" spans="1:9" x14ac:dyDescent="0.25">
      <c r="A22" s="4">
        <v>18</v>
      </c>
      <c r="D22" t="s">
        <v>5</v>
      </c>
      <c r="I22" t="s">
        <v>5</v>
      </c>
    </row>
    <row r="23" spans="1:9" x14ac:dyDescent="0.25">
      <c r="A23" s="4">
        <v>19</v>
      </c>
      <c r="F23" t="s">
        <v>5</v>
      </c>
    </row>
    <row r="24" spans="1:9" x14ac:dyDescent="0.25">
      <c r="A24" s="4">
        <v>20</v>
      </c>
      <c r="C24" t="s">
        <v>5</v>
      </c>
      <c r="H24" t="s">
        <v>5</v>
      </c>
    </row>
    <row r="25" spans="1:9" x14ac:dyDescent="0.25">
      <c r="A25" s="4">
        <v>21</v>
      </c>
      <c r="B25" t="s">
        <v>10</v>
      </c>
      <c r="G25" t="s">
        <v>5</v>
      </c>
    </row>
    <row r="26" spans="1:9" x14ac:dyDescent="0.25">
      <c r="A26" s="4">
        <v>22</v>
      </c>
      <c r="C26" t="s">
        <v>5</v>
      </c>
      <c r="H26" t="s">
        <v>8</v>
      </c>
    </row>
    <row r="27" spans="1:9" x14ac:dyDescent="0.25">
      <c r="A27" s="4">
        <v>23</v>
      </c>
      <c r="B27" t="s">
        <v>8</v>
      </c>
      <c r="C27" t="s">
        <v>8</v>
      </c>
      <c r="G27" t="s">
        <v>5</v>
      </c>
    </row>
    <row r="28" spans="1:9" x14ac:dyDescent="0.25">
      <c r="A28" s="4">
        <v>24</v>
      </c>
      <c r="D28" t="s">
        <v>5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  <c r="E30" t="s">
        <v>5</v>
      </c>
    </row>
    <row r="31" spans="1:9" x14ac:dyDescent="0.25">
      <c r="A31" s="4">
        <v>27</v>
      </c>
      <c r="D31" t="s">
        <v>5</v>
      </c>
      <c r="I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5</v>
      </c>
      <c r="E33" t="s">
        <v>5</v>
      </c>
      <c r="G33" t="s">
        <v>5</v>
      </c>
      <c r="I33" t="s">
        <v>10</v>
      </c>
    </row>
    <row r="34" spans="1:9" x14ac:dyDescent="0.25">
      <c r="A34" s="4">
        <v>30</v>
      </c>
      <c r="B34" t="s">
        <v>10</v>
      </c>
      <c r="C34" t="s">
        <v>5</v>
      </c>
      <c r="D34" t="s">
        <v>5</v>
      </c>
      <c r="G34" t="s">
        <v>5</v>
      </c>
      <c r="I34" t="s">
        <v>5</v>
      </c>
    </row>
    <row r="35" spans="1:9" x14ac:dyDescent="0.25">
      <c r="A35" s="4">
        <v>31</v>
      </c>
      <c r="C35" t="s">
        <v>10</v>
      </c>
      <c r="E35" t="s">
        <v>5</v>
      </c>
      <c r="H35" t="s">
        <v>5</v>
      </c>
    </row>
    <row r="36" spans="1:9" x14ac:dyDescent="0.25">
      <c r="A36" s="4">
        <v>32</v>
      </c>
      <c r="B36" t="s">
        <v>5</v>
      </c>
    </row>
    <row r="37" spans="1:9" x14ac:dyDescent="0.25">
      <c r="A37" s="4">
        <v>33</v>
      </c>
      <c r="B37" t="s">
        <v>5</v>
      </c>
      <c r="D37" t="s">
        <v>5</v>
      </c>
      <c r="F37" t="s">
        <v>5</v>
      </c>
    </row>
    <row r="38" spans="1:9" x14ac:dyDescent="0.25">
      <c r="A38" s="4">
        <v>34</v>
      </c>
      <c r="C38" t="s">
        <v>10</v>
      </c>
      <c r="D38" t="s">
        <v>5</v>
      </c>
    </row>
    <row r="39" spans="1:9" x14ac:dyDescent="0.25">
      <c r="A39" s="4">
        <v>35</v>
      </c>
      <c r="C39" t="s">
        <v>5</v>
      </c>
      <c r="G39" t="s">
        <v>5</v>
      </c>
    </row>
    <row r="40" spans="1:9" x14ac:dyDescent="0.25">
      <c r="A40" s="4">
        <v>36</v>
      </c>
      <c r="E40" t="s">
        <v>5</v>
      </c>
      <c r="I40" t="s">
        <v>5</v>
      </c>
    </row>
    <row r="41" spans="1:9" x14ac:dyDescent="0.25">
      <c r="A41" s="4">
        <v>37</v>
      </c>
      <c r="E41" t="s">
        <v>5</v>
      </c>
    </row>
    <row r="42" spans="1:9" x14ac:dyDescent="0.25">
      <c r="A42" s="4">
        <v>38</v>
      </c>
      <c r="C42" t="s">
        <v>5</v>
      </c>
      <c r="H42" t="s">
        <v>10</v>
      </c>
    </row>
    <row r="43" spans="1:9" x14ac:dyDescent="0.25">
      <c r="A43" s="4">
        <v>39</v>
      </c>
      <c r="G43" t="s">
        <v>10</v>
      </c>
    </row>
    <row r="44" spans="1:9" x14ac:dyDescent="0.25">
      <c r="A44" s="4">
        <v>40</v>
      </c>
      <c r="B44" t="s">
        <v>10</v>
      </c>
      <c r="F44" t="s">
        <v>5</v>
      </c>
    </row>
    <row r="45" spans="1:9" x14ac:dyDescent="0.25">
      <c r="A45" s="4">
        <v>41</v>
      </c>
      <c r="F45" t="s">
        <v>5</v>
      </c>
    </row>
    <row r="46" spans="1:9" x14ac:dyDescent="0.25">
      <c r="A46" s="4">
        <v>42</v>
      </c>
      <c r="B46" t="s">
        <v>5</v>
      </c>
      <c r="G46" t="s">
        <v>5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5</v>
      </c>
      <c r="I48" t="s">
        <v>5</v>
      </c>
    </row>
    <row r="49" spans="1:9" x14ac:dyDescent="0.25">
      <c r="A49" s="4">
        <v>45</v>
      </c>
      <c r="B49" t="s">
        <v>5</v>
      </c>
      <c r="E49" t="s">
        <v>5</v>
      </c>
      <c r="F49" t="s">
        <v>10</v>
      </c>
      <c r="H49" t="s">
        <v>5</v>
      </c>
    </row>
    <row r="50" spans="1:9" x14ac:dyDescent="0.25">
      <c r="A50" s="4">
        <v>46</v>
      </c>
      <c r="C50" t="s">
        <v>10</v>
      </c>
      <c r="F50" t="s">
        <v>5</v>
      </c>
      <c r="I50" t="s">
        <v>5</v>
      </c>
    </row>
    <row r="51" spans="1:9" x14ac:dyDescent="0.25">
      <c r="A51" s="4">
        <v>47</v>
      </c>
    </row>
    <row r="52" spans="1:9" x14ac:dyDescent="0.25">
      <c r="A52" s="4">
        <v>48</v>
      </c>
      <c r="I52" t="s">
        <v>5</v>
      </c>
    </row>
    <row r="53" spans="1:9" x14ac:dyDescent="0.25">
      <c r="A53" s="4">
        <v>49</v>
      </c>
      <c r="F53" t="s">
        <v>10</v>
      </c>
      <c r="G53" t="s">
        <v>10</v>
      </c>
    </row>
    <row r="54" spans="1:9" x14ac:dyDescent="0.25">
      <c r="A54" s="4">
        <v>50</v>
      </c>
      <c r="C54" t="s">
        <v>5</v>
      </c>
      <c r="D54" t="s">
        <v>5</v>
      </c>
      <c r="E54" t="s">
        <v>10</v>
      </c>
      <c r="G54" t="s">
        <v>5</v>
      </c>
      <c r="I54" t="s">
        <v>5</v>
      </c>
    </row>
    <row r="55" spans="1:9" x14ac:dyDescent="0.25">
      <c r="A55" s="4">
        <v>51</v>
      </c>
      <c r="C55" t="s">
        <v>5</v>
      </c>
      <c r="D55" t="s">
        <v>8</v>
      </c>
      <c r="H55" t="s">
        <v>5</v>
      </c>
      <c r="I55" t="s">
        <v>10</v>
      </c>
    </row>
    <row r="56" spans="1:9" x14ac:dyDescent="0.25">
      <c r="A56" s="4">
        <v>52</v>
      </c>
      <c r="B56" t="s">
        <v>5</v>
      </c>
      <c r="D56" t="s">
        <v>10</v>
      </c>
      <c r="H56" t="s">
        <v>5</v>
      </c>
    </row>
    <row r="57" spans="1:9" x14ac:dyDescent="0.25">
      <c r="A57" s="4">
        <v>53</v>
      </c>
      <c r="D57" t="s">
        <v>5</v>
      </c>
      <c r="I57" t="s">
        <v>5</v>
      </c>
    </row>
    <row r="58" spans="1:9" x14ac:dyDescent="0.25">
      <c r="A58" s="4">
        <v>54</v>
      </c>
      <c r="C58" t="s">
        <v>5</v>
      </c>
      <c r="G58" t="s">
        <v>5</v>
      </c>
    </row>
    <row r="59" spans="1:9" x14ac:dyDescent="0.25">
      <c r="A59" s="4">
        <v>55</v>
      </c>
      <c r="E59" t="s">
        <v>10</v>
      </c>
    </row>
    <row r="60" spans="1:9" x14ac:dyDescent="0.25">
      <c r="A60" s="4">
        <v>56</v>
      </c>
      <c r="B60" t="s">
        <v>10</v>
      </c>
      <c r="F60" t="s">
        <v>10</v>
      </c>
    </row>
  </sheetData>
  <conditionalFormatting sqref="B5:I60">
    <cfRule type="cellIs" dxfId="3602" priority="1" operator="equal">
      <formula>"Energia"</formula>
    </cfRule>
    <cfRule type="cellIs" dxfId="3601" priority="2" operator="equal">
      <formula>"Feito"</formula>
    </cfRule>
    <cfRule type="cellIs" dxfId="3600" priority="3" operator="equal">
      <formula>"Operação"</formula>
    </cfRule>
    <cfRule type="cellIs" dxfId="3599" priority="4" operator="equal">
      <formula>"Chuva"</formula>
    </cfRule>
    <cfRule type="cellIs" dxfId="3598" priority="5" operator="equal">
      <formula>"Elétrico"</formula>
    </cfRule>
    <cfRule type="cellIs" dxfId="3597" priority="6" operator="equal">
      <formula>"Mecânico"</formula>
    </cfRule>
    <cfRule type="cellIs" dxfId="3596" priority="7" operator="equal">
      <formula>"Ok"</formula>
    </cfRule>
  </conditionalFormatting>
  <conditionalFormatting sqref="G5:G11">
    <cfRule type="cellIs" dxfId="3595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ADBA3073-97B5-40B7-B273-4DADE079F780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6D4-2B3E-499E-91E9-7B6A2A2D6E2D}">
  <sheetPr codeName="Planilha21"/>
  <dimension ref="A3:N60"/>
  <sheetViews>
    <sheetView workbookViewId="0">
      <pane xSplit="1" topLeftCell="B1" activePane="topRight" state="frozen"/>
      <selection pane="topRight" activeCell="F8" sqref="F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44356</v>
      </c>
      <c r="C3" s="3">
        <f>B3+1</f>
        <v>44357</v>
      </c>
      <c r="D3" s="3">
        <f t="shared" ref="D3:I3" si="0">C3+1</f>
        <v>44358</v>
      </c>
      <c r="E3" s="3">
        <f t="shared" si="0"/>
        <v>44359</v>
      </c>
      <c r="F3" s="3">
        <f t="shared" si="0"/>
        <v>44360</v>
      </c>
      <c r="G3" s="3">
        <f t="shared" si="0"/>
        <v>44361</v>
      </c>
      <c r="H3" s="3">
        <f t="shared" si="0"/>
        <v>44362</v>
      </c>
      <c r="I3" s="3">
        <f t="shared" si="0"/>
        <v>44363</v>
      </c>
    </row>
    <row r="4" spans="1:14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C5" t="s">
        <v>5</v>
      </c>
      <c r="F5" t="s">
        <v>5</v>
      </c>
      <c r="I5" t="s">
        <v>5</v>
      </c>
      <c r="K5" s="5" t="s">
        <v>5</v>
      </c>
      <c r="L5">
        <f>COUNTIF($B$5:$I$60,K5)</f>
        <v>92</v>
      </c>
      <c r="M5" s="51">
        <f>L5/$L$11</f>
        <v>0.71317829457364346</v>
      </c>
      <c r="N5" s="50">
        <v>44721</v>
      </c>
    </row>
    <row r="6" spans="1:14" x14ac:dyDescent="0.25">
      <c r="A6" s="4">
        <v>2</v>
      </c>
      <c r="B6" t="s">
        <v>5</v>
      </c>
      <c r="F6" t="s">
        <v>5</v>
      </c>
      <c r="K6" s="6" t="s">
        <v>8</v>
      </c>
      <c r="L6">
        <f t="shared" ref="L6:L10" si="2">COUNTIF($B$5:$I$60,K6)</f>
        <v>5</v>
      </c>
      <c r="M6" s="51">
        <f t="shared" ref="M6:M10" si="3">L6/$L$11</f>
        <v>3.875968992248062E-2</v>
      </c>
    </row>
    <row r="7" spans="1:14" x14ac:dyDescent="0.25">
      <c r="A7" s="4">
        <v>3</v>
      </c>
      <c r="E7" t="s">
        <v>5</v>
      </c>
      <c r="K7" s="7" t="s">
        <v>9</v>
      </c>
      <c r="L7">
        <f t="shared" si="2"/>
        <v>4</v>
      </c>
      <c r="M7" s="51">
        <f t="shared" si="3"/>
        <v>3.1007751937984496E-2</v>
      </c>
    </row>
    <row r="8" spans="1:14" x14ac:dyDescent="0.25">
      <c r="A8" s="4">
        <v>4</v>
      </c>
      <c r="C8" t="s">
        <v>10</v>
      </c>
      <c r="D8" t="s">
        <v>5</v>
      </c>
      <c r="G8" t="s">
        <v>5</v>
      </c>
      <c r="K8" s="8" t="s">
        <v>7</v>
      </c>
      <c r="L8">
        <f t="shared" si="2"/>
        <v>7</v>
      </c>
      <c r="M8" s="51">
        <f t="shared" si="3"/>
        <v>5.4263565891472867E-2</v>
      </c>
    </row>
    <row r="9" spans="1:14" x14ac:dyDescent="0.25">
      <c r="A9" s="4">
        <v>5</v>
      </c>
      <c r="B9" t="s">
        <v>5</v>
      </c>
      <c r="D9" t="s">
        <v>5</v>
      </c>
      <c r="F9" t="s">
        <v>5</v>
      </c>
      <c r="H9" t="s">
        <v>6</v>
      </c>
      <c r="K9" s="9" t="s">
        <v>6</v>
      </c>
      <c r="L9">
        <f t="shared" si="2"/>
        <v>7</v>
      </c>
      <c r="M9" s="51">
        <f t="shared" si="3"/>
        <v>5.4263565891472867E-2</v>
      </c>
    </row>
    <row r="10" spans="1:14" x14ac:dyDescent="0.25">
      <c r="A10" s="4">
        <v>6</v>
      </c>
      <c r="B10" t="s">
        <v>10</v>
      </c>
      <c r="D10" t="s">
        <v>5</v>
      </c>
      <c r="F10" t="s">
        <v>5</v>
      </c>
      <c r="H10" t="s">
        <v>6</v>
      </c>
      <c r="K10" s="10" t="s">
        <v>10</v>
      </c>
      <c r="L10">
        <f t="shared" si="2"/>
        <v>14</v>
      </c>
      <c r="M10" s="51">
        <f t="shared" si="3"/>
        <v>0.10852713178294573</v>
      </c>
    </row>
    <row r="11" spans="1:14" x14ac:dyDescent="0.25">
      <c r="A11" s="4">
        <v>7</v>
      </c>
      <c r="B11" t="s">
        <v>5</v>
      </c>
      <c r="D11" t="s">
        <v>5</v>
      </c>
      <c r="F11" t="s">
        <v>5</v>
      </c>
      <c r="H11" t="s">
        <v>6</v>
      </c>
      <c r="L11">
        <f>SUM(L5:L10)</f>
        <v>129</v>
      </c>
    </row>
    <row r="12" spans="1:14" x14ac:dyDescent="0.25">
      <c r="A12" s="4">
        <v>8</v>
      </c>
      <c r="B12" t="s">
        <v>5</v>
      </c>
      <c r="C12" t="s">
        <v>5</v>
      </c>
      <c r="E12" t="s">
        <v>5</v>
      </c>
      <c r="G12" t="s">
        <v>5</v>
      </c>
      <c r="H12" t="s">
        <v>5</v>
      </c>
    </row>
    <row r="13" spans="1:14" x14ac:dyDescent="0.25">
      <c r="A13" s="4">
        <v>9</v>
      </c>
      <c r="B13" t="s">
        <v>5</v>
      </c>
      <c r="C13" t="s">
        <v>5</v>
      </c>
      <c r="E13" t="s">
        <v>5</v>
      </c>
      <c r="H13" t="s">
        <v>5</v>
      </c>
      <c r="I13" t="s">
        <v>5</v>
      </c>
    </row>
    <row r="14" spans="1:14" x14ac:dyDescent="0.25">
      <c r="A14" s="4">
        <v>10</v>
      </c>
      <c r="C14" t="s">
        <v>5</v>
      </c>
      <c r="D14" t="s">
        <v>5</v>
      </c>
      <c r="H14" t="s">
        <v>6</v>
      </c>
    </row>
    <row r="15" spans="1:14" x14ac:dyDescent="0.25">
      <c r="A15" s="4">
        <v>11</v>
      </c>
      <c r="C15" t="s">
        <v>5</v>
      </c>
      <c r="F15" t="s">
        <v>5</v>
      </c>
    </row>
    <row r="16" spans="1:14" x14ac:dyDescent="0.25">
      <c r="A16" s="4">
        <v>12</v>
      </c>
      <c r="B16" t="s">
        <v>5</v>
      </c>
      <c r="C16" t="s">
        <v>5</v>
      </c>
      <c r="D16" t="s">
        <v>5</v>
      </c>
      <c r="H16" t="s">
        <v>6</v>
      </c>
    </row>
    <row r="17" spans="1:9" x14ac:dyDescent="0.25">
      <c r="A17" s="4">
        <v>13</v>
      </c>
      <c r="C17" t="s">
        <v>5</v>
      </c>
      <c r="E17" t="s">
        <v>5</v>
      </c>
      <c r="F17" t="s">
        <v>5</v>
      </c>
      <c r="I17" t="s">
        <v>5</v>
      </c>
    </row>
    <row r="18" spans="1:9" x14ac:dyDescent="0.25">
      <c r="A18" s="4">
        <v>14</v>
      </c>
      <c r="B18" t="s">
        <v>10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6</v>
      </c>
    </row>
    <row r="19" spans="1:9" x14ac:dyDescent="0.25">
      <c r="A19" s="4">
        <v>15</v>
      </c>
      <c r="E19" t="s">
        <v>5</v>
      </c>
    </row>
    <row r="20" spans="1:9" x14ac:dyDescent="0.25">
      <c r="A20" s="4">
        <v>16</v>
      </c>
      <c r="F20" t="s">
        <v>5</v>
      </c>
    </row>
    <row r="21" spans="1:9" x14ac:dyDescent="0.25">
      <c r="A21" s="4">
        <v>17</v>
      </c>
      <c r="D21" t="s">
        <v>10</v>
      </c>
      <c r="I21" t="s">
        <v>10</v>
      </c>
    </row>
    <row r="22" spans="1:9" x14ac:dyDescent="0.25">
      <c r="A22" s="4">
        <v>18</v>
      </c>
      <c r="G22" t="s">
        <v>10</v>
      </c>
    </row>
    <row r="23" spans="1:9" x14ac:dyDescent="0.25">
      <c r="A23" s="4">
        <v>19</v>
      </c>
      <c r="C23" t="s">
        <v>5</v>
      </c>
      <c r="H23" t="s">
        <v>8</v>
      </c>
    </row>
    <row r="24" spans="1:9" x14ac:dyDescent="0.25">
      <c r="A24" s="4">
        <v>20</v>
      </c>
      <c r="E24" t="s">
        <v>5</v>
      </c>
    </row>
    <row r="25" spans="1:9" x14ac:dyDescent="0.25">
      <c r="A25" s="4">
        <v>21</v>
      </c>
      <c r="D25" t="s">
        <v>10</v>
      </c>
      <c r="I25" t="s">
        <v>7</v>
      </c>
    </row>
    <row r="26" spans="1:9" x14ac:dyDescent="0.25">
      <c r="A26" s="4">
        <v>22</v>
      </c>
      <c r="F26" t="s">
        <v>5</v>
      </c>
    </row>
    <row r="27" spans="1:9" x14ac:dyDescent="0.25">
      <c r="A27" s="4">
        <v>23</v>
      </c>
      <c r="D27" t="s">
        <v>10</v>
      </c>
      <c r="H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</row>
    <row r="30" spans="1:9" x14ac:dyDescent="0.25">
      <c r="A30" s="4">
        <v>26</v>
      </c>
      <c r="B30" t="s">
        <v>5</v>
      </c>
      <c r="G30" t="s">
        <v>5</v>
      </c>
    </row>
    <row r="31" spans="1:9" x14ac:dyDescent="0.25">
      <c r="A31" s="4">
        <v>27</v>
      </c>
      <c r="F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8</v>
      </c>
      <c r="E33" t="s">
        <v>5</v>
      </c>
      <c r="G33" t="s">
        <v>9</v>
      </c>
      <c r="I33" t="s">
        <v>9</v>
      </c>
    </row>
    <row r="34" spans="1:9" x14ac:dyDescent="0.25">
      <c r="A34" s="4">
        <v>30</v>
      </c>
      <c r="B34" t="s">
        <v>5</v>
      </c>
      <c r="E34" t="s">
        <v>8</v>
      </c>
      <c r="G34" t="s">
        <v>5</v>
      </c>
      <c r="H34" t="s">
        <v>5</v>
      </c>
      <c r="I34" t="s">
        <v>5</v>
      </c>
    </row>
    <row r="35" spans="1:9" x14ac:dyDescent="0.25">
      <c r="A35" s="4">
        <v>31</v>
      </c>
      <c r="C35" t="s">
        <v>5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8</v>
      </c>
      <c r="E38" t="s">
        <v>5</v>
      </c>
      <c r="F38" t="s">
        <v>5</v>
      </c>
      <c r="G38" t="s">
        <v>10</v>
      </c>
      <c r="H38" t="s">
        <v>10</v>
      </c>
      <c r="I38" t="s">
        <v>5</v>
      </c>
    </row>
    <row r="39" spans="1:9" x14ac:dyDescent="0.25">
      <c r="A39" s="4">
        <v>35</v>
      </c>
      <c r="D39" t="s">
        <v>5</v>
      </c>
      <c r="H39" t="s">
        <v>6</v>
      </c>
    </row>
    <row r="40" spans="1:9" x14ac:dyDescent="0.25">
      <c r="A40" s="4">
        <v>36</v>
      </c>
      <c r="E40" t="s">
        <v>5</v>
      </c>
      <c r="I40" t="s">
        <v>5</v>
      </c>
    </row>
    <row r="41" spans="1:9" x14ac:dyDescent="0.25">
      <c r="A41" s="4">
        <v>37</v>
      </c>
      <c r="B41" t="s">
        <v>5</v>
      </c>
      <c r="E41" t="s">
        <v>5</v>
      </c>
      <c r="I41" t="s">
        <v>5</v>
      </c>
    </row>
    <row r="42" spans="1:9" x14ac:dyDescent="0.25">
      <c r="A42" s="4">
        <v>38</v>
      </c>
      <c r="F42" t="s">
        <v>5</v>
      </c>
    </row>
    <row r="43" spans="1:9" x14ac:dyDescent="0.25">
      <c r="A43" s="4">
        <v>39</v>
      </c>
      <c r="D43" t="s">
        <v>10</v>
      </c>
      <c r="I43" t="s">
        <v>7</v>
      </c>
    </row>
    <row r="44" spans="1:9" x14ac:dyDescent="0.25">
      <c r="A44" s="4">
        <v>40</v>
      </c>
      <c r="C44" t="s">
        <v>10</v>
      </c>
      <c r="H44" t="s">
        <v>8</v>
      </c>
    </row>
    <row r="45" spans="1:9" x14ac:dyDescent="0.25">
      <c r="A45" s="4">
        <v>41</v>
      </c>
      <c r="C45" t="s">
        <v>5</v>
      </c>
      <c r="I45" t="s">
        <v>5</v>
      </c>
    </row>
    <row r="46" spans="1:9" x14ac:dyDescent="0.25">
      <c r="A46" s="4">
        <v>42</v>
      </c>
      <c r="D46" t="s">
        <v>5</v>
      </c>
      <c r="H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5</v>
      </c>
    </row>
    <row r="49" spans="1:9" x14ac:dyDescent="0.25">
      <c r="A49" s="4">
        <v>45</v>
      </c>
      <c r="C49" t="s">
        <v>5</v>
      </c>
      <c r="F49" t="s">
        <v>5</v>
      </c>
      <c r="I49" t="s">
        <v>5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E52" t="s">
        <v>5</v>
      </c>
      <c r="F52" t="s">
        <v>5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5</v>
      </c>
      <c r="D54" t="s">
        <v>5</v>
      </c>
      <c r="E54" t="s">
        <v>9</v>
      </c>
      <c r="G54" t="s">
        <v>5</v>
      </c>
    </row>
    <row r="55" spans="1:9" x14ac:dyDescent="0.25">
      <c r="A55" s="4">
        <v>51</v>
      </c>
      <c r="E55" t="s">
        <v>9</v>
      </c>
      <c r="F55" t="s">
        <v>5</v>
      </c>
      <c r="I55" t="s">
        <v>5</v>
      </c>
    </row>
    <row r="56" spans="1:9" x14ac:dyDescent="0.25">
      <c r="A56" s="4">
        <v>52</v>
      </c>
      <c r="C56" t="s">
        <v>5</v>
      </c>
      <c r="F56" t="s">
        <v>5</v>
      </c>
      <c r="I56" t="s">
        <v>7</v>
      </c>
    </row>
    <row r="57" spans="1:9" x14ac:dyDescent="0.25">
      <c r="A57" s="4">
        <v>53</v>
      </c>
      <c r="F57" t="s">
        <v>5</v>
      </c>
    </row>
    <row r="58" spans="1:9" x14ac:dyDescent="0.25">
      <c r="A58" s="4">
        <v>54</v>
      </c>
      <c r="D58" t="s">
        <v>5</v>
      </c>
      <c r="H58" t="s">
        <v>7</v>
      </c>
    </row>
    <row r="59" spans="1:9" x14ac:dyDescent="0.25">
      <c r="A59" s="4">
        <v>55</v>
      </c>
      <c r="B59" t="s">
        <v>5</v>
      </c>
      <c r="G59" t="s">
        <v>10</v>
      </c>
    </row>
    <row r="60" spans="1:9" x14ac:dyDescent="0.25">
      <c r="A60" s="4">
        <v>56</v>
      </c>
      <c r="C60" t="s">
        <v>10</v>
      </c>
      <c r="H60" t="s">
        <v>7</v>
      </c>
    </row>
  </sheetData>
  <conditionalFormatting sqref="B5:I60">
    <cfRule type="cellIs" dxfId="3594" priority="1" operator="equal">
      <formula>"Energia"</formula>
    </cfRule>
    <cfRule type="cellIs" dxfId="3593" priority="2" operator="equal">
      <formula>"Feito"</formula>
    </cfRule>
    <cfRule type="cellIs" dxfId="3592" priority="3" operator="equal">
      <formula>"Operação"</formula>
    </cfRule>
    <cfRule type="cellIs" dxfId="3591" priority="4" operator="equal">
      <formula>"Chuva"</formula>
    </cfRule>
    <cfRule type="cellIs" dxfId="3590" priority="5" operator="equal">
      <formula>"Elétrico"</formula>
    </cfRule>
    <cfRule type="cellIs" dxfId="3589" priority="6" operator="equal">
      <formula>"Mecânico"</formula>
    </cfRule>
    <cfRule type="cellIs" dxfId="3588" priority="7" operator="equal">
      <formula>"Ok"</formula>
    </cfRule>
  </conditionalFormatting>
  <conditionalFormatting sqref="G5:G11">
    <cfRule type="cellIs" dxfId="3587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D0EDAD2F-A852-42CA-A7B1-D724489B06B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25C-0B26-45BF-9B0D-CBE9D0501659}">
  <sheetPr codeName="Planilha22"/>
  <dimension ref="A3:N60"/>
  <sheetViews>
    <sheetView workbookViewId="0">
      <pane xSplit="1" topLeftCell="B1" activePane="topRight" state="frozen"/>
      <selection pane="topRight" activeCell="D16" sqref="D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44364</v>
      </c>
      <c r="C3" s="3">
        <f>B3+1</f>
        <v>44365</v>
      </c>
      <c r="D3" s="3">
        <f t="shared" ref="D3:I3" si="0">C3+1</f>
        <v>44366</v>
      </c>
      <c r="E3" s="3">
        <f t="shared" si="0"/>
        <v>44367</v>
      </c>
      <c r="F3" s="3">
        <f t="shared" si="0"/>
        <v>44368</v>
      </c>
      <c r="G3" s="3">
        <f t="shared" si="0"/>
        <v>44369</v>
      </c>
      <c r="H3" s="3">
        <f t="shared" si="0"/>
        <v>44370</v>
      </c>
      <c r="I3" s="3">
        <f t="shared" si="0"/>
        <v>44371</v>
      </c>
    </row>
    <row r="4" spans="1:14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D5" t="s">
        <v>5</v>
      </c>
      <c r="K5" s="5" t="s">
        <v>5</v>
      </c>
      <c r="L5">
        <f>COUNTIF($B$5:$I$60,K5)</f>
        <v>93</v>
      </c>
      <c r="M5" s="51">
        <f>L5/$L$11</f>
        <v>0.80869565217391304</v>
      </c>
      <c r="N5" s="50">
        <v>44364</v>
      </c>
    </row>
    <row r="6" spans="1:14" x14ac:dyDescent="0.25">
      <c r="A6" s="4">
        <v>2</v>
      </c>
      <c r="H6" t="s">
        <v>5</v>
      </c>
      <c r="K6" s="6" t="s">
        <v>8</v>
      </c>
      <c r="L6">
        <f t="shared" ref="L6:L10" si="2">COUNTIF($B$5:$I$60,K6)</f>
        <v>5</v>
      </c>
      <c r="M6" s="51">
        <f t="shared" ref="M6:M10" si="3">L6/$L$11</f>
        <v>4.3478260869565216E-2</v>
      </c>
    </row>
    <row r="7" spans="1:14" x14ac:dyDescent="0.25">
      <c r="A7" s="4">
        <v>3</v>
      </c>
      <c r="B7" t="s">
        <v>10</v>
      </c>
      <c r="E7" t="s">
        <v>5</v>
      </c>
      <c r="I7" t="s">
        <v>5</v>
      </c>
      <c r="K7" s="7" t="s">
        <v>9</v>
      </c>
      <c r="L7">
        <f t="shared" si="2"/>
        <v>3</v>
      </c>
      <c r="M7" s="51">
        <f t="shared" si="3"/>
        <v>2.6086956521739129E-2</v>
      </c>
    </row>
    <row r="8" spans="1:14" x14ac:dyDescent="0.25">
      <c r="A8" s="4">
        <v>4</v>
      </c>
      <c r="C8" t="s">
        <v>5</v>
      </c>
      <c r="G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B9" t="s">
        <v>5</v>
      </c>
      <c r="D9" t="s">
        <v>5</v>
      </c>
      <c r="G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5</v>
      </c>
      <c r="D10" t="s">
        <v>5</v>
      </c>
      <c r="F10" t="s">
        <v>5</v>
      </c>
      <c r="K10" s="10" t="s">
        <v>10</v>
      </c>
      <c r="L10">
        <f t="shared" si="2"/>
        <v>14</v>
      </c>
      <c r="M10" s="51">
        <f t="shared" si="3"/>
        <v>0.12173913043478261</v>
      </c>
    </row>
    <row r="11" spans="1:14" x14ac:dyDescent="0.25">
      <c r="A11" s="4">
        <v>7</v>
      </c>
      <c r="B11" t="s">
        <v>5</v>
      </c>
      <c r="D11" t="s">
        <v>5</v>
      </c>
      <c r="F11" t="s">
        <v>5</v>
      </c>
      <c r="H11" t="s">
        <v>5</v>
      </c>
      <c r="L11">
        <f>SUM(L5:L10)</f>
        <v>115</v>
      </c>
    </row>
    <row r="12" spans="1:14" x14ac:dyDescent="0.25">
      <c r="A12" s="4">
        <v>8</v>
      </c>
      <c r="C12" t="s">
        <v>5</v>
      </c>
      <c r="E12" t="s">
        <v>5</v>
      </c>
      <c r="G12" t="s">
        <v>5</v>
      </c>
      <c r="I12" t="s">
        <v>5</v>
      </c>
    </row>
    <row r="13" spans="1:14" x14ac:dyDescent="0.25">
      <c r="A13" s="4">
        <v>9</v>
      </c>
      <c r="D13" t="s">
        <v>5</v>
      </c>
      <c r="F13" t="s">
        <v>5</v>
      </c>
      <c r="G13" t="s">
        <v>5</v>
      </c>
      <c r="H13" t="s">
        <v>5</v>
      </c>
    </row>
    <row r="14" spans="1:14" x14ac:dyDescent="0.25">
      <c r="A14" s="4">
        <v>10</v>
      </c>
      <c r="B14" t="s">
        <v>5</v>
      </c>
      <c r="C14" t="s">
        <v>5</v>
      </c>
      <c r="E14" t="s">
        <v>5</v>
      </c>
      <c r="H14" t="s">
        <v>5</v>
      </c>
      <c r="I14" t="s">
        <v>5</v>
      </c>
    </row>
    <row r="15" spans="1:14" x14ac:dyDescent="0.25">
      <c r="A15" s="4">
        <v>11</v>
      </c>
      <c r="B15" t="s">
        <v>5</v>
      </c>
      <c r="F15" t="s">
        <v>5</v>
      </c>
      <c r="G15" t="s">
        <v>5</v>
      </c>
    </row>
    <row r="16" spans="1:14" x14ac:dyDescent="0.25">
      <c r="A16" s="4">
        <v>12</v>
      </c>
      <c r="D16" t="s">
        <v>8</v>
      </c>
    </row>
    <row r="17" spans="1:9" x14ac:dyDescent="0.25">
      <c r="A17" s="4">
        <v>13</v>
      </c>
      <c r="E17" t="s">
        <v>5</v>
      </c>
      <c r="H17" t="s">
        <v>5</v>
      </c>
    </row>
    <row r="18" spans="1:9" x14ac:dyDescent="0.25">
      <c r="A18" s="4">
        <v>14</v>
      </c>
      <c r="B18" t="s">
        <v>5</v>
      </c>
      <c r="E18" t="s">
        <v>5</v>
      </c>
      <c r="H18" t="s">
        <v>8</v>
      </c>
    </row>
    <row r="19" spans="1:9" x14ac:dyDescent="0.25">
      <c r="A19" s="4">
        <v>15</v>
      </c>
      <c r="B19" t="s">
        <v>10</v>
      </c>
      <c r="G19" t="s">
        <v>5</v>
      </c>
    </row>
    <row r="20" spans="1:9" x14ac:dyDescent="0.25">
      <c r="A20" s="4">
        <v>16</v>
      </c>
      <c r="C20" t="s">
        <v>10</v>
      </c>
    </row>
    <row r="21" spans="1:9" x14ac:dyDescent="0.25">
      <c r="A21" s="4">
        <v>17</v>
      </c>
      <c r="E21" t="s">
        <v>5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5</v>
      </c>
    </row>
    <row r="24" spans="1:9" x14ac:dyDescent="0.25">
      <c r="A24" s="4">
        <v>20</v>
      </c>
      <c r="C24" t="s">
        <v>5</v>
      </c>
    </row>
    <row r="25" spans="1:9" x14ac:dyDescent="0.25">
      <c r="A25" s="4">
        <v>21</v>
      </c>
      <c r="F25" t="s">
        <v>5</v>
      </c>
    </row>
    <row r="26" spans="1:9" x14ac:dyDescent="0.25">
      <c r="A26" s="4">
        <v>22</v>
      </c>
      <c r="D26" t="s">
        <v>5</v>
      </c>
    </row>
    <row r="27" spans="1:9" x14ac:dyDescent="0.25">
      <c r="A27" s="4">
        <v>23</v>
      </c>
      <c r="E27" t="s">
        <v>5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  <c r="E30" t="s">
        <v>5</v>
      </c>
    </row>
    <row r="31" spans="1:9" x14ac:dyDescent="0.25">
      <c r="A31" s="4">
        <v>27</v>
      </c>
      <c r="C31" t="s">
        <v>5</v>
      </c>
      <c r="G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9</v>
      </c>
      <c r="C33" t="s">
        <v>5</v>
      </c>
      <c r="F33" t="s">
        <v>5</v>
      </c>
      <c r="I33" t="s">
        <v>5</v>
      </c>
    </row>
    <row r="34" spans="1:9" x14ac:dyDescent="0.25">
      <c r="A34" s="4">
        <v>30</v>
      </c>
      <c r="B34" t="s">
        <v>5</v>
      </c>
      <c r="D34" t="s">
        <v>5</v>
      </c>
      <c r="G34" t="s">
        <v>10</v>
      </c>
      <c r="H34" t="s">
        <v>5</v>
      </c>
    </row>
    <row r="35" spans="1:9" x14ac:dyDescent="0.25">
      <c r="A35" s="4">
        <v>31</v>
      </c>
    </row>
    <row r="36" spans="1:9" x14ac:dyDescent="0.25">
      <c r="A36" s="4">
        <v>32</v>
      </c>
    </row>
    <row r="37" spans="1:9" x14ac:dyDescent="0.25">
      <c r="A37" s="4">
        <v>33</v>
      </c>
      <c r="H37" t="s">
        <v>10</v>
      </c>
      <c r="I37" t="s">
        <v>8</v>
      </c>
    </row>
    <row r="38" spans="1:9" x14ac:dyDescent="0.25">
      <c r="A38" s="4">
        <v>34</v>
      </c>
      <c r="B38" t="s">
        <v>10</v>
      </c>
      <c r="C38" t="s">
        <v>10</v>
      </c>
      <c r="D38" t="s">
        <v>10</v>
      </c>
      <c r="E38" t="s">
        <v>5</v>
      </c>
      <c r="F38" t="s">
        <v>5</v>
      </c>
      <c r="G38" t="s">
        <v>5</v>
      </c>
      <c r="I38" t="s">
        <v>5</v>
      </c>
    </row>
    <row r="39" spans="1:9" x14ac:dyDescent="0.25">
      <c r="A39" s="4">
        <v>35</v>
      </c>
      <c r="D39" t="s">
        <v>9</v>
      </c>
      <c r="H39" t="s">
        <v>5</v>
      </c>
    </row>
    <row r="40" spans="1:9" x14ac:dyDescent="0.25">
      <c r="A40" s="4">
        <v>36</v>
      </c>
      <c r="E40" t="s">
        <v>5</v>
      </c>
      <c r="I40" t="s">
        <v>5</v>
      </c>
    </row>
    <row r="41" spans="1:9" x14ac:dyDescent="0.25">
      <c r="A41" s="4">
        <v>37</v>
      </c>
      <c r="E41" t="s">
        <v>5</v>
      </c>
    </row>
    <row r="42" spans="1:9" x14ac:dyDescent="0.25">
      <c r="A42" s="4">
        <v>38</v>
      </c>
      <c r="D42" t="s">
        <v>5</v>
      </c>
      <c r="I42" t="s">
        <v>5</v>
      </c>
    </row>
    <row r="43" spans="1:9" x14ac:dyDescent="0.25">
      <c r="A43" s="4">
        <v>39</v>
      </c>
      <c r="E43" t="s">
        <v>10</v>
      </c>
    </row>
    <row r="44" spans="1:9" x14ac:dyDescent="0.25">
      <c r="A44" s="4">
        <v>40</v>
      </c>
      <c r="E44" t="s">
        <v>5</v>
      </c>
    </row>
    <row r="45" spans="1:9" x14ac:dyDescent="0.25">
      <c r="A45" s="4">
        <v>41</v>
      </c>
      <c r="F45" t="s">
        <v>5</v>
      </c>
    </row>
    <row r="46" spans="1:9" x14ac:dyDescent="0.25">
      <c r="A46" s="4">
        <v>42</v>
      </c>
      <c r="F46" t="s">
        <v>10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5</v>
      </c>
      <c r="F48" t="s">
        <v>5</v>
      </c>
    </row>
    <row r="49" spans="1:9" x14ac:dyDescent="0.25">
      <c r="A49" s="4">
        <v>45</v>
      </c>
      <c r="D49" t="s">
        <v>5</v>
      </c>
      <c r="G49" t="s">
        <v>5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D52" t="s">
        <v>8</v>
      </c>
      <c r="E52" t="s">
        <v>9</v>
      </c>
      <c r="F52" t="s">
        <v>8</v>
      </c>
      <c r="G52" t="s">
        <v>5</v>
      </c>
    </row>
    <row r="53" spans="1:9" x14ac:dyDescent="0.25">
      <c r="A53" s="4">
        <v>49</v>
      </c>
      <c r="B53" t="s">
        <v>10</v>
      </c>
      <c r="D53" t="s">
        <v>5</v>
      </c>
      <c r="E53" t="s">
        <v>5</v>
      </c>
      <c r="F53" t="s">
        <v>5</v>
      </c>
    </row>
    <row r="54" spans="1:9" x14ac:dyDescent="0.25">
      <c r="A54" s="4">
        <v>50</v>
      </c>
      <c r="B54" t="s">
        <v>5</v>
      </c>
      <c r="E54" t="s">
        <v>5</v>
      </c>
      <c r="F54" t="s">
        <v>5</v>
      </c>
      <c r="H54" t="s">
        <v>5</v>
      </c>
    </row>
    <row r="55" spans="1:9" x14ac:dyDescent="0.25">
      <c r="A55" s="4">
        <v>51</v>
      </c>
      <c r="C55" t="s">
        <v>5</v>
      </c>
      <c r="E55" t="s">
        <v>5</v>
      </c>
      <c r="F55" t="s">
        <v>5</v>
      </c>
      <c r="G55" t="s">
        <v>5</v>
      </c>
      <c r="I55" t="s">
        <v>10</v>
      </c>
    </row>
    <row r="56" spans="1:9" x14ac:dyDescent="0.25">
      <c r="A56" s="4">
        <v>52</v>
      </c>
      <c r="D56" t="s">
        <v>5</v>
      </c>
      <c r="H56" t="s">
        <v>10</v>
      </c>
    </row>
    <row r="57" spans="1:9" x14ac:dyDescent="0.25">
      <c r="A57" s="4">
        <v>53</v>
      </c>
      <c r="C57" t="s">
        <v>5</v>
      </c>
      <c r="H57" t="s">
        <v>5</v>
      </c>
    </row>
    <row r="58" spans="1:9" x14ac:dyDescent="0.25">
      <c r="A58" s="4">
        <v>54</v>
      </c>
      <c r="E58" t="s">
        <v>5</v>
      </c>
    </row>
    <row r="59" spans="1:9" x14ac:dyDescent="0.25">
      <c r="A59" s="4">
        <v>55</v>
      </c>
      <c r="D59" t="s">
        <v>5</v>
      </c>
      <c r="I59" t="s">
        <v>10</v>
      </c>
    </row>
    <row r="60" spans="1:9" x14ac:dyDescent="0.25">
      <c r="A60" s="4">
        <v>56</v>
      </c>
      <c r="E60" t="s">
        <v>5</v>
      </c>
    </row>
  </sheetData>
  <conditionalFormatting sqref="B5:I60">
    <cfRule type="cellIs" dxfId="3586" priority="1" operator="equal">
      <formula>"Energia"</formula>
    </cfRule>
    <cfRule type="cellIs" dxfId="3585" priority="2" operator="equal">
      <formula>"Feito"</formula>
    </cfRule>
    <cfRule type="cellIs" dxfId="3584" priority="3" operator="equal">
      <formula>"Operação"</formula>
    </cfRule>
    <cfRule type="cellIs" dxfId="3583" priority="4" operator="equal">
      <formula>"Chuva"</formula>
    </cfRule>
    <cfRule type="cellIs" dxfId="3582" priority="5" operator="equal">
      <formula>"Elétrico"</formula>
    </cfRule>
    <cfRule type="cellIs" dxfId="3581" priority="6" operator="equal">
      <formula>"Mecânico"</formula>
    </cfRule>
    <cfRule type="cellIs" dxfId="3580" priority="7" operator="equal">
      <formula>"Ok"</formula>
    </cfRule>
  </conditionalFormatting>
  <conditionalFormatting sqref="G5:G11">
    <cfRule type="cellIs" dxfId="3579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E6EFDD94-D453-423F-9EB9-12B1F0A7803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4CD6-B2A3-4B2E-B9E7-697CB2FA0510}">
  <sheetPr codeName="Planilha23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44372</v>
      </c>
      <c r="C3" s="3">
        <f>B3+1</f>
        <v>44373</v>
      </c>
      <c r="D3" s="3">
        <f t="shared" ref="D3:I3" si="0">C3+1</f>
        <v>44374</v>
      </c>
      <c r="E3" s="3">
        <f t="shared" si="0"/>
        <v>44375</v>
      </c>
      <c r="F3" s="3">
        <f t="shared" si="0"/>
        <v>44376</v>
      </c>
      <c r="G3" s="3">
        <f t="shared" si="0"/>
        <v>44377</v>
      </c>
      <c r="H3" s="3">
        <f t="shared" si="0"/>
        <v>44378</v>
      </c>
      <c r="I3" s="3">
        <f t="shared" si="0"/>
        <v>44379</v>
      </c>
    </row>
    <row r="4" spans="1:14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E5" t="s">
        <v>5</v>
      </c>
      <c r="H5" t="s">
        <v>5</v>
      </c>
      <c r="K5" s="5" t="s">
        <v>5</v>
      </c>
      <c r="L5">
        <f>COUNTIF($B$5:$I$60,K5)</f>
        <v>95</v>
      </c>
      <c r="M5" s="51">
        <f>L5/$L$11</f>
        <v>0.7661290322580645</v>
      </c>
      <c r="N5" s="50">
        <v>44372</v>
      </c>
    </row>
    <row r="6" spans="1:14" x14ac:dyDescent="0.25">
      <c r="A6" s="4">
        <v>2</v>
      </c>
      <c r="H6" t="s">
        <v>5</v>
      </c>
      <c r="K6" s="6" t="s">
        <v>8</v>
      </c>
      <c r="L6">
        <f t="shared" ref="L6:L10" si="2">COUNTIF($B$5:$I$60,K6)</f>
        <v>9</v>
      </c>
      <c r="M6" s="51">
        <f t="shared" ref="M6:M10" si="3">L6/$L$11</f>
        <v>7.2580645161290328E-2</v>
      </c>
    </row>
    <row r="7" spans="1:14" x14ac:dyDescent="0.25">
      <c r="A7" s="4">
        <v>3</v>
      </c>
      <c r="D7" t="s">
        <v>5</v>
      </c>
      <c r="K7" s="7" t="s">
        <v>9</v>
      </c>
      <c r="L7">
        <f t="shared" si="2"/>
        <v>5</v>
      </c>
      <c r="M7" s="51">
        <f t="shared" si="3"/>
        <v>4.0322580645161289E-2</v>
      </c>
    </row>
    <row r="8" spans="1:14" x14ac:dyDescent="0.25">
      <c r="A8" s="4">
        <v>4</v>
      </c>
      <c r="C8" t="s">
        <v>5</v>
      </c>
      <c r="H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5</v>
      </c>
      <c r="G9" t="s">
        <v>8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C10" t="s">
        <v>5</v>
      </c>
      <c r="G10" t="s">
        <v>10</v>
      </c>
      <c r="K10" s="10" t="s">
        <v>10</v>
      </c>
      <c r="L10">
        <f t="shared" si="2"/>
        <v>15</v>
      </c>
      <c r="M10" s="51">
        <f t="shared" si="3"/>
        <v>0.12096774193548387</v>
      </c>
    </row>
    <row r="11" spans="1:14" x14ac:dyDescent="0.25">
      <c r="A11" s="4">
        <v>7</v>
      </c>
      <c r="B11" t="s">
        <v>5</v>
      </c>
      <c r="D11" t="s">
        <v>5</v>
      </c>
      <c r="G11" t="s">
        <v>5</v>
      </c>
      <c r="L11">
        <f>SUM(L5:L10)</f>
        <v>124</v>
      </c>
    </row>
    <row r="12" spans="1:14" x14ac:dyDescent="0.25">
      <c r="A12" s="4">
        <v>8</v>
      </c>
      <c r="C12" t="s">
        <v>5</v>
      </c>
      <c r="E12" t="s">
        <v>5</v>
      </c>
      <c r="G12" t="s">
        <v>5</v>
      </c>
      <c r="I12" t="s">
        <v>5</v>
      </c>
    </row>
    <row r="13" spans="1:14" x14ac:dyDescent="0.25">
      <c r="A13" s="4">
        <v>9</v>
      </c>
      <c r="B13" t="s">
        <v>5</v>
      </c>
      <c r="C13" t="s">
        <v>5</v>
      </c>
      <c r="E13" t="s">
        <v>5</v>
      </c>
      <c r="F13" t="s">
        <v>8</v>
      </c>
      <c r="G13" t="s">
        <v>8</v>
      </c>
      <c r="H13" t="s">
        <v>10</v>
      </c>
      <c r="I13" t="s">
        <v>5</v>
      </c>
    </row>
    <row r="14" spans="1:14" x14ac:dyDescent="0.25">
      <c r="A14" s="4">
        <v>10</v>
      </c>
      <c r="B14" t="s">
        <v>5</v>
      </c>
      <c r="F14" t="s">
        <v>5</v>
      </c>
      <c r="G14" t="s">
        <v>5</v>
      </c>
      <c r="H14" t="s">
        <v>5</v>
      </c>
    </row>
    <row r="15" spans="1:14" x14ac:dyDescent="0.25">
      <c r="A15" s="4">
        <v>11</v>
      </c>
      <c r="B15" t="s">
        <v>5</v>
      </c>
      <c r="E15" t="s">
        <v>5</v>
      </c>
      <c r="F15" t="s">
        <v>5</v>
      </c>
      <c r="H15" t="s">
        <v>5</v>
      </c>
    </row>
    <row r="16" spans="1:14" x14ac:dyDescent="0.25">
      <c r="A16" s="4">
        <v>12</v>
      </c>
      <c r="B16" t="s">
        <v>5</v>
      </c>
      <c r="G16" t="s">
        <v>5</v>
      </c>
      <c r="H16" t="s">
        <v>5</v>
      </c>
      <c r="I16" t="s">
        <v>5</v>
      </c>
    </row>
    <row r="17" spans="1:9" x14ac:dyDescent="0.25">
      <c r="A17" s="4">
        <v>13</v>
      </c>
      <c r="D17" t="s">
        <v>5</v>
      </c>
      <c r="H17" t="s">
        <v>5</v>
      </c>
      <c r="I17" t="s">
        <v>5</v>
      </c>
    </row>
    <row r="18" spans="1:9" x14ac:dyDescent="0.25">
      <c r="A18" s="4">
        <v>14</v>
      </c>
      <c r="E18" t="s">
        <v>5</v>
      </c>
      <c r="G18" t="s">
        <v>5</v>
      </c>
      <c r="H18" t="s">
        <v>5</v>
      </c>
    </row>
    <row r="19" spans="1:9" x14ac:dyDescent="0.25">
      <c r="A19" s="4">
        <v>15</v>
      </c>
      <c r="D19" t="s">
        <v>5</v>
      </c>
      <c r="I19" t="s">
        <v>10</v>
      </c>
    </row>
    <row r="20" spans="1:9" x14ac:dyDescent="0.25">
      <c r="A20" s="4">
        <v>16</v>
      </c>
    </row>
    <row r="21" spans="1:9" x14ac:dyDescent="0.25">
      <c r="A21" s="4">
        <v>17</v>
      </c>
      <c r="C21" t="s">
        <v>5</v>
      </c>
      <c r="H21" t="s">
        <v>5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8</v>
      </c>
      <c r="G23" t="s">
        <v>10</v>
      </c>
      <c r="H23" t="s">
        <v>10</v>
      </c>
    </row>
    <row r="24" spans="1:9" x14ac:dyDescent="0.25">
      <c r="A24" s="4">
        <v>20</v>
      </c>
    </row>
    <row r="25" spans="1:9" x14ac:dyDescent="0.25">
      <c r="A25" s="4">
        <v>21</v>
      </c>
      <c r="D25" t="s">
        <v>5</v>
      </c>
      <c r="I25" t="s">
        <v>10</v>
      </c>
    </row>
    <row r="26" spans="1:9" x14ac:dyDescent="0.25">
      <c r="A26" s="4">
        <v>22</v>
      </c>
    </row>
    <row r="27" spans="1:9" x14ac:dyDescent="0.25">
      <c r="A27" s="4">
        <v>23</v>
      </c>
      <c r="C27" t="s">
        <v>5</v>
      </c>
      <c r="H27" t="s">
        <v>10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D29" t="s">
        <v>5</v>
      </c>
      <c r="F29" t="s">
        <v>5</v>
      </c>
      <c r="G29" t="s">
        <v>5</v>
      </c>
      <c r="H29" t="s">
        <v>5</v>
      </c>
    </row>
    <row r="30" spans="1:9" x14ac:dyDescent="0.25">
      <c r="A30" s="4">
        <v>26</v>
      </c>
      <c r="C30" t="s">
        <v>5</v>
      </c>
      <c r="I30" t="s">
        <v>10</v>
      </c>
    </row>
    <row r="31" spans="1:9" x14ac:dyDescent="0.25">
      <c r="A31" s="4">
        <v>27</v>
      </c>
      <c r="D31" t="s">
        <v>9</v>
      </c>
      <c r="I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D33" t="s">
        <v>5</v>
      </c>
      <c r="G33" t="s">
        <v>5</v>
      </c>
    </row>
    <row r="34" spans="1:9" x14ac:dyDescent="0.25">
      <c r="A34" s="4">
        <v>30</v>
      </c>
      <c r="B34" t="s">
        <v>5</v>
      </c>
      <c r="E34" t="s">
        <v>5</v>
      </c>
      <c r="G34" t="s">
        <v>5</v>
      </c>
      <c r="I34" t="s">
        <v>5</v>
      </c>
    </row>
    <row r="35" spans="1:9" x14ac:dyDescent="0.25">
      <c r="A35" s="4">
        <v>31</v>
      </c>
      <c r="I35" t="s">
        <v>10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5</v>
      </c>
      <c r="E38" t="s">
        <v>5</v>
      </c>
      <c r="F38" t="s">
        <v>5</v>
      </c>
      <c r="I38" t="s">
        <v>5</v>
      </c>
    </row>
    <row r="39" spans="1:9" x14ac:dyDescent="0.25">
      <c r="A39" s="4">
        <v>35</v>
      </c>
      <c r="B39" t="s">
        <v>5</v>
      </c>
      <c r="C39" t="s">
        <v>5</v>
      </c>
      <c r="G39" t="s">
        <v>5</v>
      </c>
      <c r="I39" t="s">
        <v>5</v>
      </c>
    </row>
    <row r="40" spans="1:9" x14ac:dyDescent="0.25">
      <c r="A40" s="4">
        <v>36</v>
      </c>
      <c r="E40" t="s">
        <v>8</v>
      </c>
      <c r="I40" t="s">
        <v>5</v>
      </c>
    </row>
    <row r="41" spans="1:9" x14ac:dyDescent="0.25">
      <c r="A41" s="4">
        <v>37</v>
      </c>
      <c r="B41" t="s">
        <v>5</v>
      </c>
      <c r="G41" t="s">
        <v>5</v>
      </c>
    </row>
    <row r="42" spans="1:9" x14ac:dyDescent="0.25">
      <c r="A42" s="4">
        <v>38</v>
      </c>
      <c r="G42" t="s">
        <v>5</v>
      </c>
    </row>
    <row r="43" spans="1:9" x14ac:dyDescent="0.25">
      <c r="A43" s="4">
        <v>39</v>
      </c>
      <c r="B43" t="s">
        <v>5</v>
      </c>
      <c r="H43" t="s">
        <v>5</v>
      </c>
    </row>
    <row r="44" spans="1:9" x14ac:dyDescent="0.25">
      <c r="A44" s="4">
        <v>40</v>
      </c>
      <c r="C44" t="s">
        <v>5</v>
      </c>
      <c r="I44" t="s">
        <v>5</v>
      </c>
    </row>
    <row r="45" spans="1:9" x14ac:dyDescent="0.25">
      <c r="A45" s="4">
        <v>41</v>
      </c>
      <c r="D45" t="s">
        <v>5</v>
      </c>
    </row>
    <row r="46" spans="1:9" x14ac:dyDescent="0.25">
      <c r="A46" s="4">
        <v>42</v>
      </c>
      <c r="C46" t="s">
        <v>5</v>
      </c>
      <c r="H46" t="s">
        <v>5</v>
      </c>
    </row>
    <row r="47" spans="1:9" x14ac:dyDescent="0.25">
      <c r="A47" s="4">
        <v>43</v>
      </c>
    </row>
    <row r="48" spans="1:9" x14ac:dyDescent="0.25">
      <c r="A48" s="4">
        <v>44</v>
      </c>
      <c r="C48" t="s">
        <v>5</v>
      </c>
      <c r="H48" t="s">
        <v>5</v>
      </c>
    </row>
    <row r="49" spans="1:9" x14ac:dyDescent="0.25">
      <c r="A49" s="4">
        <v>45</v>
      </c>
      <c r="B49" t="s">
        <v>5</v>
      </c>
      <c r="E49" t="s">
        <v>5</v>
      </c>
    </row>
    <row r="50" spans="1:9" x14ac:dyDescent="0.25">
      <c r="A50" s="4">
        <v>46</v>
      </c>
      <c r="E50" t="s">
        <v>9</v>
      </c>
      <c r="F50" t="s">
        <v>9</v>
      </c>
      <c r="G50" t="s">
        <v>9</v>
      </c>
      <c r="H50" t="s">
        <v>9</v>
      </c>
    </row>
    <row r="51" spans="1:9" x14ac:dyDescent="0.25">
      <c r="A51" s="4">
        <v>47</v>
      </c>
      <c r="G51" t="s">
        <v>5</v>
      </c>
      <c r="I51" t="s">
        <v>10</v>
      </c>
    </row>
    <row r="52" spans="1:9" x14ac:dyDescent="0.25">
      <c r="A52" s="4">
        <v>48</v>
      </c>
      <c r="B52" t="s">
        <v>10</v>
      </c>
      <c r="C52" t="s">
        <v>5</v>
      </c>
      <c r="D52" t="s">
        <v>5</v>
      </c>
      <c r="E52" t="s">
        <v>8</v>
      </c>
      <c r="F52" t="s">
        <v>10</v>
      </c>
      <c r="G52" t="s">
        <v>8</v>
      </c>
      <c r="H52" t="s">
        <v>10</v>
      </c>
      <c r="I52" t="s">
        <v>10</v>
      </c>
    </row>
    <row r="53" spans="1:9" x14ac:dyDescent="0.25">
      <c r="A53" s="4">
        <v>49</v>
      </c>
      <c r="B53" t="s">
        <v>8</v>
      </c>
      <c r="C53" t="s">
        <v>8</v>
      </c>
      <c r="D53" t="s">
        <v>5</v>
      </c>
      <c r="H53" t="s">
        <v>5</v>
      </c>
    </row>
    <row r="54" spans="1:9" x14ac:dyDescent="0.25">
      <c r="A54" s="4">
        <v>50</v>
      </c>
      <c r="B54" t="s">
        <v>10</v>
      </c>
      <c r="E54" t="s">
        <v>5</v>
      </c>
      <c r="H54" t="s">
        <v>5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5</v>
      </c>
      <c r="F56" t="s">
        <v>5</v>
      </c>
    </row>
    <row r="57" spans="1:9" x14ac:dyDescent="0.25">
      <c r="A57" s="4">
        <v>53</v>
      </c>
      <c r="E57" t="s">
        <v>5</v>
      </c>
    </row>
    <row r="58" spans="1:9" x14ac:dyDescent="0.25">
      <c r="A58" s="4">
        <v>54</v>
      </c>
      <c r="B58" t="s">
        <v>5</v>
      </c>
      <c r="G58" t="s">
        <v>5</v>
      </c>
    </row>
    <row r="59" spans="1:9" x14ac:dyDescent="0.25">
      <c r="A59" s="4">
        <v>55</v>
      </c>
      <c r="F59" t="s">
        <v>5</v>
      </c>
    </row>
    <row r="60" spans="1:9" x14ac:dyDescent="0.25">
      <c r="A60" s="4">
        <v>56</v>
      </c>
      <c r="B60" t="s">
        <v>5</v>
      </c>
      <c r="G60" t="s">
        <v>5</v>
      </c>
    </row>
  </sheetData>
  <conditionalFormatting sqref="B5:I60">
    <cfRule type="cellIs" dxfId="3578" priority="1" operator="equal">
      <formula>"Energia"</formula>
    </cfRule>
    <cfRule type="cellIs" dxfId="3577" priority="2" operator="equal">
      <formula>"Feito"</formula>
    </cfRule>
    <cfRule type="cellIs" dxfId="3576" priority="3" operator="equal">
      <formula>"Operação"</formula>
    </cfRule>
    <cfRule type="cellIs" dxfId="3575" priority="4" operator="equal">
      <formula>"Chuva"</formula>
    </cfRule>
    <cfRule type="cellIs" dxfId="3574" priority="5" operator="equal">
      <formula>"Elétrico"</formula>
    </cfRule>
    <cfRule type="cellIs" dxfId="3573" priority="6" operator="equal">
      <formula>"Mecânico"</formula>
    </cfRule>
    <cfRule type="cellIs" dxfId="3572" priority="7" operator="equal">
      <formula>"Ok"</formula>
    </cfRule>
  </conditionalFormatting>
  <conditionalFormatting sqref="G5:G11">
    <cfRule type="cellIs" dxfId="3571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DA2E99B4-7455-46AE-887A-7F371618639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2AD-5E1D-480C-839F-9D669375B5D9}">
  <sheetPr codeName="Planilha24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44380</v>
      </c>
      <c r="C3" s="3">
        <f>B3+1</f>
        <v>44381</v>
      </c>
      <c r="D3" s="3">
        <f t="shared" ref="D3:I3" si="0">C3+1</f>
        <v>44382</v>
      </c>
      <c r="E3" s="3">
        <f t="shared" si="0"/>
        <v>44383</v>
      </c>
      <c r="F3" s="3">
        <f t="shared" si="0"/>
        <v>44384</v>
      </c>
      <c r="G3" s="3">
        <f t="shared" si="0"/>
        <v>44385</v>
      </c>
      <c r="H3" s="3">
        <f t="shared" si="0"/>
        <v>44386</v>
      </c>
      <c r="I3" s="3">
        <f t="shared" si="0"/>
        <v>44387</v>
      </c>
    </row>
    <row r="4" spans="1:14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C5" t="s">
        <v>5</v>
      </c>
      <c r="F5" t="s">
        <v>5</v>
      </c>
      <c r="I5" t="s">
        <v>5</v>
      </c>
      <c r="K5" s="5" t="s">
        <v>5</v>
      </c>
      <c r="L5">
        <f>COUNTIF($B$5:$I$60,K5)</f>
        <v>80</v>
      </c>
      <c r="M5" s="51">
        <f>L5/$L$11</f>
        <v>0.72727272727272729</v>
      </c>
      <c r="N5" s="50">
        <v>44380</v>
      </c>
    </row>
    <row r="6" spans="1:14" x14ac:dyDescent="0.25">
      <c r="A6" s="4">
        <v>2</v>
      </c>
      <c r="H6" t="s">
        <v>10</v>
      </c>
      <c r="K6" s="6" t="s">
        <v>8</v>
      </c>
      <c r="L6">
        <f t="shared" ref="L6:L10" si="2">COUNTIF($B$5:$I$60,K6)</f>
        <v>5</v>
      </c>
      <c r="M6" s="51">
        <f t="shared" ref="M6:M10" si="3">L6/$L$11</f>
        <v>4.5454545454545456E-2</v>
      </c>
    </row>
    <row r="7" spans="1:14" x14ac:dyDescent="0.25">
      <c r="A7" s="4">
        <v>3</v>
      </c>
      <c r="F7" t="s">
        <v>10</v>
      </c>
      <c r="K7" s="7" t="s">
        <v>9</v>
      </c>
      <c r="L7">
        <f t="shared" si="2"/>
        <v>3</v>
      </c>
      <c r="M7" s="51">
        <f t="shared" si="3"/>
        <v>2.7272727272727271E-2</v>
      </c>
    </row>
    <row r="8" spans="1:14" x14ac:dyDescent="0.25">
      <c r="A8" s="4">
        <v>4</v>
      </c>
      <c r="D8" t="s">
        <v>5</v>
      </c>
      <c r="F8" t="s">
        <v>10</v>
      </c>
      <c r="G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5</v>
      </c>
      <c r="G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C10" t="s">
        <v>5</v>
      </c>
      <c r="G10" t="s">
        <v>10</v>
      </c>
      <c r="K10" s="10" t="s">
        <v>10</v>
      </c>
      <c r="L10">
        <f t="shared" si="2"/>
        <v>22</v>
      </c>
      <c r="M10" s="51">
        <f t="shared" si="3"/>
        <v>0.2</v>
      </c>
    </row>
    <row r="11" spans="1:14" x14ac:dyDescent="0.25">
      <c r="A11" s="4">
        <v>7</v>
      </c>
      <c r="B11" t="s">
        <v>5</v>
      </c>
      <c r="E11" t="s">
        <v>5</v>
      </c>
      <c r="H11" t="s">
        <v>5</v>
      </c>
      <c r="L11">
        <f>SUM(L5:L10)</f>
        <v>110</v>
      </c>
    </row>
    <row r="12" spans="1:14" x14ac:dyDescent="0.25">
      <c r="A12" s="4">
        <v>8</v>
      </c>
      <c r="D12" t="s">
        <v>5</v>
      </c>
      <c r="G12" t="s">
        <v>10</v>
      </c>
    </row>
    <row r="13" spans="1:14" x14ac:dyDescent="0.25">
      <c r="A13" s="4">
        <v>9</v>
      </c>
      <c r="C13" t="s">
        <v>5</v>
      </c>
      <c r="E13" t="s">
        <v>5</v>
      </c>
      <c r="G13" t="s">
        <v>10</v>
      </c>
      <c r="I13" t="s">
        <v>5</v>
      </c>
    </row>
    <row r="14" spans="1:14" x14ac:dyDescent="0.25">
      <c r="A14" s="4">
        <v>10</v>
      </c>
      <c r="B14" t="s">
        <v>5</v>
      </c>
      <c r="D14" t="s">
        <v>5</v>
      </c>
      <c r="E14" t="s">
        <v>5</v>
      </c>
      <c r="F14" t="s">
        <v>5</v>
      </c>
      <c r="H14" t="s">
        <v>5</v>
      </c>
    </row>
    <row r="15" spans="1:14" x14ac:dyDescent="0.25">
      <c r="A15" s="4">
        <v>11</v>
      </c>
      <c r="D15" t="s">
        <v>5</v>
      </c>
      <c r="E15" t="s">
        <v>8</v>
      </c>
      <c r="F15" t="s">
        <v>5</v>
      </c>
      <c r="I15" t="s">
        <v>5</v>
      </c>
    </row>
    <row r="16" spans="1:14" x14ac:dyDescent="0.25">
      <c r="A16" s="4">
        <v>12</v>
      </c>
      <c r="E16" t="s">
        <v>5</v>
      </c>
      <c r="G16" t="s">
        <v>5</v>
      </c>
    </row>
    <row r="17" spans="1:9" x14ac:dyDescent="0.25">
      <c r="A17" s="4">
        <v>13</v>
      </c>
      <c r="E17" t="s">
        <v>5</v>
      </c>
      <c r="H17" t="s">
        <v>5</v>
      </c>
    </row>
    <row r="18" spans="1:9" x14ac:dyDescent="0.25">
      <c r="A18" s="4">
        <v>14</v>
      </c>
      <c r="C18" t="s">
        <v>5</v>
      </c>
      <c r="F18" t="s">
        <v>5</v>
      </c>
      <c r="I18" t="s">
        <v>5</v>
      </c>
    </row>
    <row r="19" spans="1:9" x14ac:dyDescent="0.25">
      <c r="A19" s="4">
        <v>15</v>
      </c>
      <c r="F19" t="s">
        <v>10</v>
      </c>
    </row>
    <row r="20" spans="1:9" x14ac:dyDescent="0.25">
      <c r="A20" s="4">
        <v>16</v>
      </c>
    </row>
    <row r="21" spans="1:9" x14ac:dyDescent="0.25">
      <c r="A21" s="4">
        <v>17</v>
      </c>
      <c r="D21" t="s">
        <v>5</v>
      </c>
      <c r="I21" t="s">
        <v>5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8</v>
      </c>
    </row>
    <row r="24" spans="1:9" x14ac:dyDescent="0.25">
      <c r="A24" s="4">
        <v>20</v>
      </c>
    </row>
    <row r="25" spans="1:9" x14ac:dyDescent="0.25">
      <c r="A25" s="4">
        <v>21</v>
      </c>
      <c r="G25" t="s">
        <v>10</v>
      </c>
    </row>
    <row r="26" spans="1:9" x14ac:dyDescent="0.25">
      <c r="A26" s="4">
        <v>22</v>
      </c>
    </row>
    <row r="27" spans="1:9" x14ac:dyDescent="0.25">
      <c r="A27" s="4">
        <v>23</v>
      </c>
      <c r="E27" t="s">
        <v>10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D29" t="s">
        <v>5</v>
      </c>
      <c r="E29" t="s">
        <v>10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5</v>
      </c>
      <c r="I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D33" t="s">
        <v>5</v>
      </c>
      <c r="G33" t="s">
        <v>5</v>
      </c>
      <c r="I33" t="s">
        <v>5</v>
      </c>
    </row>
    <row r="34" spans="1:9" x14ac:dyDescent="0.25">
      <c r="A34" s="4">
        <v>30</v>
      </c>
      <c r="D34" t="s">
        <v>5</v>
      </c>
      <c r="F34" t="s">
        <v>5</v>
      </c>
      <c r="G34" t="s">
        <v>5</v>
      </c>
      <c r="H34" t="s">
        <v>5</v>
      </c>
    </row>
    <row r="35" spans="1:9" x14ac:dyDescent="0.25">
      <c r="A35" s="4">
        <v>31</v>
      </c>
      <c r="H35" t="s">
        <v>10</v>
      </c>
    </row>
    <row r="36" spans="1:9" x14ac:dyDescent="0.25">
      <c r="A36" s="4">
        <v>32</v>
      </c>
    </row>
    <row r="37" spans="1:9" x14ac:dyDescent="0.25">
      <c r="A37" s="4">
        <v>33</v>
      </c>
      <c r="F37" t="s">
        <v>10</v>
      </c>
      <c r="G37" t="s">
        <v>10</v>
      </c>
    </row>
    <row r="38" spans="1:9" x14ac:dyDescent="0.25">
      <c r="A38" s="4">
        <v>34</v>
      </c>
      <c r="D38" t="s">
        <v>5</v>
      </c>
      <c r="H38" t="s">
        <v>5</v>
      </c>
    </row>
    <row r="39" spans="1:9" x14ac:dyDescent="0.25">
      <c r="A39" s="4">
        <v>35</v>
      </c>
      <c r="C39" t="s">
        <v>5</v>
      </c>
      <c r="H39" t="s">
        <v>5</v>
      </c>
    </row>
    <row r="40" spans="1:9" x14ac:dyDescent="0.25">
      <c r="A40" s="4">
        <v>36</v>
      </c>
      <c r="F40" t="s">
        <v>5</v>
      </c>
      <c r="I40" t="s">
        <v>5</v>
      </c>
    </row>
    <row r="41" spans="1:9" x14ac:dyDescent="0.25">
      <c r="A41" s="4">
        <v>37</v>
      </c>
      <c r="D41" t="s">
        <v>5</v>
      </c>
      <c r="G41" t="s">
        <v>5</v>
      </c>
    </row>
    <row r="42" spans="1:9" x14ac:dyDescent="0.25">
      <c r="A42" s="4">
        <v>38</v>
      </c>
      <c r="E42" t="s">
        <v>5</v>
      </c>
      <c r="I42" t="s">
        <v>5</v>
      </c>
    </row>
    <row r="43" spans="1:9" x14ac:dyDescent="0.25">
      <c r="A43" s="4">
        <v>39</v>
      </c>
      <c r="E43" t="s">
        <v>10</v>
      </c>
      <c r="I43" t="s">
        <v>5</v>
      </c>
    </row>
    <row r="44" spans="1:9" x14ac:dyDescent="0.25">
      <c r="A44" s="4">
        <v>40</v>
      </c>
      <c r="F44" t="s">
        <v>9</v>
      </c>
    </row>
    <row r="45" spans="1:9" x14ac:dyDescent="0.25">
      <c r="A45" s="4">
        <v>41</v>
      </c>
    </row>
    <row r="46" spans="1:9" x14ac:dyDescent="0.25">
      <c r="A46" s="4">
        <v>42</v>
      </c>
      <c r="D46" t="s">
        <v>10</v>
      </c>
      <c r="H46" t="s">
        <v>10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5</v>
      </c>
    </row>
    <row r="49" spans="1:9" x14ac:dyDescent="0.25">
      <c r="A49" s="4">
        <v>45</v>
      </c>
      <c r="E49" t="s">
        <v>5</v>
      </c>
      <c r="H49" t="s">
        <v>5</v>
      </c>
    </row>
    <row r="50" spans="1:9" x14ac:dyDescent="0.25">
      <c r="A50" s="4">
        <v>46</v>
      </c>
    </row>
    <row r="51" spans="1:9" x14ac:dyDescent="0.25">
      <c r="A51" s="4">
        <v>47</v>
      </c>
      <c r="D51" t="s">
        <v>5</v>
      </c>
      <c r="H51" t="s">
        <v>10</v>
      </c>
      <c r="I51" t="s">
        <v>9</v>
      </c>
    </row>
    <row r="52" spans="1:9" x14ac:dyDescent="0.25">
      <c r="A52" s="4">
        <v>48</v>
      </c>
      <c r="B52" t="s">
        <v>5</v>
      </c>
      <c r="C52" t="s">
        <v>5</v>
      </c>
      <c r="D52" t="s">
        <v>5</v>
      </c>
      <c r="E52" t="s">
        <v>8</v>
      </c>
      <c r="F52" t="s">
        <v>5</v>
      </c>
      <c r="G52" t="s">
        <v>8</v>
      </c>
      <c r="H52" t="s">
        <v>8</v>
      </c>
    </row>
    <row r="53" spans="1:9" x14ac:dyDescent="0.25">
      <c r="A53" s="4">
        <v>49</v>
      </c>
      <c r="B53" t="s">
        <v>5</v>
      </c>
      <c r="C53" t="s">
        <v>5</v>
      </c>
      <c r="D53" t="s">
        <v>5</v>
      </c>
      <c r="E53" t="s">
        <v>10</v>
      </c>
      <c r="F53" t="s">
        <v>10</v>
      </c>
      <c r="G53" t="s">
        <v>5</v>
      </c>
      <c r="H53" t="s">
        <v>5</v>
      </c>
      <c r="I53" t="s">
        <v>9</v>
      </c>
    </row>
    <row r="54" spans="1:9" x14ac:dyDescent="0.25">
      <c r="A54" s="4">
        <v>50</v>
      </c>
      <c r="C54" t="s">
        <v>5</v>
      </c>
      <c r="F54" t="s">
        <v>5</v>
      </c>
      <c r="I54" t="s">
        <v>5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10</v>
      </c>
    </row>
    <row r="57" spans="1:9" x14ac:dyDescent="0.25">
      <c r="A57" s="4">
        <v>53</v>
      </c>
      <c r="B57" t="s">
        <v>5</v>
      </c>
    </row>
    <row r="58" spans="1:9" x14ac:dyDescent="0.25">
      <c r="A58" s="4">
        <v>54</v>
      </c>
      <c r="C58" t="s">
        <v>5</v>
      </c>
      <c r="G58" t="s">
        <v>5</v>
      </c>
    </row>
    <row r="59" spans="1:9" x14ac:dyDescent="0.25">
      <c r="A59" s="4">
        <v>55</v>
      </c>
      <c r="B59" t="s">
        <v>10</v>
      </c>
      <c r="F59" t="s">
        <v>5</v>
      </c>
    </row>
    <row r="60" spans="1:9" x14ac:dyDescent="0.25">
      <c r="A60" s="4">
        <v>56</v>
      </c>
      <c r="C60" t="s">
        <v>5</v>
      </c>
      <c r="G60" t="s">
        <v>10</v>
      </c>
    </row>
  </sheetData>
  <conditionalFormatting sqref="B5:I60">
    <cfRule type="cellIs" dxfId="3570" priority="1" operator="equal">
      <formula>"Energia"</formula>
    </cfRule>
    <cfRule type="cellIs" dxfId="3569" priority="2" operator="equal">
      <formula>"Feito"</formula>
    </cfRule>
    <cfRule type="cellIs" dxfId="3568" priority="3" operator="equal">
      <formula>"Operação"</formula>
    </cfRule>
    <cfRule type="cellIs" dxfId="3567" priority="4" operator="equal">
      <formula>"Chuva"</formula>
    </cfRule>
    <cfRule type="cellIs" dxfId="3566" priority="5" operator="equal">
      <formula>"Elétrico"</formula>
    </cfRule>
    <cfRule type="cellIs" dxfId="3565" priority="6" operator="equal">
      <formula>"Mecânico"</formula>
    </cfRule>
    <cfRule type="cellIs" dxfId="3564" priority="7" operator="equal">
      <formula>"Ok"</formula>
    </cfRule>
  </conditionalFormatting>
  <conditionalFormatting sqref="G5:G11">
    <cfRule type="cellIs" dxfId="3563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3010C0CF-86B3-4192-B657-9CF33FB0DC2E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9CB-7B2A-4AE1-A617-ADB8631A76E2}">
  <sheetPr codeName="Planilha25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44388</v>
      </c>
      <c r="C3" s="3">
        <f>B3+1</f>
        <v>44389</v>
      </c>
      <c r="D3" s="3">
        <f t="shared" ref="D3:I3" si="0">C3+1</f>
        <v>44390</v>
      </c>
      <c r="E3" s="3">
        <f t="shared" si="0"/>
        <v>44391</v>
      </c>
      <c r="F3" s="3">
        <f t="shared" si="0"/>
        <v>44392</v>
      </c>
      <c r="G3" s="3">
        <f t="shared" si="0"/>
        <v>44393</v>
      </c>
      <c r="H3" s="3">
        <f t="shared" si="0"/>
        <v>44394</v>
      </c>
      <c r="I3" s="3">
        <f t="shared" si="0"/>
        <v>44395</v>
      </c>
    </row>
    <row r="4" spans="1:14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D5" t="s">
        <v>5</v>
      </c>
      <c r="G5" t="s">
        <v>5</v>
      </c>
      <c r="K5" s="5" t="s">
        <v>5</v>
      </c>
      <c r="L5">
        <f>COUNTIF($B$5:$I$60,K5)</f>
        <v>79</v>
      </c>
      <c r="M5" s="51">
        <f>L5/$L$11</f>
        <v>0.66386554621848737</v>
      </c>
      <c r="N5" s="50">
        <v>44388</v>
      </c>
    </row>
    <row r="6" spans="1:14" x14ac:dyDescent="0.25">
      <c r="A6" s="4">
        <v>2</v>
      </c>
      <c r="D6" t="s">
        <v>10</v>
      </c>
      <c r="E6" t="s">
        <v>10</v>
      </c>
      <c r="F6" t="s">
        <v>10</v>
      </c>
      <c r="H6" t="s">
        <v>5</v>
      </c>
      <c r="I6" t="s">
        <v>5</v>
      </c>
      <c r="K6" s="6" t="s">
        <v>8</v>
      </c>
      <c r="L6">
        <f t="shared" ref="L6:L10" si="2">COUNTIF($B$5:$I$60,K6)</f>
        <v>7</v>
      </c>
      <c r="M6" s="51">
        <f t="shared" ref="M6:M10" si="3">L6/$L$11</f>
        <v>5.8823529411764705E-2</v>
      </c>
    </row>
    <row r="7" spans="1:14" x14ac:dyDescent="0.25">
      <c r="A7" s="4">
        <v>3</v>
      </c>
      <c r="C7" t="s">
        <v>10</v>
      </c>
      <c r="E7" t="s">
        <v>10</v>
      </c>
      <c r="H7" t="s">
        <v>10</v>
      </c>
      <c r="K7" s="7" t="s">
        <v>9</v>
      </c>
      <c r="L7">
        <f t="shared" si="2"/>
        <v>3</v>
      </c>
      <c r="M7" s="51">
        <f t="shared" si="3"/>
        <v>2.5210084033613446E-2</v>
      </c>
    </row>
    <row r="8" spans="1:14" x14ac:dyDescent="0.25">
      <c r="A8" s="4">
        <v>4</v>
      </c>
      <c r="D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B9" t="s">
        <v>5</v>
      </c>
      <c r="E9" t="s">
        <v>5</v>
      </c>
      <c r="G9" t="s">
        <v>5</v>
      </c>
      <c r="I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5</v>
      </c>
      <c r="E10" t="s">
        <v>5</v>
      </c>
      <c r="G10" t="s">
        <v>8</v>
      </c>
      <c r="K10" s="10" t="s">
        <v>10</v>
      </c>
      <c r="L10">
        <f t="shared" si="2"/>
        <v>30</v>
      </c>
      <c r="M10" s="51">
        <f t="shared" si="3"/>
        <v>0.25210084033613445</v>
      </c>
    </row>
    <row r="11" spans="1:14" x14ac:dyDescent="0.25">
      <c r="A11" s="4">
        <v>7</v>
      </c>
      <c r="D11" t="s">
        <v>5</v>
      </c>
      <c r="H11" t="s">
        <v>10</v>
      </c>
      <c r="L11">
        <f>SUM(L5:L10)</f>
        <v>119</v>
      </c>
    </row>
    <row r="12" spans="1:14" x14ac:dyDescent="0.25">
      <c r="A12" s="4">
        <v>8</v>
      </c>
      <c r="B12" t="s">
        <v>5</v>
      </c>
      <c r="F12" t="s">
        <v>5</v>
      </c>
    </row>
    <row r="13" spans="1:14" x14ac:dyDescent="0.25">
      <c r="A13" s="4">
        <v>9</v>
      </c>
      <c r="C13" t="s">
        <v>5</v>
      </c>
      <c r="E13" t="s">
        <v>5</v>
      </c>
      <c r="G13" t="s">
        <v>5</v>
      </c>
      <c r="H13" t="s">
        <v>5</v>
      </c>
    </row>
    <row r="14" spans="1:14" x14ac:dyDescent="0.25">
      <c r="A14" s="4">
        <v>10</v>
      </c>
      <c r="B14" t="s">
        <v>5</v>
      </c>
      <c r="D14" t="s">
        <v>5</v>
      </c>
      <c r="F14" t="s">
        <v>5</v>
      </c>
      <c r="I14" t="s">
        <v>5</v>
      </c>
    </row>
    <row r="15" spans="1:14" x14ac:dyDescent="0.25">
      <c r="A15" s="4">
        <v>11</v>
      </c>
      <c r="C15" t="s">
        <v>5</v>
      </c>
      <c r="E15" t="s">
        <v>5</v>
      </c>
      <c r="G15" t="s">
        <v>5</v>
      </c>
      <c r="H15" t="s">
        <v>5</v>
      </c>
    </row>
    <row r="16" spans="1:14" x14ac:dyDescent="0.25">
      <c r="A16" s="4">
        <v>12</v>
      </c>
      <c r="B16" t="s">
        <v>5</v>
      </c>
      <c r="C16" t="s">
        <v>10</v>
      </c>
      <c r="D16" t="s">
        <v>10</v>
      </c>
      <c r="E16" t="s">
        <v>5</v>
      </c>
      <c r="F16" t="s">
        <v>5</v>
      </c>
      <c r="H16" t="s">
        <v>5</v>
      </c>
    </row>
    <row r="17" spans="1:9" x14ac:dyDescent="0.25">
      <c r="A17" s="4">
        <v>13</v>
      </c>
      <c r="B17" t="s">
        <v>5</v>
      </c>
      <c r="E17" t="s">
        <v>5</v>
      </c>
      <c r="F17" t="s">
        <v>5</v>
      </c>
      <c r="H17" t="s">
        <v>5</v>
      </c>
      <c r="I17" t="s">
        <v>5</v>
      </c>
    </row>
    <row r="18" spans="1:9" x14ac:dyDescent="0.25">
      <c r="A18" s="4">
        <v>14</v>
      </c>
      <c r="C18" t="s">
        <v>10</v>
      </c>
      <c r="D18" t="s">
        <v>8</v>
      </c>
      <c r="E18" t="s">
        <v>5</v>
      </c>
      <c r="G18" t="s">
        <v>5</v>
      </c>
      <c r="I18" t="s">
        <v>5</v>
      </c>
    </row>
    <row r="19" spans="1:9" x14ac:dyDescent="0.25">
      <c r="A19" s="4">
        <v>15</v>
      </c>
      <c r="C19" t="s">
        <v>5</v>
      </c>
      <c r="H19" t="s">
        <v>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8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10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5</v>
      </c>
      <c r="I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D33" t="s">
        <v>5</v>
      </c>
      <c r="F33" t="s">
        <v>10</v>
      </c>
      <c r="G33" t="s">
        <v>5</v>
      </c>
      <c r="I33" t="s">
        <v>5</v>
      </c>
    </row>
    <row r="34" spans="1:9" x14ac:dyDescent="0.25">
      <c r="A34" s="4">
        <v>30</v>
      </c>
      <c r="B34" t="s">
        <v>5</v>
      </c>
      <c r="D34" t="s">
        <v>5</v>
      </c>
      <c r="F34" t="s">
        <v>8</v>
      </c>
      <c r="G34" t="s">
        <v>5</v>
      </c>
      <c r="I34" t="s">
        <v>5</v>
      </c>
    </row>
    <row r="35" spans="1:9" x14ac:dyDescent="0.25">
      <c r="A35" s="4">
        <v>31</v>
      </c>
      <c r="B35" t="s">
        <v>10</v>
      </c>
      <c r="E35" t="s">
        <v>10</v>
      </c>
      <c r="F35" t="s">
        <v>5</v>
      </c>
      <c r="G35" t="s">
        <v>10</v>
      </c>
      <c r="I35" t="s">
        <v>5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5</v>
      </c>
      <c r="G37" t="s">
        <v>10</v>
      </c>
      <c r="I37" t="s">
        <v>10</v>
      </c>
    </row>
    <row r="38" spans="1:9" x14ac:dyDescent="0.25">
      <c r="A38" s="4">
        <v>34</v>
      </c>
      <c r="D38" t="s">
        <v>10</v>
      </c>
      <c r="H38" t="s">
        <v>8</v>
      </c>
    </row>
    <row r="39" spans="1:9" x14ac:dyDescent="0.25">
      <c r="A39" s="4">
        <v>35</v>
      </c>
      <c r="D39" t="s">
        <v>5</v>
      </c>
      <c r="H39" t="s">
        <v>5</v>
      </c>
    </row>
    <row r="40" spans="1:9" x14ac:dyDescent="0.25">
      <c r="A40" s="4">
        <v>36</v>
      </c>
      <c r="F40" t="s">
        <v>10</v>
      </c>
      <c r="G40" t="s">
        <v>10</v>
      </c>
    </row>
    <row r="41" spans="1:9" x14ac:dyDescent="0.25">
      <c r="A41" s="4">
        <v>37</v>
      </c>
      <c r="B41" t="s">
        <v>5</v>
      </c>
    </row>
    <row r="42" spans="1:9" x14ac:dyDescent="0.25">
      <c r="A42" s="4">
        <v>38</v>
      </c>
      <c r="F42" t="s">
        <v>5</v>
      </c>
    </row>
    <row r="43" spans="1:9" x14ac:dyDescent="0.25">
      <c r="A43" s="4">
        <v>39</v>
      </c>
      <c r="F43" t="s">
        <v>5</v>
      </c>
    </row>
    <row r="44" spans="1:9" x14ac:dyDescent="0.25">
      <c r="A44" s="4">
        <v>40</v>
      </c>
      <c r="B44" t="s">
        <v>5</v>
      </c>
      <c r="G44" t="s">
        <v>10</v>
      </c>
    </row>
    <row r="45" spans="1:9" x14ac:dyDescent="0.25">
      <c r="A45" s="4">
        <v>41</v>
      </c>
    </row>
    <row r="46" spans="1:9" x14ac:dyDescent="0.25">
      <c r="A46" s="4">
        <v>42</v>
      </c>
      <c r="E46" t="s">
        <v>5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5</v>
      </c>
      <c r="F48" t="s">
        <v>5</v>
      </c>
    </row>
    <row r="49" spans="1:9" x14ac:dyDescent="0.25">
      <c r="A49" s="4">
        <v>45</v>
      </c>
      <c r="C49" t="s">
        <v>10</v>
      </c>
      <c r="H49" t="s">
        <v>5</v>
      </c>
    </row>
    <row r="50" spans="1:9" x14ac:dyDescent="0.25">
      <c r="A50" s="4">
        <v>46</v>
      </c>
      <c r="B50" t="s">
        <v>10</v>
      </c>
      <c r="C50" t="s">
        <v>10</v>
      </c>
      <c r="H50" t="s">
        <v>8</v>
      </c>
      <c r="I50" t="s">
        <v>8</v>
      </c>
    </row>
    <row r="51" spans="1:9" x14ac:dyDescent="0.25">
      <c r="A51" s="4">
        <v>47</v>
      </c>
      <c r="B51" t="s">
        <v>9</v>
      </c>
      <c r="D51" t="s">
        <v>5</v>
      </c>
      <c r="E51" t="s">
        <v>5</v>
      </c>
      <c r="F51" t="s">
        <v>5</v>
      </c>
      <c r="G51" t="s">
        <v>10</v>
      </c>
      <c r="H51" t="s">
        <v>10</v>
      </c>
      <c r="I51" t="s">
        <v>10</v>
      </c>
    </row>
    <row r="52" spans="1:9" x14ac:dyDescent="0.25">
      <c r="A52" s="4">
        <v>48</v>
      </c>
      <c r="B52" t="s">
        <v>9</v>
      </c>
      <c r="F52" t="s">
        <v>10</v>
      </c>
      <c r="G52" t="s">
        <v>5</v>
      </c>
    </row>
    <row r="53" spans="1:9" x14ac:dyDescent="0.25">
      <c r="A53" s="4">
        <v>49</v>
      </c>
      <c r="B53" t="s">
        <v>9</v>
      </c>
      <c r="C53" t="s">
        <v>5</v>
      </c>
      <c r="D53" t="s">
        <v>5</v>
      </c>
      <c r="E53" t="s">
        <v>5</v>
      </c>
      <c r="H53" t="s">
        <v>5</v>
      </c>
    </row>
    <row r="54" spans="1:9" x14ac:dyDescent="0.25">
      <c r="A54" s="4">
        <v>50</v>
      </c>
      <c r="D54" t="s">
        <v>5</v>
      </c>
      <c r="G54" t="s">
        <v>5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10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  <c r="C59" t="s">
        <v>10</v>
      </c>
    </row>
    <row r="60" spans="1:9" x14ac:dyDescent="0.25">
      <c r="A60" s="4">
        <v>56</v>
      </c>
    </row>
  </sheetData>
  <conditionalFormatting sqref="B5:I60">
    <cfRule type="cellIs" dxfId="3562" priority="1" operator="equal">
      <formula>"Energia"</formula>
    </cfRule>
    <cfRule type="cellIs" dxfId="3561" priority="2" operator="equal">
      <formula>"Feito"</formula>
    </cfRule>
    <cfRule type="cellIs" dxfId="3560" priority="3" operator="equal">
      <formula>"Operação"</formula>
    </cfRule>
    <cfRule type="cellIs" dxfId="3559" priority="4" operator="equal">
      <formula>"Chuva"</formula>
    </cfRule>
    <cfRule type="cellIs" dxfId="3558" priority="5" operator="equal">
      <formula>"Elétrico"</formula>
    </cfRule>
    <cfRule type="cellIs" dxfId="3557" priority="6" operator="equal">
      <formula>"Mecânico"</formula>
    </cfRule>
    <cfRule type="cellIs" dxfId="3556" priority="7" operator="equal">
      <formula>"Ok"</formula>
    </cfRule>
  </conditionalFormatting>
  <conditionalFormatting sqref="G5:G11">
    <cfRule type="cellIs" dxfId="3555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76ACF2D4-E58F-4DD2-90E7-2ABA0CAF957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4B4-E766-42E7-8F99-863B38C98389}">
  <sheetPr codeName="Planilha26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44396</v>
      </c>
      <c r="C3" s="3">
        <f>B3+1</f>
        <v>44397</v>
      </c>
      <c r="D3" s="3">
        <f t="shared" ref="D3:I3" si="0">C3+1</f>
        <v>44398</v>
      </c>
      <c r="E3" s="3">
        <f t="shared" si="0"/>
        <v>44399</v>
      </c>
      <c r="F3" s="3">
        <f t="shared" si="0"/>
        <v>44400</v>
      </c>
      <c r="G3" s="3">
        <f t="shared" si="0"/>
        <v>44401</v>
      </c>
      <c r="H3" s="3">
        <f t="shared" si="0"/>
        <v>44402</v>
      </c>
      <c r="I3" s="3">
        <f t="shared" si="0"/>
        <v>44403</v>
      </c>
    </row>
    <row r="4" spans="1:14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8</v>
      </c>
      <c r="K5" s="5" t="s">
        <v>5</v>
      </c>
      <c r="L5">
        <f>COUNTIF($B$5:$I$60,K5)</f>
        <v>92</v>
      </c>
      <c r="M5" s="51">
        <f>L5/$L$11</f>
        <v>0.73599999999999999</v>
      </c>
      <c r="N5" s="50">
        <v>44396</v>
      </c>
    </row>
    <row r="6" spans="1:14" x14ac:dyDescent="0.25">
      <c r="A6" s="4">
        <v>2</v>
      </c>
      <c r="B6" t="s">
        <v>10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K6" s="6" t="s">
        <v>8</v>
      </c>
      <c r="L6">
        <f t="shared" ref="L6:L10" si="2">COUNTIF($B$5:$I$60,K6)</f>
        <v>8</v>
      </c>
      <c r="M6" s="51">
        <f t="shared" ref="M6:M10" si="3">L6/$L$11</f>
        <v>6.4000000000000001E-2</v>
      </c>
    </row>
    <row r="7" spans="1:14" x14ac:dyDescent="0.25">
      <c r="A7" s="4">
        <v>3</v>
      </c>
      <c r="C7" t="s">
        <v>10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K7" s="7" t="s">
        <v>9</v>
      </c>
      <c r="L7">
        <f t="shared" si="2"/>
        <v>2</v>
      </c>
      <c r="M7" s="51">
        <f t="shared" si="3"/>
        <v>1.6E-2</v>
      </c>
    </row>
    <row r="8" spans="1:14" x14ac:dyDescent="0.25">
      <c r="A8" s="4">
        <v>4</v>
      </c>
      <c r="C8" t="s">
        <v>5</v>
      </c>
      <c r="K8" s="8" t="s">
        <v>7</v>
      </c>
      <c r="L8">
        <f t="shared" si="2"/>
        <v>3</v>
      </c>
      <c r="M8" s="51">
        <f t="shared" si="3"/>
        <v>2.4E-2</v>
      </c>
    </row>
    <row r="9" spans="1:14" x14ac:dyDescent="0.25">
      <c r="A9" s="4">
        <v>5</v>
      </c>
      <c r="E9" t="s">
        <v>10</v>
      </c>
      <c r="I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10</v>
      </c>
      <c r="D10" t="s">
        <v>5</v>
      </c>
      <c r="G10" t="s">
        <v>5</v>
      </c>
      <c r="K10" s="10" t="s">
        <v>10</v>
      </c>
      <c r="L10">
        <f t="shared" si="2"/>
        <v>20</v>
      </c>
      <c r="M10" s="51">
        <f t="shared" si="3"/>
        <v>0.16</v>
      </c>
    </row>
    <row r="11" spans="1:14" x14ac:dyDescent="0.25">
      <c r="A11" s="4">
        <v>7</v>
      </c>
      <c r="D11" t="s">
        <v>10</v>
      </c>
      <c r="H11" t="s">
        <v>5</v>
      </c>
      <c r="L11">
        <f>SUM(L5:L10)</f>
        <v>125</v>
      </c>
    </row>
    <row r="12" spans="1:14" x14ac:dyDescent="0.25">
      <c r="A12" s="4">
        <v>8</v>
      </c>
      <c r="B12" t="s">
        <v>5</v>
      </c>
      <c r="F12" t="s">
        <v>5</v>
      </c>
      <c r="I12" t="s">
        <v>5</v>
      </c>
    </row>
    <row r="13" spans="1:14" x14ac:dyDescent="0.25">
      <c r="A13" s="4">
        <v>9</v>
      </c>
      <c r="B13" t="s">
        <v>5</v>
      </c>
      <c r="E13" t="s">
        <v>5</v>
      </c>
      <c r="H13" t="s">
        <v>5</v>
      </c>
    </row>
    <row r="14" spans="1:14" x14ac:dyDescent="0.25">
      <c r="A14" s="4">
        <v>10</v>
      </c>
      <c r="C14" t="s">
        <v>5</v>
      </c>
      <c r="E14" t="s">
        <v>10</v>
      </c>
      <c r="G14" t="s">
        <v>5</v>
      </c>
    </row>
    <row r="15" spans="1:14" x14ac:dyDescent="0.25">
      <c r="A15" s="4">
        <v>11</v>
      </c>
      <c r="B15" t="s">
        <v>10</v>
      </c>
      <c r="C15" t="s">
        <v>5</v>
      </c>
      <c r="D15" t="s">
        <v>5</v>
      </c>
      <c r="F15" t="s">
        <v>5</v>
      </c>
      <c r="H15" t="s">
        <v>5</v>
      </c>
    </row>
    <row r="16" spans="1:14" x14ac:dyDescent="0.25">
      <c r="A16" s="4">
        <v>12</v>
      </c>
      <c r="B16" t="s">
        <v>5</v>
      </c>
      <c r="D16" t="s">
        <v>5</v>
      </c>
      <c r="F16" t="s">
        <v>5</v>
      </c>
      <c r="H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B18" t="s">
        <v>10</v>
      </c>
      <c r="C18" t="s">
        <v>5</v>
      </c>
      <c r="D18" t="s">
        <v>8</v>
      </c>
      <c r="F18" t="s">
        <v>5</v>
      </c>
      <c r="H18" t="s">
        <v>5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5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</row>
    <row r="34" spans="1:9" x14ac:dyDescent="0.25">
      <c r="A34" s="4">
        <v>30</v>
      </c>
      <c r="C34" t="s">
        <v>5</v>
      </c>
      <c r="E34" t="s">
        <v>10</v>
      </c>
      <c r="F34" t="s">
        <v>5</v>
      </c>
      <c r="G34" t="s">
        <v>5</v>
      </c>
      <c r="H34" t="s">
        <v>5</v>
      </c>
      <c r="I34" t="s">
        <v>5</v>
      </c>
    </row>
    <row r="35" spans="1:9" x14ac:dyDescent="0.25">
      <c r="A35" s="4">
        <v>31</v>
      </c>
      <c r="B35" t="s">
        <v>5</v>
      </c>
      <c r="C35" t="s">
        <v>10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8</v>
      </c>
    </row>
    <row r="36" spans="1:9" x14ac:dyDescent="0.25">
      <c r="A36" s="4">
        <v>32</v>
      </c>
    </row>
    <row r="37" spans="1:9" x14ac:dyDescent="0.25">
      <c r="A37" s="4">
        <v>33</v>
      </c>
      <c r="C37" t="s">
        <v>10</v>
      </c>
      <c r="D37" t="s">
        <v>10</v>
      </c>
      <c r="E37" t="s">
        <v>10</v>
      </c>
      <c r="F37" t="s">
        <v>10</v>
      </c>
      <c r="G37" t="s">
        <v>8</v>
      </c>
      <c r="H37" t="s">
        <v>5</v>
      </c>
      <c r="I37" t="s">
        <v>5</v>
      </c>
    </row>
    <row r="38" spans="1:9" x14ac:dyDescent="0.25">
      <c r="A38" s="4">
        <v>34</v>
      </c>
      <c r="D38" t="s">
        <v>9</v>
      </c>
      <c r="E38" t="s">
        <v>9</v>
      </c>
      <c r="G38" t="s">
        <v>5</v>
      </c>
    </row>
    <row r="39" spans="1:9" x14ac:dyDescent="0.25">
      <c r="A39" s="4">
        <v>35</v>
      </c>
      <c r="D39" t="s">
        <v>10</v>
      </c>
      <c r="H39" t="s">
        <v>5</v>
      </c>
    </row>
    <row r="40" spans="1:9" x14ac:dyDescent="0.25">
      <c r="A40" s="4">
        <v>36</v>
      </c>
      <c r="B40" t="s">
        <v>5</v>
      </c>
      <c r="F40" t="s">
        <v>8</v>
      </c>
      <c r="I40" t="s">
        <v>8</v>
      </c>
    </row>
    <row r="41" spans="1:9" x14ac:dyDescent="0.25">
      <c r="A41" s="4">
        <v>37</v>
      </c>
      <c r="D41" t="s">
        <v>10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5</v>
      </c>
    </row>
    <row r="49" spans="1:9" x14ac:dyDescent="0.25">
      <c r="A49" s="4">
        <v>45</v>
      </c>
      <c r="C49" t="s">
        <v>7</v>
      </c>
    </row>
    <row r="50" spans="1:9" x14ac:dyDescent="0.25">
      <c r="A50" s="4">
        <v>46</v>
      </c>
      <c r="C50" t="s">
        <v>8</v>
      </c>
      <c r="D50" t="s">
        <v>8</v>
      </c>
      <c r="E50" t="s">
        <v>5</v>
      </c>
      <c r="F50" t="s">
        <v>10</v>
      </c>
      <c r="G50" t="s">
        <v>5</v>
      </c>
      <c r="H50" t="s">
        <v>5</v>
      </c>
      <c r="I50" t="s">
        <v>5</v>
      </c>
    </row>
    <row r="51" spans="1:9" x14ac:dyDescent="0.25">
      <c r="A51" s="4">
        <v>47</v>
      </c>
      <c r="B51" t="s">
        <v>10</v>
      </c>
      <c r="C51" t="s">
        <v>7</v>
      </c>
      <c r="D51" t="s">
        <v>5</v>
      </c>
      <c r="E51" t="s">
        <v>5</v>
      </c>
      <c r="H51" t="s">
        <v>5</v>
      </c>
    </row>
    <row r="52" spans="1:9" x14ac:dyDescent="0.25">
      <c r="A52" s="4">
        <v>48</v>
      </c>
      <c r="B52" t="s">
        <v>5</v>
      </c>
      <c r="F52" t="s">
        <v>5</v>
      </c>
    </row>
    <row r="53" spans="1:9" x14ac:dyDescent="0.25">
      <c r="A53" s="4">
        <v>49</v>
      </c>
      <c r="B53" t="s">
        <v>5</v>
      </c>
      <c r="C53" t="s">
        <v>7</v>
      </c>
      <c r="D53" t="s">
        <v>5</v>
      </c>
      <c r="G53" t="s">
        <v>5</v>
      </c>
    </row>
    <row r="54" spans="1:9" x14ac:dyDescent="0.25">
      <c r="A54" s="4">
        <v>50</v>
      </c>
      <c r="B54" t="s">
        <v>5</v>
      </c>
      <c r="E54" t="s">
        <v>10</v>
      </c>
      <c r="H54" t="s">
        <v>5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10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I60">
    <cfRule type="cellIs" dxfId="3554" priority="1" operator="equal">
      <formula>"Energia"</formula>
    </cfRule>
    <cfRule type="cellIs" dxfId="3553" priority="2" operator="equal">
      <formula>"Feito"</formula>
    </cfRule>
    <cfRule type="cellIs" dxfId="3552" priority="3" operator="equal">
      <formula>"Operação"</formula>
    </cfRule>
    <cfRule type="cellIs" dxfId="3551" priority="4" operator="equal">
      <formula>"Chuva"</formula>
    </cfRule>
    <cfRule type="cellIs" dxfId="3550" priority="5" operator="equal">
      <formula>"Elétrico"</formula>
    </cfRule>
    <cfRule type="cellIs" dxfId="3549" priority="6" operator="equal">
      <formula>"Mecânico"</formula>
    </cfRule>
    <cfRule type="cellIs" dxfId="3548" priority="7" operator="equal">
      <formula>"Ok"</formula>
    </cfRule>
  </conditionalFormatting>
  <conditionalFormatting sqref="G5:G11">
    <cfRule type="cellIs" dxfId="3547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A3DF2FA6-390F-4B90-B989-04DE16BA0CF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D7EB-00F0-4775-A411-ABA17A4E5C65}">
  <sheetPr codeName="Planilha27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44404</v>
      </c>
      <c r="C3" s="3">
        <f>B3+1</f>
        <v>44405</v>
      </c>
      <c r="D3" s="3">
        <f t="shared" ref="D3:I3" si="0">C3+1</f>
        <v>44406</v>
      </c>
      <c r="E3" s="3">
        <f t="shared" si="0"/>
        <v>44407</v>
      </c>
      <c r="F3" s="3">
        <f t="shared" si="0"/>
        <v>44408</v>
      </c>
      <c r="G3" s="3">
        <f t="shared" si="0"/>
        <v>44409</v>
      </c>
      <c r="H3" s="3">
        <f t="shared" si="0"/>
        <v>44410</v>
      </c>
      <c r="I3" s="3">
        <f t="shared" si="0"/>
        <v>44411</v>
      </c>
    </row>
    <row r="4" spans="1:14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K5" s="5" t="s">
        <v>5</v>
      </c>
      <c r="L5">
        <f>COUNTIF($B$5:$I$60,K5)</f>
        <v>83</v>
      </c>
      <c r="M5">
        <f>L5/$L$11</f>
        <v>0.80582524271844658</v>
      </c>
      <c r="N5" s="50">
        <v>44404</v>
      </c>
    </row>
    <row r="6" spans="1:14" x14ac:dyDescent="0.25">
      <c r="A6" s="4">
        <v>2</v>
      </c>
      <c r="C6" t="s">
        <v>5</v>
      </c>
      <c r="F6" t="s">
        <v>5</v>
      </c>
      <c r="H6" t="s">
        <v>5</v>
      </c>
      <c r="K6" s="6" t="s">
        <v>8</v>
      </c>
      <c r="L6">
        <f t="shared" ref="L6:L10" si="2">COUNTIF($B$5:$I$60,K6)</f>
        <v>2</v>
      </c>
      <c r="M6">
        <f t="shared" ref="M6:M10" si="3">L6/$L$11</f>
        <v>1.9417475728155338E-2</v>
      </c>
    </row>
    <row r="7" spans="1:14" x14ac:dyDescent="0.25">
      <c r="A7" s="4">
        <v>3</v>
      </c>
      <c r="D7" t="s">
        <v>5</v>
      </c>
      <c r="F7" t="s">
        <v>5</v>
      </c>
      <c r="H7" t="s">
        <v>5</v>
      </c>
      <c r="K7" s="7" t="s">
        <v>9</v>
      </c>
      <c r="L7">
        <f t="shared" si="2"/>
        <v>0</v>
      </c>
      <c r="M7">
        <f t="shared" si="3"/>
        <v>0</v>
      </c>
    </row>
    <row r="8" spans="1:14" x14ac:dyDescent="0.25">
      <c r="A8" s="4">
        <v>4</v>
      </c>
      <c r="D8" t="s">
        <v>5</v>
      </c>
      <c r="F8" t="s">
        <v>5</v>
      </c>
      <c r="I8" t="s">
        <v>10</v>
      </c>
      <c r="K8" s="8" t="s">
        <v>7</v>
      </c>
      <c r="L8">
        <f t="shared" si="2"/>
        <v>0</v>
      </c>
      <c r="M8">
        <f t="shared" si="3"/>
        <v>0</v>
      </c>
    </row>
    <row r="9" spans="1:14" x14ac:dyDescent="0.25">
      <c r="A9" s="4">
        <v>5</v>
      </c>
      <c r="E9" t="s">
        <v>5</v>
      </c>
      <c r="K9" s="9" t="s">
        <v>6</v>
      </c>
      <c r="L9">
        <f t="shared" si="2"/>
        <v>0</v>
      </c>
      <c r="M9">
        <f t="shared" si="3"/>
        <v>0</v>
      </c>
    </row>
    <row r="10" spans="1:14" x14ac:dyDescent="0.25">
      <c r="A10" s="4">
        <v>6</v>
      </c>
      <c r="D10" t="s">
        <v>10</v>
      </c>
      <c r="E10" t="s">
        <v>10</v>
      </c>
      <c r="K10" s="10" t="s">
        <v>10</v>
      </c>
      <c r="L10">
        <f t="shared" si="2"/>
        <v>18</v>
      </c>
      <c r="M10">
        <f t="shared" si="3"/>
        <v>0.17475728155339806</v>
      </c>
    </row>
    <row r="11" spans="1:14" x14ac:dyDescent="0.25">
      <c r="A11" s="4">
        <v>7</v>
      </c>
      <c r="D11" t="s">
        <v>10</v>
      </c>
      <c r="G11" t="s">
        <v>5</v>
      </c>
      <c r="L11">
        <f>SUM(L5:L10)</f>
        <v>103</v>
      </c>
    </row>
    <row r="12" spans="1:14" x14ac:dyDescent="0.25">
      <c r="A12" s="4">
        <v>8</v>
      </c>
      <c r="D12" t="s">
        <v>5</v>
      </c>
      <c r="G12" t="s">
        <v>5</v>
      </c>
    </row>
    <row r="13" spans="1:14" x14ac:dyDescent="0.25">
      <c r="A13" s="4">
        <v>9</v>
      </c>
      <c r="C13" t="s">
        <v>10</v>
      </c>
      <c r="F13" t="s">
        <v>5</v>
      </c>
    </row>
    <row r="14" spans="1:14" x14ac:dyDescent="0.25">
      <c r="A14" s="4">
        <v>10</v>
      </c>
      <c r="B14" t="s">
        <v>5</v>
      </c>
      <c r="E14" t="s">
        <v>5</v>
      </c>
      <c r="H14" t="s">
        <v>5</v>
      </c>
    </row>
    <row r="15" spans="1:14" x14ac:dyDescent="0.25">
      <c r="A15" s="4">
        <v>11</v>
      </c>
      <c r="B15" t="s">
        <v>10</v>
      </c>
      <c r="D15" t="s">
        <v>10</v>
      </c>
      <c r="F15" t="s">
        <v>5</v>
      </c>
      <c r="H15" t="s">
        <v>10</v>
      </c>
    </row>
    <row r="16" spans="1:14" x14ac:dyDescent="0.25">
      <c r="A16" s="4">
        <v>12</v>
      </c>
      <c r="B16" t="s">
        <v>5</v>
      </c>
      <c r="D16" t="s">
        <v>10</v>
      </c>
      <c r="F16" t="s">
        <v>5</v>
      </c>
      <c r="H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I17" t="s">
        <v>5</v>
      </c>
    </row>
    <row r="18" spans="1:9" x14ac:dyDescent="0.25">
      <c r="A18" s="4">
        <v>14</v>
      </c>
      <c r="B18" t="s">
        <v>5</v>
      </c>
      <c r="C18" t="s">
        <v>10</v>
      </c>
      <c r="E18" t="s">
        <v>5</v>
      </c>
      <c r="G18" t="s">
        <v>5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</row>
    <row r="34" spans="1:9" x14ac:dyDescent="0.25">
      <c r="A34" s="4">
        <v>30</v>
      </c>
      <c r="B34" t="s">
        <v>5</v>
      </c>
      <c r="C34" t="s">
        <v>5</v>
      </c>
      <c r="E34" t="s">
        <v>5</v>
      </c>
      <c r="G34" t="s">
        <v>5</v>
      </c>
      <c r="I34" t="s">
        <v>5</v>
      </c>
    </row>
    <row r="35" spans="1:9" x14ac:dyDescent="0.25">
      <c r="A35" s="4">
        <v>31</v>
      </c>
      <c r="D35" t="s">
        <v>5</v>
      </c>
      <c r="F35" t="s">
        <v>5</v>
      </c>
      <c r="I35" t="s">
        <v>5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5</v>
      </c>
      <c r="C37" t="s">
        <v>5</v>
      </c>
      <c r="D37" t="s">
        <v>5</v>
      </c>
      <c r="G37" t="s">
        <v>5</v>
      </c>
    </row>
    <row r="38" spans="1:9" x14ac:dyDescent="0.25">
      <c r="A38" s="4">
        <v>34</v>
      </c>
      <c r="C38" t="s">
        <v>5</v>
      </c>
      <c r="D38" t="s">
        <v>5</v>
      </c>
      <c r="G38" t="s">
        <v>5</v>
      </c>
      <c r="I38" t="s">
        <v>8</v>
      </c>
    </row>
    <row r="39" spans="1:9" x14ac:dyDescent="0.25">
      <c r="A39" s="4">
        <v>35</v>
      </c>
      <c r="C39" t="s">
        <v>10</v>
      </c>
    </row>
    <row r="40" spans="1:9" x14ac:dyDescent="0.25">
      <c r="A40" s="4">
        <v>36</v>
      </c>
      <c r="F40" t="s">
        <v>8</v>
      </c>
      <c r="I40" t="s">
        <v>5</v>
      </c>
    </row>
    <row r="41" spans="1:9" x14ac:dyDescent="0.25">
      <c r="A41" s="4">
        <v>37</v>
      </c>
      <c r="D41" t="s">
        <v>5</v>
      </c>
      <c r="F41" t="s">
        <v>5</v>
      </c>
      <c r="G41" t="s">
        <v>10</v>
      </c>
      <c r="H41" t="s">
        <v>5</v>
      </c>
      <c r="I41" t="s">
        <v>5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G49" t="s">
        <v>5</v>
      </c>
    </row>
    <row r="50" spans="1:9" x14ac:dyDescent="0.25">
      <c r="A50" s="4">
        <v>46</v>
      </c>
      <c r="B50" t="s">
        <v>5</v>
      </c>
      <c r="C50" t="s">
        <v>5</v>
      </c>
      <c r="D50" t="s">
        <v>5</v>
      </c>
      <c r="E50" t="s">
        <v>5</v>
      </c>
      <c r="F50" t="s">
        <v>10</v>
      </c>
      <c r="I50" t="s">
        <v>5</v>
      </c>
    </row>
    <row r="51" spans="1:9" x14ac:dyDescent="0.25">
      <c r="A51" s="4">
        <v>47</v>
      </c>
      <c r="C51" t="s">
        <v>5</v>
      </c>
      <c r="D51" t="s">
        <v>5</v>
      </c>
      <c r="H51" t="s">
        <v>5</v>
      </c>
    </row>
    <row r="52" spans="1:9" x14ac:dyDescent="0.25">
      <c r="A52" s="4">
        <v>48</v>
      </c>
      <c r="B52" t="s">
        <v>5</v>
      </c>
      <c r="G52" t="s">
        <v>5</v>
      </c>
    </row>
    <row r="53" spans="1:9" x14ac:dyDescent="0.25">
      <c r="A53" s="4">
        <v>49</v>
      </c>
      <c r="C53" t="s">
        <v>5</v>
      </c>
      <c r="H53" t="s">
        <v>5</v>
      </c>
    </row>
    <row r="54" spans="1:9" x14ac:dyDescent="0.25">
      <c r="A54" s="4">
        <v>50</v>
      </c>
      <c r="C54" t="s">
        <v>10</v>
      </c>
      <c r="F54" t="s">
        <v>5</v>
      </c>
      <c r="I54" t="s">
        <v>10</v>
      </c>
    </row>
    <row r="55" spans="1:9" x14ac:dyDescent="0.25">
      <c r="A55" s="4">
        <v>51</v>
      </c>
    </row>
    <row r="56" spans="1:9" x14ac:dyDescent="0.25">
      <c r="A56" s="4">
        <v>52</v>
      </c>
      <c r="D56" t="s">
        <v>5</v>
      </c>
      <c r="F56" t="s">
        <v>10</v>
      </c>
      <c r="H56" t="s">
        <v>10</v>
      </c>
      <c r="I56" t="s">
        <v>10</v>
      </c>
    </row>
    <row r="57" spans="1:9" x14ac:dyDescent="0.25">
      <c r="A57" s="4">
        <v>53</v>
      </c>
    </row>
    <row r="58" spans="1:9" x14ac:dyDescent="0.25">
      <c r="A58" s="4">
        <v>54</v>
      </c>
      <c r="I58" t="s">
        <v>5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I60">
    <cfRule type="cellIs" dxfId="3546" priority="1" operator="equal">
      <formula>"Energia"</formula>
    </cfRule>
    <cfRule type="cellIs" dxfId="3545" priority="2" operator="equal">
      <formula>"Feito"</formula>
    </cfRule>
    <cfRule type="cellIs" dxfId="3544" priority="3" operator="equal">
      <formula>"Operação"</formula>
    </cfRule>
    <cfRule type="cellIs" dxfId="3543" priority="4" operator="equal">
      <formula>"Chuva"</formula>
    </cfRule>
    <cfRule type="cellIs" dxfId="3542" priority="5" operator="equal">
      <formula>"Elétrico"</formula>
    </cfRule>
    <cfRule type="cellIs" dxfId="3541" priority="6" operator="equal">
      <formula>"Mecânico"</formula>
    </cfRule>
    <cfRule type="cellIs" dxfId="3540" priority="7" operator="equal">
      <formula>"Ok"</formula>
    </cfRule>
  </conditionalFormatting>
  <conditionalFormatting sqref="G5:G11">
    <cfRule type="cellIs" dxfId="3539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AE6CAF13-7181-4942-A537-A132B4DEA62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124-1461-44E5-8FEC-0C3521ABE896}">
  <sheetPr codeName="Planilha28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44412</v>
      </c>
      <c r="C3" s="3">
        <f>B3+1</f>
        <v>44413</v>
      </c>
      <c r="D3" s="3">
        <f t="shared" ref="D3:I3" si="0">C3+1</f>
        <v>44414</v>
      </c>
      <c r="E3" s="3">
        <f t="shared" si="0"/>
        <v>44415</v>
      </c>
      <c r="F3" s="3">
        <f t="shared" si="0"/>
        <v>44416</v>
      </c>
      <c r="G3" s="3">
        <f t="shared" si="0"/>
        <v>44417</v>
      </c>
      <c r="H3" s="3">
        <f t="shared" si="0"/>
        <v>44418</v>
      </c>
      <c r="I3" s="3">
        <f t="shared" si="0"/>
        <v>44419</v>
      </c>
    </row>
    <row r="4" spans="1:14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K5" s="5" t="s">
        <v>5</v>
      </c>
      <c r="L5">
        <f>COUNTIF($B$5:$I$60,K5)</f>
        <v>102</v>
      </c>
      <c r="M5" s="51">
        <f>L5/$L$11</f>
        <v>0.76691729323308266</v>
      </c>
      <c r="N5" s="50">
        <v>44412</v>
      </c>
    </row>
    <row r="6" spans="1:14" x14ac:dyDescent="0.25">
      <c r="A6" s="4">
        <v>2</v>
      </c>
      <c r="B6" t="s">
        <v>5</v>
      </c>
      <c r="C6" t="s">
        <v>5</v>
      </c>
      <c r="E6" t="s">
        <v>5</v>
      </c>
      <c r="H6" t="s">
        <v>5</v>
      </c>
      <c r="K6" s="6" t="s">
        <v>8</v>
      </c>
      <c r="L6">
        <f t="shared" ref="L6:L10" si="2">COUNTIF($B$5:$I$60,K6)</f>
        <v>6</v>
      </c>
      <c r="M6" s="51">
        <f t="shared" ref="M6:M10" si="3">L6/$L$11</f>
        <v>4.5112781954887216E-2</v>
      </c>
    </row>
    <row r="7" spans="1:14" x14ac:dyDescent="0.25">
      <c r="A7" s="4">
        <v>3</v>
      </c>
      <c r="C7" t="s">
        <v>5</v>
      </c>
      <c r="F7" t="s">
        <v>5</v>
      </c>
      <c r="G7" t="s">
        <v>5</v>
      </c>
      <c r="H7" t="s">
        <v>5</v>
      </c>
      <c r="K7" s="7" t="s">
        <v>9</v>
      </c>
      <c r="L7">
        <f t="shared" si="2"/>
        <v>3</v>
      </c>
      <c r="M7" s="51">
        <f t="shared" si="3"/>
        <v>2.2556390977443608E-2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I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B9" t="s">
        <v>5</v>
      </c>
      <c r="F9" t="s">
        <v>5</v>
      </c>
      <c r="I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8</v>
      </c>
      <c r="F10" t="s">
        <v>5</v>
      </c>
      <c r="K10" s="10" t="s">
        <v>10</v>
      </c>
      <c r="L10">
        <f t="shared" si="2"/>
        <v>22</v>
      </c>
      <c r="M10" s="51">
        <f t="shared" si="3"/>
        <v>0.16541353383458646</v>
      </c>
    </row>
    <row r="11" spans="1:14" x14ac:dyDescent="0.25">
      <c r="A11" s="4">
        <v>7</v>
      </c>
      <c r="C11" t="s">
        <v>10</v>
      </c>
      <c r="G11" t="s">
        <v>9</v>
      </c>
      <c r="L11">
        <f>SUM(L5:L10)</f>
        <v>133</v>
      </c>
    </row>
    <row r="12" spans="1:14" x14ac:dyDescent="0.25">
      <c r="A12" s="4">
        <v>8</v>
      </c>
      <c r="B12" t="s">
        <v>5</v>
      </c>
      <c r="E12" t="s">
        <v>5</v>
      </c>
      <c r="H12" t="s">
        <v>5</v>
      </c>
    </row>
    <row r="13" spans="1:14" x14ac:dyDescent="0.25">
      <c r="A13" s="4">
        <v>9</v>
      </c>
      <c r="B13" t="s">
        <v>10</v>
      </c>
      <c r="F13" t="s">
        <v>5</v>
      </c>
    </row>
    <row r="14" spans="1:14" x14ac:dyDescent="0.25">
      <c r="A14" s="4">
        <v>10</v>
      </c>
      <c r="C14" t="s">
        <v>5</v>
      </c>
      <c r="G14" t="s">
        <v>5</v>
      </c>
    </row>
    <row r="15" spans="1:14" x14ac:dyDescent="0.25">
      <c r="A15" s="4">
        <v>11</v>
      </c>
      <c r="B15" t="s">
        <v>10</v>
      </c>
      <c r="D15" t="s">
        <v>10</v>
      </c>
      <c r="F15" t="s">
        <v>5</v>
      </c>
      <c r="I15" t="s">
        <v>5</v>
      </c>
    </row>
    <row r="16" spans="1:14" x14ac:dyDescent="0.25">
      <c r="A16" s="4">
        <v>12</v>
      </c>
      <c r="B16" t="s">
        <v>5</v>
      </c>
      <c r="D16" t="s">
        <v>5</v>
      </c>
      <c r="F16" t="s">
        <v>5</v>
      </c>
      <c r="H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C18" t="s">
        <v>5</v>
      </c>
      <c r="E18" t="s">
        <v>5</v>
      </c>
      <c r="G18" t="s">
        <v>5</v>
      </c>
      <c r="I18" t="s">
        <v>8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8</v>
      </c>
      <c r="G29" t="s">
        <v>5</v>
      </c>
      <c r="H29" t="s">
        <v>10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</row>
    <row r="34" spans="1:9" x14ac:dyDescent="0.25">
      <c r="A34" s="4">
        <v>30</v>
      </c>
      <c r="B34" t="s">
        <v>10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</row>
    <row r="35" spans="1:9" x14ac:dyDescent="0.25">
      <c r="A35" s="4">
        <v>31</v>
      </c>
      <c r="D35" t="s">
        <v>5</v>
      </c>
      <c r="F35" t="s">
        <v>5</v>
      </c>
      <c r="H35" t="s">
        <v>5</v>
      </c>
    </row>
    <row r="36" spans="1:9" x14ac:dyDescent="0.25">
      <c r="A36" s="4">
        <v>32</v>
      </c>
      <c r="I36" t="s">
        <v>5</v>
      </c>
    </row>
    <row r="37" spans="1:9" x14ac:dyDescent="0.25">
      <c r="A37" s="4">
        <v>33</v>
      </c>
      <c r="B37" t="s">
        <v>5</v>
      </c>
      <c r="E37" t="s">
        <v>5</v>
      </c>
      <c r="G37" t="s">
        <v>8</v>
      </c>
    </row>
    <row r="38" spans="1:9" x14ac:dyDescent="0.25">
      <c r="A38" s="4">
        <v>34</v>
      </c>
      <c r="B38" t="s">
        <v>5</v>
      </c>
      <c r="C38" t="s">
        <v>5</v>
      </c>
      <c r="F38" t="s">
        <v>5</v>
      </c>
      <c r="G38" t="s">
        <v>5</v>
      </c>
      <c r="H38" t="s">
        <v>5</v>
      </c>
    </row>
    <row r="39" spans="1:9" x14ac:dyDescent="0.25">
      <c r="A39" s="4">
        <v>35</v>
      </c>
      <c r="B39" t="s">
        <v>5</v>
      </c>
      <c r="D39" t="s">
        <v>10</v>
      </c>
      <c r="F39" t="s">
        <v>10</v>
      </c>
      <c r="G39" t="s">
        <v>5</v>
      </c>
      <c r="H39" t="s">
        <v>10</v>
      </c>
      <c r="I39" t="s">
        <v>10</v>
      </c>
    </row>
    <row r="40" spans="1:9" x14ac:dyDescent="0.25">
      <c r="A40" s="4">
        <v>36</v>
      </c>
      <c r="B40" t="s">
        <v>5</v>
      </c>
      <c r="D40" t="s">
        <v>5</v>
      </c>
      <c r="G40" t="s">
        <v>5</v>
      </c>
      <c r="I40" t="s">
        <v>10</v>
      </c>
    </row>
    <row r="41" spans="1:9" x14ac:dyDescent="0.25">
      <c r="A41" s="4">
        <v>37</v>
      </c>
      <c r="B41" t="s">
        <v>5</v>
      </c>
      <c r="C41" t="s">
        <v>5</v>
      </c>
      <c r="D41" t="s">
        <v>5</v>
      </c>
      <c r="E41" t="s">
        <v>5</v>
      </c>
      <c r="F41" t="s">
        <v>5</v>
      </c>
      <c r="H41" t="s">
        <v>5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E49" t="s">
        <v>5</v>
      </c>
      <c r="F49" t="s">
        <v>10</v>
      </c>
      <c r="G49" t="s">
        <v>10</v>
      </c>
      <c r="H49" t="s">
        <v>5</v>
      </c>
      <c r="I49" t="s">
        <v>5</v>
      </c>
    </row>
    <row r="50" spans="1:9" x14ac:dyDescent="0.25">
      <c r="A50" s="4">
        <v>46</v>
      </c>
      <c r="C50" t="s">
        <v>5</v>
      </c>
      <c r="D50" t="s">
        <v>5</v>
      </c>
      <c r="E50" t="s">
        <v>5</v>
      </c>
      <c r="G50" t="s">
        <v>9</v>
      </c>
    </row>
    <row r="51" spans="1:9" x14ac:dyDescent="0.25">
      <c r="A51" s="4">
        <v>47</v>
      </c>
      <c r="E51" t="s">
        <v>10</v>
      </c>
    </row>
    <row r="52" spans="1:9" x14ac:dyDescent="0.25">
      <c r="A52" s="4">
        <v>48</v>
      </c>
      <c r="C52" t="s">
        <v>5</v>
      </c>
      <c r="D52" t="s">
        <v>5</v>
      </c>
      <c r="H52" t="s">
        <v>10</v>
      </c>
    </row>
    <row r="53" spans="1:9" x14ac:dyDescent="0.25">
      <c r="A53" s="4">
        <v>49</v>
      </c>
      <c r="E53" t="s">
        <v>5</v>
      </c>
      <c r="I53" t="s">
        <v>10</v>
      </c>
    </row>
    <row r="54" spans="1:9" x14ac:dyDescent="0.25">
      <c r="A54" s="4">
        <v>50</v>
      </c>
      <c r="C54" t="s">
        <v>10</v>
      </c>
      <c r="D54" t="s">
        <v>5</v>
      </c>
      <c r="F54" t="s">
        <v>10</v>
      </c>
      <c r="G54" t="s">
        <v>10</v>
      </c>
    </row>
    <row r="55" spans="1:9" x14ac:dyDescent="0.25">
      <c r="A55" s="4">
        <v>51</v>
      </c>
      <c r="D55" t="s">
        <v>5</v>
      </c>
      <c r="E55" t="s">
        <v>5</v>
      </c>
      <c r="H55" t="s">
        <v>10</v>
      </c>
      <c r="I55" t="s">
        <v>5</v>
      </c>
    </row>
    <row r="56" spans="1:9" x14ac:dyDescent="0.25">
      <c r="A56" s="4">
        <v>52</v>
      </c>
      <c r="B56" t="s">
        <v>10</v>
      </c>
      <c r="C56" t="s">
        <v>5</v>
      </c>
      <c r="D56" t="s">
        <v>5</v>
      </c>
      <c r="E56" t="s">
        <v>5</v>
      </c>
      <c r="F56" t="s">
        <v>5</v>
      </c>
      <c r="G56" t="s">
        <v>5</v>
      </c>
      <c r="H56" t="s">
        <v>9</v>
      </c>
    </row>
    <row r="57" spans="1:9" x14ac:dyDescent="0.25">
      <c r="A57" s="4">
        <v>53</v>
      </c>
    </row>
    <row r="58" spans="1:9" x14ac:dyDescent="0.25">
      <c r="A58" s="4">
        <v>54</v>
      </c>
      <c r="B58" t="s">
        <v>8</v>
      </c>
      <c r="C58" t="s">
        <v>8</v>
      </c>
      <c r="D58" t="s">
        <v>10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I60">
    <cfRule type="cellIs" dxfId="3538" priority="1" operator="equal">
      <formula>"Energia"</formula>
    </cfRule>
    <cfRule type="cellIs" dxfId="3537" priority="2" operator="equal">
      <formula>"Feito"</formula>
    </cfRule>
    <cfRule type="cellIs" dxfId="3536" priority="3" operator="equal">
      <formula>"Operação"</formula>
    </cfRule>
    <cfRule type="cellIs" dxfId="3535" priority="4" operator="equal">
      <formula>"Chuva"</formula>
    </cfRule>
    <cfRule type="cellIs" dxfId="3534" priority="5" operator="equal">
      <formula>"Elétrico"</formula>
    </cfRule>
    <cfRule type="cellIs" dxfId="3533" priority="6" operator="equal">
      <formula>"Mecânico"</formula>
    </cfRule>
    <cfRule type="cellIs" dxfId="3532" priority="7" operator="equal">
      <formula>"Ok"</formula>
    </cfRule>
  </conditionalFormatting>
  <conditionalFormatting sqref="G5:G11">
    <cfRule type="cellIs" dxfId="3531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5BE70544-1070-4033-B160-2095C3D31A9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D8E-C8E5-49F3-9954-4518387F0359}">
  <sheetPr codeName="Planilha29"/>
  <dimension ref="A3:N60"/>
  <sheetViews>
    <sheetView workbookViewId="0">
      <pane xSplit="1" topLeftCell="B1" activePane="topRight" state="frozen"/>
      <selection pane="topRight" activeCell="I23" sqref="I2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44420</v>
      </c>
      <c r="C3" s="3">
        <f>B3+1</f>
        <v>44421</v>
      </c>
      <c r="D3" s="3">
        <f t="shared" ref="D3:I3" si="0">C3+1</f>
        <v>44422</v>
      </c>
      <c r="E3" s="3">
        <f t="shared" si="0"/>
        <v>44423</v>
      </c>
      <c r="F3" s="3">
        <f t="shared" si="0"/>
        <v>44424</v>
      </c>
      <c r="G3" s="3">
        <f t="shared" si="0"/>
        <v>44425</v>
      </c>
      <c r="H3" s="3">
        <f t="shared" si="0"/>
        <v>44426</v>
      </c>
      <c r="I3" s="3">
        <f t="shared" si="0"/>
        <v>44427</v>
      </c>
    </row>
    <row r="4" spans="1:14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K5" s="5" t="s">
        <v>5</v>
      </c>
      <c r="L5">
        <f>COUNTIF($B$5:$I$60,K5)</f>
        <v>98</v>
      </c>
      <c r="M5" s="51">
        <f>L5/$L$11</f>
        <v>0.72592592592592597</v>
      </c>
      <c r="N5" s="50">
        <v>44420</v>
      </c>
    </row>
    <row r="6" spans="1:14" x14ac:dyDescent="0.25">
      <c r="A6" s="4">
        <v>2</v>
      </c>
      <c r="C6" t="s">
        <v>5</v>
      </c>
      <c r="F6" t="s">
        <v>5</v>
      </c>
      <c r="H6" t="s">
        <v>5</v>
      </c>
      <c r="I6" t="s">
        <v>5</v>
      </c>
      <c r="K6" s="6" t="s">
        <v>8</v>
      </c>
      <c r="L6">
        <f t="shared" ref="L6:L10" si="2">COUNTIF($B$5:$I$60,K6)</f>
        <v>11</v>
      </c>
      <c r="M6" s="51">
        <f t="shared" ref="M6:M10" si="3">L6/$L$11</f>
        <v>8.1481481481481488E-2</v>
      </c>
    </row>
    <row r="7" spans="1:14" x14ac:dyDescent="0.25">
      <c r="A7" s="4">
        <v>3</v>
      </c>
      <c r="C7" t="s">
        <v>5</v>
      </c>
      <c r="F7" t="s">
        <v>5</v>
      </c>
      <c r="I7" t="s">
        <v>5</v>
      </c>
      <c r="K7" s="7" t="s">
        <v>9</v>
      </c>
      <c r="L7">
        <f t="shared" si="2"/>
        <v>7</v>
      </c>
      <c r="M7" s="51">
        <f t="shared" si="3"/>
        <v>5.185185185185185E-2</v>
      </c>
    </row>
    <row r="8" spans="1:14" x14ac:dyDescent="0.25">
      <c r="A8" s="4">
        <v>4</v>
      </c>
      <c r="D8" t="s">
        <v>5</v>
      </c>
      <c r="G8" t="s">
        <v>5</v>
      </c>
      <c r="H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10</v>
      </c>
      <c r="E10" t="s">
        <v>8</v>
      </c>
      <c r="H10" t="s">
        <v>5</v>
      </c>
      <c r="I10" t="s">
        <v>5</v>
      </c>
      <c r="K10" s="10" t="s">
        <v>10</v>
      </c>
      <c r="L10">
        <f t="shared" si="2"/>
        <v>19</v>
      </c>
      <c r="M10" s="51">
        <f t="shared" si="3"/>
        <v>0.14074074074074075</v>
      </c>
    </row>
    <row r="11" spans="1:14" x14ac:dyDescent="0.25">
      <c r="A11" s="4">
        <v>7</v>
      </c>
      <c r="D11" t="s">
        <v>9</v>
      </c>
      <c r="H11" t="s">
        <v>5</v>
      </c>
      <c r="L11">
        <f>SUM(L5:L10)</f>
        <v>135</v>
      </c>
    </row>
    <row r="12" spans="1:14" x14ac:dyDescent="0.25">
      <c r="A12" s="4">
        <v>8</v>
      </c>
      <c r="C12" t="s">
        <v>10</v>
      </c>
      <c r="D12" t="s">
        <v>5</v>
      </c>
      <c r="G12" t="s">
        <v>5</v>
      </c>
    </row>
    <row r="13" spans="1:14" x14ac:dyDescent="0.25">
      <c r="A13" s="4">
        <v>9</v>
      </c>
      <c r="B13" t="s">
        <v>5</v>
      </c>
      <c r="E13" t="s">
        <v>5</v>
      </c>
      <c r="I13" t="s">
        <v>8</v>
      </c>
    </row>
    <row r="14" spans="1:14" x14ac:dyDescent="0.25">
      <c r="A14" s="4">
        <v>10</v>
      </c>
      <c r="C14" t="s">
        <v>5</v>
      </c>
      <c r="F14" t="s">
        <v>5</v>
      </c>
      <c r="G14" t="s">
        <v>5</v>
      </c>
    </row>
    <row r="15" spans="1:14" x14ac:dyDescent="0.25">
      <c r="A15" s="4">
        <v>11</v>
      </c>
      <c r="D15" t="s">
        <v>5</v>
      </c>
      <c r="G15" t="s">
        <v>10</v>
      </c>
    </row>
    <row r="16" spans="1:14" x14ac:dyDescent="0.25">
      <c r="A16" s="4">
        <v>12</v>
      </c>
      <c r="C16" t="s">
        <v>5</v>
      </c>
      <c r="E16" t="s">
        <v>5</v>
      </c>
      <c r="H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C18" t="s">
        <v>5</v>
      </c>
      <c r="E18" t="s">
        <v>5</v>
      </c>
      <c r="G18" t="s">
        <v>5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10</v>
      </c>
      <c r="G33" t="s">
        <v>5</v>
      </c>
      <c r="H33" t="s">
        <v>5</v>
      </c>
      <c r="I33" t="s">
        <v>5</v>
      </c>
    </row>
    <row r="34" spans="1:9" x14ac:dyDescent="0.25">
      <c r="A34" s="4">
        <v>30</v>
      </c>
      <c r="B34" t="s">
        <v>8</v>
      </c>
      <c r="C34" t="s">
        <v>8</v>
      </c>
      <c r="D34" t="s">
        <v>5</v>
      </c>
      <c r="E34" t="s">
        <v>10</v>
      </c>
      <c r="F34" t="s">
        <v>5</v>
      </c>
      <c r="G34" t="s">
        <v>5</v>
      </c>
      <c r="H34" t="s">
        <v>5</v>
      </c>
      <c r="I34" t="s">
        <v>5</v>
      </c>
    </row>
    <row r="35" spans="1:9" x14ac:dyDescent="0.25">
      <c r="A35" s="4">
        <v>31</v>
      </c>
      <c r="B35" t="s">
        <v>10</v>
      </c>
      <c r="C35" t="s">
        <v>5</v>
      </c>
      <c r="F35" t="s">
        <v>5</v>
      </c>
      <c r="I35" t="s">
        <v>5</v>
      </c>
    </row>
    <row r="36" spans="1:9" x14ac:dyDescent="0.25">
      <c r="A36" s="4">
        <v>32</v>
      </c>
      <c r="C36" t="s">
        <v>8</v>
      </c>
      <c r="E36" t="s">
        <v>5</v>
      </c>
      <c r="G36" t="s">
        <v>5</v>
      </c>
      <c r="H36" t="s">
        <v>5</v>
      </c>
      <c r="I36" t="s">
        <v>5</v>
      </c>
    </row>
    <row r="37" spans="1:9" x14ac:dyDescent="0.25">
      <c r="A37" s="4">
        <v>33</v>
      </c>
      <c r="C37" t="s">
        <v>5</v>
      </c>
      <c r="E37" t="s">
        <v>5</v>
      </c>
      <c r="F37" t="s">
        <v>5</v>
      </c>
      <c r="I37" t="s">
        <v>5</v>
      </c>
    </row>
    <row r="38" spans="1:9" x14ac:dyDescent="0.25">
      <c r="A38" s="4">
        <v>34</v>
      </c>
      <c r="B38" t="s">
        <v>5</v>
      </c>
      <c r="D38" t="s">
        <v>5</v>
      </c>
      <c r="F38" t="s">
        <v>5</v>
      </c>
      <c r="H38" t="s">
        <v>5</v>
      </c>
    </row>
    <row r="39" spans="1:9" x14ac:dyDescent="0.25">
      <c r="A39" s="4">
        <v>35</v>
      </c>
      <c r="B39" t="s">
        <v>5</v>
      </c>
      <c r="C39" t="s">
        <v>5</v>
      </c>
      <c r="D39" t="s">
        <v>5</v>
      </c>
      <c r="E39" t="s">
        <v>5</v>
      </c>
      <c r="F39" t="s">
        <v>5</v>
      </c>
      <c r="G39" t="s">
        <v>5</v>
      </c>
    </row>
    <row r="40" spans="1:9" x14ac:dyDescent="0.25">
      <c r="A40" s="4">
        <v>36</v>
      </c>
      <c r="B40" t="s">
        <v>10</v>
      </c>
      <c r="C40" t="s">
        <v>5</v>
      </c>
      <c r="D40" t="s">
        <v>5</v>
      </c>
      <c r="E40" t="s">
        <v>5</v>
      </c>
      <c r="F40" t="s">
        <v>10</v>
      </c>
      <c r="G40" t="s">
        <v>10</v>
      </c>
      <c r="I40" t="s">
        <v>5</v>
      </c>
    </row>
    <row r="41" spans="1:9" x14ac:dyDescent="0.25">
      <c r="A41" s="4">
        <v>37</v>
      </c>
      <c r="C41" t="s">
        <v>5</v>
      </c>
      <c r="F41" t="s">
        <v>5</v>
      </c>
      <c r="I41" t="s">
        <v>5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E47" t="s">
        <v>10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8</v>
      </c>
      <c r="I49" t="s">
        <v>8</v>
      </c>
    </row>
    <row r="50" spans="1:9" x14ac:dyDescent="0.25">
      <c r="A50" s="4">
        <v>46</v>
      </c>
      <c r="B50" t="s">
        <v>9</v>
      </c>
      <c r="F50" t="s">
        <v>9</v>
      </c>
    </row>
    <row r="51" spans="1:9" x14ac:dyDescent="0.25">
      <c r="A51" s="4">
        <v>47</v>
      </c>
      <c r="B51" t="s">
        <v>8</v>
      </c>
      <c r="F51" t="s">
        <v>10</v>
      </c>
      <c r="I51" t="s">
        <v>8</v>
      </c>
    </row>
    <row r="52" spans="1:9" x14ac:dyDescent="0.25">
      <c r="A52" s="4">
        <v>48</v>
      </c>
      <c r="C52" t="s">
        <v>5</v>
      </c>
      <c r="E52" t="s">
        <v>5</v>
      </c>
      <c r="G52" t="s">
        <v>10</v>
      </c>
      <c r="I52" t="s">
        <v>10</v>
      </c>
    </row>
    <row r="53" spans="1:9" x14ac:dyDescent="0.25">
      <c r="A53" s="4">
        <v>49</v>
      </c>
      <c r="E53" t="s">
        <v>5</v>
      </c>
      <c r="H53" t="s">
        <v>5</v>
      </c>
    </row>
    <row r="54" spans="1:9" x14ac:dyDescent="0.25">
      <c r="A54" s="4">
        <v>50</v>
      </c>
      <c r="B54" t="s">
        <v>10</v>
      </c>
      <c r="C54" t="s">
        <v>9</v>
      </c>
      <c r="I54" t="s">
        <v>5</v>
      </c>
    </row>
    <row r="55" spans="1:9" x14ac:dyDescent="0.25">
      <c r="A55" s="4">
        <v>51</v>
      </c>
      <c r="B55" t="s">
        <v>10</v>
      </c>
    </row>
    <row r="56" spans="1:9" x14ac:dyDescent="0.25">
      <c r="A56" s="4">
        <v>52</v>
      </c>
      <c r="B56" t="s">
        <v>5</v>
      </c>
      <c r="E56" t="s">
        <v>9</v>
      </c>
      <c r="H56" t="s">
        <v>8</v>
      </c>
      <c r="I56" t="s">
        <v>5</v>
      </c>
    </row>
    <row r="57" spans="1:9" x14ac:dyDescent="0.25">
      <c r="A57" s="4">
        <v>53</v>
      </c>
      <c r="F57" t="s">
        <v>10</v>
      </c>
      <c r="G57" t="s">
        <v>10</v>
      </c>
    </row>
    <row r="58" spans="1:9" x14ac:dyDescent="0.25">
      <c r="A58" s="4">
        <v>54</v>
      </c>
      <c r="D58" t="s">
        <v>8</v>
      </c>
      <c r="G58" t="s">
        <v>10</v>
      </c>
      <c r="H58" t="s">
        <v>9</v>
      </c>
      <c r="I58" t="s">
        <v>9</v>
      </c>
    </row>
    <row r="59" spans="1:9" x14ac:dyDescent="0.25">
      <c r="A59" s="4">
        <v>55</v>
      </c>
    </row>
    <row r="60" spans="1:9" x14ac:dyDescent="0.25">
      <c r="A60" s="4">
        <v>56</v>
      </c>
      <c r="G60" t="s">
        <v>10</v>
      </c>
    </row>
  </sheetData>
  <conditionalFormatting sqref="B5:I60">
    <cfRule type="cellIs" dxfId="3530" priority="1" operator="equal">
      <formula>"Energia"</formula>
    </cfRule>
    <cfRule type="cellIs" dxfId="3529" priority="2" operator="equal">
      <formula>"Feito"</formula>
    </cfRule>
    <cfRule type="cellIs" dxfId="3528" priority="3" operator="equal">
      <formula>"Operação"</formula>
    </cfRule>
    <cfRule type="cellIs" dxfId="3527" priority="4" operator="equal">
      <formula>"Chuva"</formula>
    </cfRule>
    <cfRule type="cellIs" dxfId="3526" priority="5" operator="equal">
      <formula>"Elétrico"</formula>
    </cfRule>
    <cfRule type="cellIs" dxfId="3525" priority="6" operator="equal">
      <formula>"Mecânico"</formula>
    </cfRule>
    <cfRule type="cellIs" dxfId="3524" priority="7" operator="equal">
      <formula>"Ok"</formula>
    </cfRule>
  </conditionalFormatting>
  <conditionalFormatting sqref="G5:G11">
    <cfRule type="cellIs" dxfId="3523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41E0C6A3-BF9D-4F54-A9FC-F2CB149AE20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3E4-BC9D-42C6-9173-F4DC741904DC}">
  <sheetPr codeName="Planilha30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44428</v>
      </c>
      <c r="C3" s="3">
        <f>B3+1</f>
        <v>44429</v>
      </c>
      <c r="D3" s="3">
        <f t="shared" ref="D3:I3" si="0">C3+1</f>
        <v>44430</v>
      </c>
      <c r="E3" s="3">
        <f t="shared" si="0"/>
        <v>44431</v>
      </c>
      <c r="F3" s="3">
        <f t="shared" si="0"/>
        <v>44432</v>
      </c>
      <c r="G3" s="3">
        <f t="shared" si="0"/>
        <v>44433</v>
      </c>
      <c r="H3" s="3">
        <f t="shared" si="0"/>
        <v>44434</v>
      </c>
      <c r="I3" s="3">
        <f t="shared" si="0"/>
        <v>44435</v>
      </c>
    </row>
    <row r="4" spans="1:14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C5" t="s">
        <v>10</v>
      </c>
      <c r="F5" t="s">
        <v>10</v>
      </c>
      <c r="G5" t="s">
        <v>5</v>
      </c>
      <c r="H5" t="s">
        <v>10</v>
      </c>
      <c r="I5" t="s">
        <v>10</v>
      </c>
      <c r="K5" s="5" t="s">
        <v>5</v>
      </c>
      <c r="L5">
        <f>COUNTIF($B$5:$I$60,K5)</f>
        <v>112</v>
      </c>
      <c r="M5" s="51">
        <f>L5/$L$11</f>
        <v>0.76190476190476186</v>
      </c>
      <c r="N5" s="50">
        <v>44428</v>
      </c>
    </row>
    <row r="6" spans="1:14" x14ac:dyDescent="0.25">
      <c r="A6" s="4">
        <v>2</v>
      </c>
      <c r="D6" t="s">
        <v>5</v>
      </c>
      <c r="G6" t="s">
        <v>5</v>
      </c>
      <c r="I6" t="s">
        <v>8</v>
      </c>
      <c r="K6" s="6" t="s">
        <v>8</v>
      </c>
      <c r="L6">
        <f t="shared" ref="L6:L10" si="2">COUNTIF($B$5:$I$60,K6)</f>
        <v>4</v>
      </c>
      <c r="M6" s="51">
        <f t="shared" ref="M6:M10" si="3">L6/$L$11</f>
        <v>2.7210884353741496E-2</v>
      </c>
    </row>
    <row r="7" spans="1:14" x14ac:dyDescent="0.25">
      <c r="A7" s="4">
        <v>3</v>
      </c>
      <c r="D7" t="s">
        <v>5</v>
      </c>
      <c r="F7" t="s">
        <v>5</v>
      </c>
      <c r="G7" t="s">
        <v>5</v>
      </c>
      <c r="I7" t="s">
        <v>10</v>
      </c>
      <c r="K7" s="7" t="s">
        <v>9</v>
      </c>
      <c r="L7">
        <f t="shared" si="2"/>
        <v>3</v>
      </c>
      <c r="M7" s="51">
        <f t="shared" si="3"/>
        <v>2.0408163265306121E-2</v>
      </c>
    </row>
    <row r="8" spans="1:14" x14ac:dyDescent="0.25">
      <c r="A8" s="4">
        <v>4</v>
      </c>
      <c r="B8" t="s">
        <v>5</v>
      </c>
      <c r="D8" t="s">
        <v>5</v>
      </c>
      <c r="F8" t="s">
        <v>5</v>
      </c>
      <c r="G8" t="s">
        <v>5</v>
      </c>
      <c r="H8" t="s">
        <v>5</v>
      </c>
      <c r="I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H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B10" t="s">
        <v>5</v>
      </c>
      <c r="D10" t="s">
        <v>5</v>
      </c>
      <c r="K10" s="10" t="s">
        <v>10</v>
      </c>
      <c r="L10">
        <f t="shared" si="2"/>
        <v>28</v>
      </c>
      <c r="M10" s="51">
        <f t="shared" si="3"/>
        <v>0.19047619047619047</v>
      </c>
    </row>
    <row r="11" spans="1:14" x14ac:dyDescent="0.25">
      <c r="A11" s="4">
        <v>7</v>
      </c>
      <c r="C11" t="s">
        <v>5</v>
      </c>
      <c r="F11" t="s">
        <v>5</v>
      </c>
      <c r="H11" t="s">
        <v>5</v>
      </c>
      <c r="L11">
        <f>SUM(L5:L10)</f>
        <v>147</v>
      </c>
    </row>
    <row r="12" spans="1:14" x14ac:dyDescent="0.25">
      <c r="A12" s="4">
        <v>8</v>
      </c>
      <c r="C12" t="s">
        <v>5</v>
      </c>
      <c r="G12" t="s">
        <v>10</v>
      </c>
    </row>
    <row r="13" spans="1:14" x14ac:dyDescent="0.25">
      <c r="A13" s="4">
        <v>9</v>
      </c>
      <c r="D13" t="s">
        <v>5</v>
      </c>
      <c r="H13" t="s">
        <v>10</v>
      </c>
    </row>
    <row r="14" spans="1:14" x14ac:dyDescent="0.25">
      <c r="A14" s="4">
        <v>10</v>
      </c>
      <c r="B14" t="s">
        <v>5</v>
      </c>
      <c r="C14" t="s">
        <v>5</v>
      </c>
      <c r="F14" t="s">
        <v>5</v>
      </c>
      <c r="G14" t="s">
        <v>5</v>
      </c>
    </row>
    <row r="15" spans="1:14" x14ac:dyDescent="0.25">
      <c r="A15" s="4">
        <v>11</v>
      </c>
      <c r="B15" t="s">
        <v>10</v>
      </c>
      <c r="E15" t="s">
        <v>10</v>
      </c>
      <c r="H15" t="s">
        <v>5</v>
      </c>
    </row>
    <row r="16" spans="1:14" x14ac:dyDescent="0.25">
      <c r="A16" s="4">
        <v>12</v>
      </c>
      <c r="C16" t="s">
        <v>5</v>
      </c>
      <c r="F16" t="s">
        <v>5</v>
      </c>
      <c r="H16" t="s">
        <v>5</v>
      </c>
      <c r="I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C18" t="s">
        <v>5</v>
      </c>
      <c r="E18" t="s">
        <v>5</v>
      </c>
      <c r="G18" t="s">
        <v>5</v>
      </c>
      <c r="I18" t="s">
        <v>10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8</v>
      </c>
      <c r="G29" t="s">
        <v>5</v>
      </c>
      <c r="H29" t="s">
        <v>5</v>
      </c>
      <c r="I29" t="s">
        <v>10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10</v>
      </c>
    </row>
    <row r="34" spans="1:9" x14ac:dyDescent="0.25">
      <c r="A34" s="4">
        <v>30</v>
      </c>
      <c r="B34" t="s">
        <v>5</v>
      </c>
      <c r="C34" t="s">
        <v>10</v>
      </c>
      <c r="D34" t="s">
        <v>9</v>
      </c>
      <c r="E34" t="s">
        <v>9</v>
      </c>
      <c r="F34" t="s">
        <v>5</v>
      </c>
      <c r="G34" t="s">
        <v>5</v>
      </c>
      <c r="H34" t="s">
        <v>5</v>
      </c>
      <c r="I34" t="s">
        <v>10</v>
      </c>
    </row>
    <row r="35" spans="1:9" x14ac:dyDescent="0.25">
      <c r="A35" s="4">
        <v>31</v>
      </c>
      <c r="D35" t="s">
        <v>5</v>
      </c>
      <c r="G35" t="s">
        <v>5</v>
      </c>
      <c r="I35" t="s">
        <v>10</v>
      </c>
    </row>
    <row r="36" spans="1:9" x14ac:dyDescent="0.25">
      <c r="A36" s="4">
        <v>32</v>
      </c>
      <c r="B36" t="s">
        <v>5</v>
      </c>
      <c r="D36" t="s">
        <v>10</v>
      </c>
      <c r="E36" t="s">
        <v>10</v>
      </c>
      <c r="F36" t="s">
        <v>5</v>
      </c>
      <c r="G36" t="s">
        <v>5</v>
      </c>
      <c r="H36" t="s">
        <v>5</v>
      </c>
      <c r="I36" t="s">
        <v>8</v>
      </c>
    </row>
    <row r="37" spans="1:9" x14ac:dyDescent="0.25">
      <c r="A37" s="4">
        <v>33</v>
      </c>
      <c r="C37" t="s">
        <v>5</v>
      </c>
      <c r="F37" t="s">
        <v>8</v>
      </c>
      <c r="H37" t="s">
        <v>5</v>
      </c>
      <c r="I37" t="s">
        <v>10</v>
      </c>
    </row>
    <row r="38" spans="1:9" x14ac:dyDescent="0.25">
      <c r="A38" s="4">
        <v>34</v>
      </c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10</v>
      </c>
    </row>
    <row r="39" spans="1:9" x14ac:dyDescent="0.25">
      <c r="A39" s="4">
        <v>35</v>
      </c>
      <c r="B39" t="s">
        <v>5</v>
      </c>
      <c r="D39" t="s">
        <v>5</v>
      </c>
      <c r="G39" t="s">
        <v>5</v>
      </c>
      <c r="I39" t="s">
        <v>5</v>
      </c>
    </row>
    <row r="40" spans="1:9" x14ac:dyDescent="0.25">
      <c r="A40" s="4">
        <v>36</v>
      </c>
      <c r="C40" t="s">
        <v>5</v>
      </c>
      <c r="F40" t="s">
        <v>5</v>
      </c>
      <c r="I40" t="s">
        <v>5</v>
      </c>
    </row>
    <row r="41" spans="1:9" x14ac:dyDescent="0.25">
      <c r="A41" s="4">
        <v>37</v>
      </c>
      <c r="D41" t="s">
        <v>5</v>
      </c>
      <c r="G41" t="s">
        <v>5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5</v>
      </c>
      <c r="D49" t="s">
        <v>5</v>
      </c>
      <c r="E49" t="s">
        <v>5</v>
      </c>
      <c r="F49" t="s">
        <v>5</v>
      </c>
      <c r="H49" t="s">
        <v>5</v>
      </c>
    </row>
    <row r="50" spans="1:9" x14ac:dyDescent="0.25">
      <c r="A50" s="4">
        <v>46</v>
      </c>
      <c r="B50" t="s">
        <v>10</v>
      </c>
      <c r="F50" t="s">
        <v>10</v>
      </c>
    </row>
    <row r="51" spans="1:9" x14ac:dyDescent="0.25">
      <c r="A51" s="4">
        <v>47</v>
      </c>
      <c r="E51" t="s">
        <v>5</v>
      </c>
      <c r="H51" t="s">
        <v>5</v>
      </c>
    </row>
    <row r="52" spans="1:9" x14ac:dyDescent="0.25">
      <c r="A52" s="4">
        <v>48</v>
      </c>
      <c r="C52" t="s">
        <v>5</v>
      </c>
      <c r="E52" t="s">
        <v>5</v>
      </c>
      <c r="G52" t="s">
        <v>5</v>
      </c>
      <c r="H52" t="s">
        <v>5</v>
      </c>
      <c r="I52" t="s">
        <v>5</v>
      </c>
    </row>
    <row r="53" spans="1:9" x14ac:dyDescent="0.25">
      <c r="A53" s="4">
        <v>49</v>
      </c>
      <c r="B53" t="s">
        <v>10</v>
      </c>
      <c r="D53" t="s">
        <v>5</v>
      </c>
      <c r="F53" t="s">
        <v>10</v>
      </c>
      <c r="G53" t="s">
        <v>5</v>
      </c>
      <c r="H53" t="s">
        <v>5</v>
      </c>
      <c r="I53" t="s">
        <v>5</v>
      </c>
    </row>
    <row r="54" spans="1:9" x14ac:dyDescent="0.25">
      <c r="A54" s="4">
        <v>50</v>
      </c>
      <c r="D54" t="s">
        <v>5</v>
      </c>
      <c r="E54" t="s">
        <v>5</v>
      </c>
      <c r="F54" t="s">
        <v>9</v>
      </c>
      <c r="G54" t="s">
        <v>10</v>
      </c>
      <c r="H54" t="s">
        <v>5</v>
      </c>
      <c r="I54" t="s">
        <v>5</v>
      </c>
    </row>
    <row r="55" spans="1:9" x14ac:dyDescent="0.25">
      <c r="A55" s="4">
        <v>51</v>
      </c>
      <c r="F55" t="s">
        <v>5</v>
      </c>
      <c r="G55" t="s">
        <v>10</v>
      </c>
      <c r="H55" t="s">
        <v>5</v>
      </c>
    </row>
    <row r="56" spans="1:9" x14ac:dyDescent="0.25">
      <c r="A56" s="4">
        <v>52</v>
      </c>
      <c r="D56" t="s">
        <v>5</v>
      </c>
      <c r="G56" t="s">
        <v>5</v>
      </c>
      <c r="H56" t="s">
        <v>5</v>
      </c>
    </row>
    <row r="57" spans="1:9" x14ac:dyDescent="0.25">
      <c r="A57" s="4">
        <v>53</v>
      </c>
      <c r="E57" t="s">
        <v>10</v>
      </c>
      <c r="F57" t="s">
        <v>5</v>
      </c>
    </row>
    <row r="58" spans="1:9" x14ac:dyDescent="0.25">
      <c r="A58" s="4">
        <v>54</v>
      </c>
      <c r="C58" t="s">
        <v>5</v>
      </c>
      <c r="D58" t="s">
        <v>5</v>
      </c>
      <c r="E58" t="s">
        <v>5</v>
      </c>
      <c r="F58" t="s">
        <v>5</v>
      </c>
      <c r="G58" t="s">
        <v>10</v>
      </c>
      <c r="I58" t="s">
        <v>5</v>
      </c>
    </row>
    <row r="59" spans="1:9" x14ac:dyDescent="0.25">
      <c r="A59" s="4">
        <v>55</v>
      </c>
      <c r="H59" t="s">
        <v>10</v>
      </c>
    </row>
    <row r="60" spans="1:9" x14ac:dyDescent="0.25">
      <c r="A60" s="4">
        <v>56</v>
      </c>
    </row>
  </sheetData>
  <conditionalFormatting sqref="B5:I60">
    <cfRule type="cellIs" dxfId="3522" priority="1" operator="equal">
      <formula>"Energia"</formula>
    </cfRule>
    <cfRule type="cellIs" dxfId="3521" priority="2" operator="equal">
      <formula>"Feito"</formula>
    </cfRule>
    <cfRule type="cellIs" dxfId="3520" priority="3" operator="equal">
      <formula>"Operação"</formula>
    </cfRule>
    <cfRule type="cellIs" dxfId="3519" priority="4" operator="equal">
      <formula>"Chuva"</formula>
    </cfRule>
    <cfRule type="cellIs" dxfId="3518" priority="5" operator="equal">
      <formula>"Elétrico"</formula>
    </cfRule>
    <cfRule type="cellIs" dxfId="3517" priority="6" operator="equal">
      <formula>"Mecânico"</formula>
    </cfRule>
    <cfRule type="cellIs" dxfId="3516" priority="7" operator="equal">
      <formula>"Ok"</formula>
    </cfRule>
  </conditionalFormatting>
  <conditionalFormatting sqref="G5:G11">
    <cfRule type="cellIs" dxfId="3515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CAE5BEF8-FE99-47F8-971B-08D4395B2A7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BE-6964-44AF-8CAB-7EE83BEB2BD1}">
  <sheetPr codeName="Planilha31"/>
  <dimension ref="A3:N60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44436</v>
      </c>
      <c r="C3" s="3">
        <f>B3+1</f>
        <v>44437</v>
      </c>
      <c r="D3" s="3">
        <f t="shared" ref="D3:I3" si="0">C3+1</f>
        <v>44438</v>
      </c>
      <c r="E3" s="3">
        <f t="shared" si="0"/>
        <v>44439</v>
      </c>
      <c r="F3" s="3">
        <f t="shared" si="0"/>
        <v>44440</v>
      </c>
      <c r="G3" s="3">
        <f t="shared" si="0"/>
        <v>44441</v>
      </c>
      <c r="H3" s="3">
        <f t="shared" si="0"/>
        <v>44442</v>
      </c>
      <c r="I3" s="3">
        <f t="shared" si="0"/>
        <v>44443</v>
      </c>
    </row>
    <row r="4" spans="1:14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E5" t="s">
        <v>10</v>
      </c>
      <c r="F5" t="s">
        <v>5</v>
      </c>
      <c r="G5" t="s">
        <v>5</v>
      </c>
      <c r="H5" t="s">
        <v>5</v>
      </c>
      <c r="I5" t="s">
        <v>5</v>
      </c>
      <c r="K5" s="5" t="s">
        <v>5</v>
      </c>
      <c r="L5">
        <f>COUNTIF($B$5:$I$60,K5)</f>
        <v>153</v>
      </c>
      <c r="M5" s="51">
        <f>L5/$L$11</f>
        <v>0.7766497461928934</v>
      </c>
      <c r="N5" s="50">
        <v>44436</v>
      </c>
    </row>
    <row r="6" spans="1:14" x14ac:dyDescent="0.25">
      <c r="A6" s="4">
        <v>2</v>
      </c>
      <c r="C6" t="s">
        <v>5</v>
      </c>
      <c r="D6" t="s">
        <v>10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K6" s="6" t="s">
        <v>8</v>
      </c>
      <c r="L6">
        <f t="shared" ref="L6:L10" si="2">COUNTIF($B$5:$I$60,K6)</f>
        <v>7</v>
      </c>
      <c r="M6" s="51">
        <f t="shared" ref="M6:M10" si="3">L6/$L$11</f>
        <v>3.553299492385787E-2</v>
      </c>
    </row>
    <row r="7" spans="1:14" x14ac:dyDescent="0.25">
      <c r="A7" s="4">
        <v>3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K7" s="7" t="s">
        <v>9</v>
      </c>
      <c r="L7">
        <f t="shared" si="2"/>
        <v>1</v>
      </c>
      <c r="M7" s="51">
        <f t="shared" si="3"/>
        <v>5.076142131979695E-3</v>
      </c>
    </row>
    <row r="8" spans="1:14" x14ac:dyDescent="0.25">
      <c r="A8" s="4">
        <v>4</v>
      </c>
      <c r="B8" t="s">
        <v>10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36</v>
      </c>
      <c r="M10" s="51">
        <f t="shared" si="3"/>
        <v>0.18274111675126903</v>
      </c>
    </row>
    <row r="11" spans="1:14" x14ac:dyDescent="0.25">
      <c r="A11" s="4">
        <v>7</v>
      </c>
      <c r="C11" t="s">
        <v>5</v>
      </c>
      <c r="L11">
        <f>SUM(L5:L10)</f>
        <v>197</v>
      </c>
    </row>
    <row r="12" spans="1:14" x14ac:dyDescent="0.25">
      <c r="A12" s="4">
        <v>8</v>
      </c>
      <c r="B12" t="s">
        <v>5</v>
      </c>
      <c r="E12" t="s">
        <v>5</v>
      </c>
    </row>
    <row r="13" spans="1:14" x14ac:dyDescent="0.25">
      <c r="A13" s="4">
        <v>9</v>
      </c>
      <c r="C13" t="s">
        <v>5</v>
      </c>
      <c r="D13" t="s">
        <v>5</v>
      </c>
      <c r="F13" t="s">
        <v>5</v>
      </c>
      <c r="G13" t="s">
        <v>5</v>
      </c>
      <c r="I13" t="s">
        <v>5</v>
      </c>
    </row>
    <row r="14" spans="1:14" x14ac:dyDescent="0.25">
      <c r="A14" s="4">
        <v>10</v>
      </c>
      <c r="B14" t="s">
        <v>5</v>
      </c>
      <c r="C14" t="s">
        <v>5</v>
      </c>
      <c r="E14" t="s">
        <v>5</v>
      </c>
      <c r="F14" t="s">
        <v>5</v>
      </c>
      <c r="H14" t="s">
        <v>5</v>
      </c>
      <c r="I14" t="s">
        <v>5</v>
      </c>
    </row>
    <row r="15" spans="1:14" x14ac:dyDescent="0.25">
      <c r="A15" s="4">
        <v>11</v>
      </c>
      <c r="C15" t="s">
        <v>5</v>
      </c>
      <c r="D15" t="s">
        <v>5</v>
      </c>
      <c r="F15" t="s">
        <v>5</v>
      </c>
      <c r="G15" t="s">
        <v>5</v>
      </c>
    </row>
    <row r="16" spans="1:14" x14ac:dyDescent="0.25">
      <c r="A16" s="4">
        <v>12</v>
      </c>
      <c r="C16" t="s">
        <v>5</v>
      </c>
      <c r="D16" t="s">
        <v>5</v>
      </c>
      <c r="F16" t="s">
        <v>8</v>
      </c>
      <c r="G16" t="s">
        <v>8</v>
      </c>
      <c r="I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B18" t="s">
        <v>8</v>
      </c>
      <c r="D18" t="s">
        <v>5</v>
      </c>
      <c r="F18" t="s">
        <v>5</v>
      </c>
      <c r="H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10</v>
      </c>
      <c r="D29" t="s">
        <v>5</v>
      </c>
      <c r="E29" t="s">
        <v>5</v>
      </c>
      <c r="F29" t="s">
        <v>5</v>
      </c>
      <c r="G29" t="s">
        <v>10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C33" t="s">
        <v>10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</row>
    <row r="34" spans="1:9" x14ac:dyDescent="0.25">
      <c r="A34" s="4">
        <v>30</v>
      </c>
      <c r="B34" t="s">
        <v>5</v>
      </c>
      <c r="C34" t="s">
        <v>10</v>
      </c>
      <c r="D34" t="s">
        <v>10</v>
      </c>
      <c r="E34" t="s">
        <v>9</v>
      </c>
      <c r="F34" t="s">
        <v>8</v>
      </c>
      <c r="G34" t="s">
        <v>10</v>
      </c>
      <c r="H34" t="s">
        <v>10</v>
      </c>
      <c r="I34" t="s">
        <v>10</v>
      </c>
    </row>
    <row r="35" spans="1:9" x14ac:dyDescent="0.25">
      <c r="A35" s="4">
        <v>31</v>
      </c>
      <c r="B35" t="s">
        <v>10</v>
      </c>
      <c r="C35" t="s">
        <v>5</v>
      </c>
      <c r="D35" t="s">
        <v>5</v>
      </c>
      <c r="E35" t="s">
        <v>10</v>
      </c>
      <c r="F35" t="s">
        <v>5</v>
      </c>
      <c r="G35" t="s">
        <v>5</v>
      </c>
      <c r="H35" t="s">
        <v>5</v>
      </c>
      <c r="I35" t="s">
        <v>5</v>
      </c>
    </row>
    <row r="36" spans="1:9" x14ac:dyDescent="0.25">
      <c r="A36" s="4">
        <v>32</v>
      </c>
      <c r="B36" t="s">
        <v>10</v>
      </c>
      <c r="C36" t="s">
        <v>8</v>
      </c>
      <c r="D36" t="s">
        <v>8</v>
      </c>
      <c r="E36" t="s">
        <v>5</v>
      </c>
      <c r="G36" t="s">
        <v>5</v>
      </c>
      <c r="I36" t="s">
        <v>5</v>
      </c>
    </row>
    <row r="37" spans="1:9" x14ac:dyDescent="0.25">
      <c r="A37" s="4">
        <v>33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5</v>
      </c>
      <c r="H37" t="s">
        <v>5</v>
      </c>
      <c r="I37" t="s">
        <v>10</v>
      </c>
    </row>
    <row r="38" spans="1:9" x14ac:dyDescent="0.25">
      <c r="A38" s="4">
        <v>34</v>
      </c>
      <c r="B38" t="s">
        <v>10</v>
      </c>
      <c r="C38" t="s">
        <v>10</v>
      </c>
      <c r="D38" t="s">
        <v>10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</row>
    <row r="39" spans="1:9" x14ac:dyDescent="0.25">
      <c r="A39" s="4">
        <v>35</v>
      </c>
      <c r="C39" t="s">
        <v>5</v>
      </c>
      <c r="E39" t="s">
        <v>5</v>
      </c>
      <c r="G39" t="s">
        <v>5</v>
      </c>
      <c r="I39" t="s">
        <v>5</v>
      </c>
    </row>
    <row r="40" spans="1:9" x14ac:dyDescent="0.25">
      <c r="A40" s="4">
        <v>36</v>
      </c>
      <c r="C40" t="s">
        <v>5</v>
      </c>
      <c r="E40" t="s">
        <v>5</v>
      </c>
      <c r="G40" t="s">
        <v>5</v>
      </c>
      <c r="I40" t="s">
        <v>5</v>
      </c>
    </row>
    <row r="41" spans="1:9" x14ac:dyDescent="0.25">
      <c r="A41" s="4">
        <v>37</v>
      </c>
      <c r="B41" t="s">
        <v>5</v>
      </c>
      <c r="D41" t="s">
        <v>5</v>
      </c>
      <c r="F41" t="s">
        <v>5</v>
      </c>
      <c r="H41" t="s">
        <v>5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F47" t="s">
        <v>10</v>
      </c>
    </row>
    <row r="48" spans="1:9" x14ac:dyDescent="0.25">
      <c r="A48" s="4">
        <v>44</v>
      </c>
      <c r="F48" t="s">
        <v>10</v>
      </c>
    </row>
    <row r="49" spans="1:9" x14ac:dyDescent="0.25">
      <c r="A49" s="4">
        <v>45</v>
      </c>
      <c r="D49" t="s">
        <v>5</v>
      </c>
      <c r="H49" t="s">
        <v>5</v>
      </c>
      <c r="I49" t="s">
        <v>5</v>
      </c>
    </row>
    <row r="50" spans="1:9" x14ac:dyDescent="0.25">
      <c r="A50" s="4">
        <v>46</v>
      </c>
      <c r="B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</row>
    <row r="51" spans="1:9" x14ac:dyDescent="0.25">
      <c r="A51" s="4">
        <v>47</v>
      </c>
      <c r="B51" t="s">
        <v>10</v>
      </c>
      <c r="D51" t="s">
        <v>10</v>
      </c>
      <c r="E51" t="s">
        <v>5</v>
      </c>
      <c r="F51" t="s">
        <v>10</v>
      </c>
      <c r="G51" t="s">
        <v>5</v>
      </c>
      <c r="H51" t="s">
        <v>5</v>
      </c>
      <c r="I51" t="s">
        <v>5</v>
      </c>
    </row>
    <row r="52" spans="1:9" x14ac:dyDescent="0.25">
      <c r="A52" s="4">
        <v>48</v>
      </c>
      <c r="B52" t="s">
        <v>5</v>
      </c>
      <c r="C52" t="s">
        <v>5</v>
      </c>
      <c r="D52" t="s">
        <v>8</v>
      </c>
      <c r="E52" t="s">
        <v>5</v>
      </c>
      <c r="F52" t="s">
        <v>5</v>
      </c>
      <c r="G52" t="s">
        <v>10</v>
      </c>
      <c r="H52" t="s">
        <v>5</v>
      </c>
      <c r="I52" t="s">
        <v>5</v>
      </c>
    </row>
    <row r="53" spans="1:9" x14ac:dyDescent="0.25">
      <c r="A53" s="4">
        <v>49</v>
      </c>
      <c r="B53" t="s">
        <v>5</v>
      </c>
      <c r="C53" t="s">
        <v>5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</row>
    <row r="54" spans="1:9" x14ac:dyDescent="0.25">
      <c r="A54" s="4">
        <v>50</v>
      </c>
      <c r="B54" t="s">
        <v>5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10</v>
      </c>
      <c r="I54" t="s">
        <v>5</v>
      </c>
    </row>
    <row r="55" spans="1:9" x14ac:dyDescent="0.25">
      <c r="A55" s="4">
        <v>51</v>
      </c>
      <c r="B55" t="s">
        <v>5</v>
      </c>
      <c r="C55" t="s">
        <v>10</v>
      </c>
      <c r="D55" t="s">
        <v>10</v>
      </c>
      <c r="E55" t="s">
        <v>5</v>
      </c>
      <c r="F55" t="s">
        <v>10</v>
      </c>
      <c r="G55" t="s">
        <v>5</v>
      </c>
      <c r="H55" t="s">
        <v>5</v>
      </c>
      <c r="I55" t="s">
        <v>5</v>
      </c>
    </row>
    <row r="56" spans="1:9" x14ac:dyDescent="0.25">
      <c r="A56" s="4">
        <v>52</v>
      </c>
      <c r="C56" t="s">
        <v>5</v>
      </c>
      <c r="G56" t="s">
        <v>5</v>
      </c>
    </row>
    <row r="57" spans="1:9" x14ac:dyDescent="0.25">
      <c r="A57" s="4">
        <v>53</v>
      </c>
      <c r="G57" t="s">
        <v>5</v>
      </c>
      <c r="H57" t="s">
        <v>10</v>
      </c>
      <c r="I57" t="s">
        <v>5</v>
      </c>
    </row>
    <row r="58" spans="1:9" x14ac:dyDescent="0.25">
      <c r="A58" s="4">
        <v>54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</row>
    <row r="59" spans="1:9" x14ac:dyDescent="0.25">
      <c r="A59" s="4">
        <v>55</v>
      </c>
      <c r="B59" t="s">
        <v>5</v>
      </c>
      <c r="C59" t="s">
        <v>5</v>
      </c>
    </row>
    <row r="60" spans="1:9" x14ac:dyDescent="0.25">
      <c r="A60" s="4">
        <v>56</v>
      </c>
      <c r="E60" t="s">
        <v>10</v>
      </c>
      <c r="F60" t="s">
        <v>10</v>
      </c>
      <c r="G60" t="s">
        <v>5</v>
      </c>
    </row>
  </sheetData>
  <conditionalFormatting sqref="B5:I60">
    <cfRule type="cellIs" dxfId="3514" priority="1" operator="equal">
      <formula>"Energia"</formula>
    </cfRule>
    <cfRule type="cellIs" dxfId="3513" priority="2" operator="equal">
      <formula>"Feito"</formula>
    </cfRule>
    <cfRule type="cellIs" dxfId="3512" priority="3" operator="equal">
      <formula>"Operação"</formula>
    </cfRule>
    <cfRule type="cellIs" dxfId="3511" priority="4" operator="equal">
      <formula>"Chuva"</formula>
    </cfRule>
    <cfRule type="cellIs" dxfId="3510" priority="5" operator="equal">
      <formula>"Elétrico"</formula>
    </cfRule>
    <cfRule type="cellIs" dxfId="3509" priority="6" operator="equal">
      <formula>"Mecânico"</formula>
    </cfRule>
    <cfRule type="cellIs" dxfId="3508" priority="7" operator="equal">
      <formula>"Ok"</formula>
    </cfRule>
  </conditionalFormatting>
  <conditionalFormatting sqref="G5:G11">
    <cfRule type="cellIs" dxfId="3507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" xr:uid="{BC28EC38-74F4-4044-8FDB-5B45B06A59C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6129-B701-4736-9757-A4F80DDF1AA6}">
  <sheetPr codeName="Planilha32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44444</v>
      </c>
      <c r="C3" s="3">
        <f>B3+1</f>
        <v>44445</v>
      </c>
      <c r="D3" s="3">
        <f t="shared" ref="D3:I3" si="0">C3+1</f>
        <v>44446</v>
      </c>
      <c r="E3" s="3">
        <f t="shared" si="0"/>
        <v>44447</v>
      </c>
      <c r="F3" s="3">
        <f t="shared" si="0"/>
        <v>44448</v>
      </c>
      <c r="G3" s="3">
        <f t="shared" si="0"/>
        <v>44449</v>
      </c>
      <c r="H3" s="3">
        <f t="shared" si="0"/>
        <v>44450</v>
      </c>
      <c r="I3" s="3">
        <f t="shared" si="0"/>
        <v>44451</v>
      </c>
    </row>
    <row r="4" spans="1:14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E5" t="s">
        <v>5</v>
      </c>
      <c r="G5" t="s">
        <v>5</v>
      </c>
      <c r="H5" t="s">
        <v>5</v>
      </c>
      <c r="I5" t="s">
        <v>5</v>
      </c>
      <c r="K5" s="5" t="s">
        <v>5</v>
      </c>
      <c r="L5">
        <f>COUNTIF($B$5:$I$60,K5)</f>
        <v>194</v>
      </c>
      <c r="M5" s="51">
        <f>L5/$L$11</f>
        <v>0.88990825688073394</v>
      </c>
      <c r="N5" s="50">
        <v>44444</v>
      </c>
    </row>
    <row r="6" spans="1:14" x14ac:dyDescent="0.25">
      <c r="A6" s="4">
        <v>2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K6" s="6" t="s">
        <v>8</v>
      </c>
      <c r="L6">
        <f t="shared" ref="L6:L10" si="2">COUNTIF($B$5:$I$60,K6)</f>
        <v>4</v>
      </c>
      <c r="M6" s="51">
        <f t="shared" ref="M6:M10" si="3">L6/$L$11</f>
        <v>1.834862385321101E-2</v>
      </c>
    </row>
    <row r="7" spans="1:14" x14ac:dyDescent="0.25">
      <c r="A7" s="4">
        <v>3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K7" s="7" t="s">
        <v>9</v>
      </c>
      <c r="L7">
        <f t="shared" si="2"/>
        <v>2</v>
      </c>
      <c r="M7" s="51">
        <f t="shared" si="3"/>
        <v>9.1743119266055051E-3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G10" t="s">
        <v>5</v>
      </c>
      <c r="K10" s="10" t="s">
        <v>10</v>
      </c>
      <c r="L10">
        <f t="shared" si="2"/>
        <v>18</v>
      </c>
      <c r="M10" s="51">
        <f t="shared" si="3"/>
        <v>8.2568807339449546E-2</v>
      </c>
    </row>
    <row r="11" spans="1:14" x14ac:dyDescent="0.25">
      <c r="A11" s="4">
        <v>7</v>
      </c>
      <c r="G11" t="s">
        <v>5</v>
      </c>
      <c r="L11">
        <f>SUM(L5:L10)</f>
        <v>218</v>
      </c>
    </row>
    <row r="12" spans="1:14" x14ac:dyDescent="0.25">
      <c r="A12" s="4">
        <v>8</v>
      </c>
      <c r="B12" t="s">
        <v>5</v>
      </c>
      <c r="E12" t="s">
        <v>10</v>
      </c>
      <c r="G12" t="s">
        <v>5</v>
      </c>
    </row>
    <row r="13" spans="1:14" x14ac:dyDescent="0.25">
      <c r="A13" s="4">
        <v>9</v>
      </c>
      <c r="C13" t="s">
        <v>5</v>
      </c>
      <c r="D13" t="s">
        <v>8</v>
      </c>
      <c r="G13" t="s">
        <v>5</v>
      </c>
      <c r="I13" t="s">
        <v>5</v>
      </c>
    </row>
    <row r="14" spans="1:14" x14ac:dyDescent="0.25">
      <c r="A14" s="4">
        <v>10</v>
      </c>
      <c r="D14" t="s">
        <v>5</v>
      </c>
      <c r="F14" t="s">
        <v>5</v>
      </c>
      <c r="G14" t="s">
        <v>5</v>
      </c>
    </row>
    <row r="15" spans="1:14" x14ac:dyDescent="0.25">
      <c r="A15" s="4">
        <v>11</v>
      </c>
      <c r="B15" t="s">
        <v>5</v>
      </c>
      <c r="C15" t="s">
        <v>5</v>
      </c>
      <c r="E15" t="s">
        <v>5</v>
      </c>
      <c r="F15" t="s">
        <v>8</v>
      </c>
      <c r="H15" t="s">
        <v>5</v>
      </c>
    </row>
    <row r="16" spans="1:14" x14ac:dyDescent="0.25">
      <c r="A16" s="4">
        <v>12</v>
      </c>
      <c r="B16" t="s">
        <v>5</v>
      </c>
      <c r="D16" t="s">
        <v>5</v>
      </c>
      <c r="E16" t="s">
        <v>5</v>
      </c>
      <c r="G16" t="s">
        <v>5</v>
      </c>
      <c r="H16" t="s">
        <v>5</v>
      </c>
      <c r="I16" t="s">
        <v>5</v>
      </c>
    </row>
    <row r="17" spans="1:9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</row>
    <row r="18" spans="1:9" x14ac:dyDescent="0.25">
      <c r="A18" s="4">
        <v>14</v>
      </c>
      <c r="B18" t="s">
        <v>5</v>
      </c>
      <c r="C18" t="s">
        <v>5</v>
      </c>
      <c r="E18" t="s">
        <v>5</v>
      </c>
      <c r="F18" t="s">
        <v>5</v>
      </c>
      <c r="H18" t="s">
        <v>5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  <c r="D20" t="s">
        <v>10</v>
      </c>
      <c r="H20" t="s">
        <v>5</v>
      </c>
      <c r="I20" t="s">
        <v>5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8</v>
      </c>
      <c r="G29" t="s">
        <v>5</v>
      </c>
      <c r="H29" t="s">
        <v>5</v>
      </c>
      <c r="I29" t="s">
        <v>5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</row>
    <row r="34" spans="1:9" x14ac:dyDescent="0.25">
      <c r="A34" s="4">
        <v>30</v>
      </c>
      <c r="B34" t="s">
        <v>5</v>
      </c>
      <c r="C34" t="s">
        <v>5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</row>
    <row r="35" spans="1:9" x14ac:dyDescent="0.25">
      <c r="A35" s="4">
        <v>31</v>
      </c>
      <c r="B35" t="s">
        <v>5</v>
      </c>
      <c r="C35" t="s">
        <v>5</v>
      </c>
      <c r="D35" t="s">
        <v>5</v>
      </c>
      <c r="E35" t="s">
        <v>5</v>
      </c>
      <c r="F35" t="s">
        <v>5</v>
      </c>
      <c r="G35" t="s">
        <v>10</v>
      </c>
      <c r="H35" t="s">
        <v>10</v>
      </c>
    </row>
    <row r="36" spans="1:9" x14ac:dyDescent="0.25">
      <c r="A36" s="4">
        <v>32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</row>
    <row r="37" spans="1:9" x14ac:dyDescent="0.25">
      <c r="A37" s="4">
        <v>33</v>
      </c>
      <c r="B37" t="s">
        <v>9</v>
      </c>
      <c r="C37" t="s">
        <v>5</v>
      </c>
      <c r="D37" t="s">
        <v>5</v>
      </c>
      <c r="E37" t="s">
        <v>5</v>
      </c>
      <c r="F37" t="s">
        <v>5</v>
      </c>
      <c r="G37" t="s">
        <v>10</v>
      </c>
      <c r="H37" t="s">
        <v>10</v>
      </c>
    </row>
    <row r="38" spans="1:9" x14ac:dyDescent="0.25">
      <c r="A38" s="4">
        <v>34</v>
      </c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</row>
    <row r="39" spans="1:9" x14ac:dyDescent="0.25">
      <c r="A39" s="4">
        <v>35</v>
      </c>
      <c r="C39" t="s">
        <v>5</v>
      </c>
    </row>
    <row r="40" spans="1:9" x14ac:dyDescent="0.25">
      <c r="A40" s="4">
        <v>36</v>
      </c>
      <c r="C40" t="s">
        <v>5</v>
      </c>
      <c r="E40" t="s">
        <v>5</v>
      </c>
      <c r="G40" t="s">
        <v>5</v>
      </c>
      <c r="I40" t="s">
        <v>10</v>
      </c>
    </row>
    <row r="41" spans="1:9" x14ac:dyDescent="0.25">
      <c r="A41" s="4">
        <v>37</v>
      </c>
      <c r="B41" t="s">
        <v>5</v>
      </c>
      <c r="D41" t="s">
        <v>5</v>
      </c>
      <c r="F41" t="s">
        <v>5</v>
      </c>
      <c r="H41" t="s">
        <v>5</v>
      </c>
    </row>
    <row r="42" spans="1:9" x14ac:dyDescent="0.25">
      <c r="A42" s="4">
        <v>38</v>
      </c>
      <c r="I42" t="s">
        <v>10</v>
      </c>
    </row>
    <row r="43" spans="1:9" x14ac:dyDescent="0.25">
      <c r="A43" s="4">
        <v>39</v>
      </c>
      <c r="G43" t="s">
        <v>5</v>
      </c>
      <c r="H43" t="s">
        <v>10</v>
      </c>
    </row>
    <row r="44" spans="1:9" x14ac:dyDescent="0.25">
      <c r="A44" s="4">
        <v>40</v>
      </c>
    </row>
    <row r="45" spans="1:9" x14ac:dyDescent="0.25">
      <c r="A45" s="4">
        <v>41</v>
      </c>
      <c r="F45" t="s">
        <v>10</v>
      </c>
    </row>
    <row r="46" spans="1:9" x14ac:dyDescent="0.25">
      <c r="A46" s="4">
        <v>42</v>
      </c>
      <c r="B46" t="s">
        <v>10</v>
      </c>
      <c r="E46" t="s">
        <v>5</v>
      </c>
      <c r="G46" t="s">
        <v>10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5</v>
      </c>
    </row>
    <row r="49" spans="1:9" x14ac:dyDescent="0.25">
      <c r="A49" s="4">
        <v>45</v>
      </c>
      <c r="D49" t="s">
        <v>5</v>
      </c>
      <c r="G49" t="s">
        <v>5</v>
      </c>
      <c r="H49" t="s">
        <v>5</v>
      </c>
      <c r="I49" t="s">
        <v>5</v>
      </c>
    </row>
    <row r="50" spans="1:9" x14ac:dyDescent="0.25">
      <c r="A50" s="4">
        <v>46</v>
      </c>
      <c r="B50" t="s">
        <v>5</v>
      </c>
      <c r="C50" t="s">
        <v>5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</row>
    <row r="51" spans="1:9" x14ac:dyDescent="0.25">
      <c r="A51" s="4">
        <v>47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</row>
    <row r="52" spans="1:9" x14ac:dyDescent="0.25">
      <c r="A52" s="4">
        <v>48</v>
      </c>
      <c r="B52" t="s">
        <v>5</v>
      </c>
      <c r="C52" t="s">
        <v>5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</row>
    <row r="53" spans="1:9" x14ac:dyDescent="0.25">
      <c r="A53" s="4">
        <v>49</v>
      </c>
      <c r="B53" t="s">
        <v>5</v>
      </c>
      <c r="C53" t="s">
        <v>5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</row>
    <row r="54" spans="1:9" x14ac:dyDescent="0.25">
      <c r="A54" s="4">
        <v>50</v>
      </c>
      <c r="B54" t="s">
        <v>5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</row>
    <row r="55" spans="1:9" x14ac:dyDescent="0.25">
      <c r="A55" s="4">
        <v>51</v>
      </c>
      <c r="B55" t="s">
        <v>5</v>
      </c>
      <c r="C55" t="s">
        <v>5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</row>
    <row r="56" spans="1:9" x14ac:dyDescent="0.25">
      <c r="A56" s="4">
        <v>52</v>
      </c>
      <c r="B56" t="s">
        <v>5</v>
      </c>
      <c r="D56" t="s">
        <v>5</v>
      </c>
      <c r="E56" t="s">
        <v>8</v>
      </c>
      <c r="G56" t="s">
        <v>5</v>
      </c>
      <c r="I56" t="s">
        <v>5</v>
      </c>
    </row>
    <row r="57" spans="1:9" x14ac:dyDescent="0.25">
      <c r="A57" s="4">
        <v>53</v>
      </c>
      <c r="B57" t="s">
        <v>5</v>
      </c>
      <c r="C57" t="s">
        <v>5</v>
      </c>
      <c r="D57" t="s">
        <v>5</v>
      </c>
    </row>
    <row r="58" spans="1:9" x14ac:dyDescent="0.25">
      <c r="A58" s="4">
        <v>54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</row>
    <row r="59" spans="1:9" x14ac:dyDescent="0.25">
      <c r="A59" s="4">
        <v>55</v>
      </c>
      <c r="B59" t="s">
        <v>10</v>
      </c>
      <c r="F59" t="s">
        <v>5</v>
      </c>
    </row>
    <row r="60" spans="1:9" x14ac:dyDescent="0.25">
      <c r="A60" s="4">
        <v>56</v>
      </c>
      <c r="B60" t="s">
        <v>10</v>
      </c>
      <c r="C60" t="s">
        <v>9</v>
      </c>
      <c r="D60" t="s">
        <v>10</v>
      </c>
      <c r="E60" t="s">
        <v>5</v>
      </c>
      <c r="F60" t="s">
        <v>10</v>
      </c>
      <c r="G60" t="s">
        <v>10</v>
      </c>
      <c r="H60" t="s">
        <v>10</v>
      </c>
    </row>
    <row r="61" spans="1:9" x14ac:dyDescent="0.25">
      <c r="A61" s="16">
        <v>73</v>
      </c>
    </row>
    <row r="62" spans="1:9" x14ac:dyDescent="0.25">
      <c r="A62" s="16">
        <v>74</v>
      </c>
      <c r="I62" t="s">
        <v>10</v>
      </c>
    </row>
  </sheetData>
  <conditionalFormatting sqref="B5:I62">
    <cfRule type="cellIs" dxfId="3506" priority="1" operator="equal">
      <formula>"Energia"</formula>
    </cfRule>
    <cfRule type="cellIs" dxfId="3505" priority="2" operator="equal">
      <formula>"Feito"</formula>
    </cfRule>
    <cfRule type="cellIs" dxfId="3504" priority="3" operator="equal">
      <formula>"Operação"</formula>
    </cfRule>
    <cfRule type="cellIs" dxfId="3503" priority="4" operator="equal">
      <formula>"Chuva"</formula>
    </cfRule>
    <cfRule type="cellIs" dxfId="3502" priority="5" operator="equal">
      <formula>"Elétrico"</formula>
    </cfRule>
    <cfRule type="cellIs" dxfId="3501" priority="6" operator="equal">
      <formula>"Mecânico"</formula>
    </cfRule>
    <cfRule type="cellIs" dxfId="3500" priority="7" operator="equal">
      <formula>"Ok"</formula>
    </cfRule>
  </conditionalFormatting>
  <conditionalFormatting sqref="G5:G11">
    <cfRule type="cellIs" dxfId="3499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J60 B61:I62" xr:uid="{0BE1F21D-4553-4907-8E12-52480F559C4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421D-DDF3-489B-A0A6-D2E1240E9423}">
  <sheetPr codeName="Planilha33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44452</v>
      </c>
      <c r="C3" s="3">
        <f>B3+1</f>
        <v>44453</v>
      </c>
      <c r="D3" s="3">
        <f t="shared" ref="D3:H3" si="0">C3+1</f>
        <v>44454</v>
      </c>
      <c r="E3" s="3">
        <f t="shared" si="0"/>
        <v>44455</v>
      </c>
      <c r="F3" s="3">
        <f t="shared" si="0"/>
        <v>44456</v>
      </c>
      <c r="G3" s="3">
        <f t="shared" si="0"/>
        <v>44457</v>
      </c>
      <c r="H3" s="3">
        <f t="shared" si="0"/>
        <v>44458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K5" s="5" t="s">
        <v>5</v>
      </c>
      <c r="L5">
        <f>COUNTIF($B$5:$I$60,K5)</f>
        <v>156</v>
      </c>
      <c r="M5" s="51">
        <f>L5/$L$11</f>
        <v>0.82539682539682535</v>
      </c>
      <c r="N5" s="50">
        <v>44452</v>
      </c>
    </row>
    <row r="6" spans="1:14" x14ac:dyDescent="0.25">
      <c r="A6" s="4">
        <v>2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K6" s="6" t="s">
        <v>8</v>
      </c>
      <c r="L6">
        <f t="shared" ref="L6:L10" si="2">COUNTIF($B$5:$I$60,K6)</f>
        <v>7</v>
      </c>
      <c r="M6" s="51">
        <f t="shared" ref="M6:M10" si="3">L6/$L$11</f>
        <v>3.7037037037037035E-2</v>
      </c>
    </row>
    <row r="7" spans="1:14" x14ac:dyDescent="0.25">
      <c r="A7" s="4">
        <v>3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K7" s="7" t="s">
        <v>9</v>
      </c>
      <c r="L7">
        <f t="shared" si="2"/>
        <v>6</v>
      </c>
      <c r="M7" s="51">
        <f t="shared" si="3"/>
        <v>3.1746031746031744E-2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20</v>
      </c>
      <c r="M10" s="51">
        <f t="shared" si="3"/>
        <v>0.10582010582010581</v>
      </c>
    </row>
    <row r="11" spans="1:14" x14ac:dyDescent="0.25">
      <c r="A11" s="4">
        <v>7</v>
      </c>
      <c r="L11">
        <f>SUM(L5:L10)</f>
        <v>189</v>
      </c>
    </row>
    <row r="12" spans="1:14" x14ac:dyDescent="0.25">
      <c r="A12" s="4">
        <v>8</v>
      </c>
    </row>
    <row r="13" spans="1:14" x14ac:dyDescent="0.25">
      <c r="A13" s="4">
        <v>9</v>
      </c>
      <c r="C13" t="s">
        <v>5</v>
      </c>
      <c r="D13" t="s">
        <v>5</v>
      </c>
    </row>
    <row r="14" spans="1:14" x14ac:dyDescent="0.25">
      <c r="A14" s="4">
        <v>10</v>
      </c>
      <c r="B14" t="s">
        <v>5</v>
      </c>
      <c r="D14" t="s">
        <v>5</v>
      </c>
      <c r="E14" t="s">
        <v>5</v>
      </c>
      <c r="G14" t="s">
        <v>5</v>
      </c>
      <c r="H14" t="s">
        <v>5</v>
      </c>
    </row>
    <row r="15" spans="1:14" x14ac:dyDescent="0.25">
      <c r="A15" s="4">
        <v>11</v>
      </c>
      <c r="C15" t="s">
        <v>5</v>
      </c>
      <c r="D15" t="s">
        <v>9</v>
      </c>
      <c r="E15" t="s">
        <v>5</v>
      </c>
      <c r="F15" t="s">
        <v>5</v>
      </c>
      <c r="G15" t="s">
        <v>5</v>
      </c>
      <c r="H15" t="s">
        <v>5</v>
      </c>
    </row>
    <row r="16" spans="1:14" x14ac:dyDescent="0.25">
      <c r="A16" s="4">
        <v>12</v>
      </c>
      <c r="C16" t="s">
        <v>5</v>
      </c>
      <c r="D16" t="s">
        <v>10</v>
      </c>
      <c r="F16" t="s">
        <v>10</v>
      </c>
      <c r="G16" t="s">
        <v>5</v>
      </c>
      <c r="H16" t="s">
        <v>5</v>
      </c>
    </row>
    <row r="17" spans="1:8" x14ac:dyDescent="0.25">
      <c r="A17" s="4">
        <v>13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</row>
    <row r="18" spans="1:8" x14ac:dyDescent="0.25">
      <c r="A18" s="4">
        <v>14</v>
      </c>
      <c r="D18" t="s">
        <v>9</v>
      </c>
      <c r="E18" t="s">
        <v>8</v>
      </c>
      <c r="G18" t="s">
        <v>8</v>
      </c>
      <c r="H18" t="s">
        <v>5</v>
      </c>
    </row>
    <row r="19" spans="1:8" x14ac:dyDescent="0.25">
      <c r="A19" s="4">
        <v>15</v>
      </c>
      <c r="F19" t="s">
        <v>10</v>
      </c>
      <c r="H19" t="s">
        <v>5</v>
      </c>
    </row>
    <row r="20" spans="1:8" x14ac:dyDescent="0.25">
      <c r="A20" s="4">
        <v>16</v>
      </c>
      <c r="C20" t="s">
        <v>5</v>
      </c>
    </row>
    <row r="21" spans="1:8" x14ac:dyDescent="0.25">
      <c r="A21" s="4">
        <v>17</v>
      </c>
      <c r="H21" t="s">
        <v>5</v>
      </c>
    </row>
    <row r="22" spans="1:8" x14ac:dyDescent="0.25">
      <c r="A22" s="4">
        <v>18</v>
      </c>
    </row>
    <row r="23" spans="1:8" x14ac:dyDescent="0.25">
      <c r="A23" s="4">
        <v>19</v>
      </c>
      <c r="H23" t="s">
        <v>5</v>
      </c>
    </row>
    <row r="24" spans="1:8" x14ac:dyDescent="0.25">
      <c r="A24" s="4">
        <v>20</v>
      </c>
      <c r="F24" t="s">
        <v>10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17</v>
      </c>
    </row>
    <row r="34" spans="1:8" x14ac:dyDescent="0.25">
      <c r="A34" s="4">
        <v>30</v>
      </c>
      <c r="B34" t="s">
        <v>5</v>
      </c>
      <c r="C34" t="s">
        <v>5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</row>
    <row r="35" spans="1:8" x14ac:dyDescent="0.25">
      <c r="A35" s="4">
        <v>31</v>
      </c>
      <c r="B35" t="s">
        <v>5</v>
      </c>
      <c r="C35" t="s">
        <v>5</v>
      </c>
      <c r="D35" t="s">
        <v>5</v>
      </c>
      <c r="E35" t="s">
        <v>8</v>
      </c>
      <c r="F35" t="s">
        <v>5</v>
      </c>
      <c r="G35" t="s">
        <v>10</v>
      </c>
      <c r="H35" t="s">
        <v>5</v>
      </c>
    </row>
    <row r="36" spans="1:8" x14ac:dyDescent="0.25">
      <c r="A36" s="4">
        <v>32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</row>
    <row r="37" spans="1:8" x14ac:dyDescent="0.25">
      <c r="A37" s="4">
        <v>33</v>
      </c>
      <c r="B37" t="s">
        <v>5</v>
      </c>
      <c r="C37" t="s">
        <v>8</v>
      </c>
      <c r="D37" t="s">
        <v>10</v>
      </c>
      <c r="E37" t="s">
        <v>8</v>
      </c>
      <c r="F37" t="s">
        <v>10</v>
      </c>
      <c r="G37" t="s">
        <v>10</v>
      </c>
      <c r="H37" t="s">
        <v>5</v>
      </c>
    </row>
    <row r="38" spans="1:8" x14ac:dyDescent="0.25">
      <c r="A38" s="4">
        <v>34</v>
      </c>
      <c r="B38" t="s">
        <v>5</v>
      </c>
      <c r="C38" t="s">
        <v>5</v>
      </c>
      <c r="D38" t="s">
        <v>5</v>
      </c>
      <c r="E38" t="s">
        <v>5</v>
      </c>
      <c r="F38" t="s">
        <v>5</v>
      </c>
      <c r="H38" t="s">
        <v>5</v>
      </c>
    </row>
    <row r="39" spans="1:8" x14ac:dyDescent="0.25">
      <c r="A39" s="4">
        <v>35</v>
      </c>
    </row>
    <row r="40" spans="1:8" x14ac:dyDescent="0.25">
      <c r="A40" s="4">
        <v>36</v>
      </c>
      <c r="C40" t="s">
        <v>5</v>
      </c>
      <c r="E40" t="s">
        <v>5</v>
      </c>
      <c r="G40" t="s">
        <v>10</v>
      </c>
    </row>
    <row r="41" spans="1:8" x14ac:dyDescent="0.25">
      <c r="A41" s="4">
        <v>37</v>
      </c>
      <c r="B41" t="s">
        <v>5</v>
      </c>
      <c r="D41" t="s">
        <v>5</v>
      </c>
      <c r="F41" t="s">
        <v>5</v>
      </c>
    </row>
    <row r="42" spans="1:8" x14ac:dyDescent="0.25">
      <c r="A42" s="4">
        <v>38</v>
      </c>
      <c r="B42" t="s">
        <v>10</v>
      </c>
      <c r="D42" t="s">
        <v>10</v>
      </c>
    </row>
    <row r="43" spans="1:8" x14ac:dyDescent="0.25">
      <c r="A43" s="4">
        <v>39</v>
      </c>
      <c r="B43" t="s">
        <v>5</v>
      </c>
      <c r="E43" t="s">
        <v>5</v>
      </c>
    </row>
    <row r="44" spans="1:8" x14ac:dyDescent="0.25">
      <c r="A44" s="4">
        <v>40</v>
      </c>
      <c r="C44" t="s">
        <v>10</v>
      </c>
    </row>
    <row r="45" spans="1:8" x14ac:dyDescent="0.25">
      <c r="A45" s="4">
        <v>41</v>
      </c>
      <c r="E45" t="s">
        <v>5</v>
      </c>
    </row>
    <row r="46" spans="1:8" x14ac:dyDescent="0.25">
      <c r="A46" s="4">
        <v>42</v>
      </c>
    </row>
    <row r="47" spans="1:8" x14ac:dyDescent="0.25">
      <c r="A47" s="4">
        <v>43</v>
      </c>
    </row>
    <row r="48" spans="1:8" x14ac:dyDescent="0.25">
      <c r="A48" s="4">
        <v>44</v>
      </c>
      <c r="G48" t="s">
        <v>9</v>
      </c>
    </row>
    <row r="49" spans="1:8" x14ac:dyDescent="0.25">
      <c r="A49" s="4">
        <v>45</v>
      </c>
      <c r="B49" t="s">
        <v>5</v>
      </c>
      <c r="C49" t="s">
        <v>5</v>
      </c>
      <c r="D49" t="s">
        <v>5</v>
      </c>
      <c r="E49" t="s">
        <v>5</v>
      </c>
      <c r="G49" t="s">
        <v>5</v>
      </c>
      <c r="H49" t="s">
        <v>5</v>
      </c>
    </row>
    <row r="50" spans="1:8" x14ac:dyDescent="0.25">
      <c r="A50" s="4">
        <v>46</v>
      </c>
      <c r="B50" t="s">
        <v>5</v>
      </c>
      <c r="C50" t="s">
        <v>5</v>
      </c>
      <c r="D50" t="s">
        <v>5</v>
      </c>
      <c r="E50" t="s">
        <v>5</v>
      </c>
      <c r="F50" t="s">
        <v>5</v>
      </c>
      <c r="G50" t="s">
        <v>10</v>
      </c>
      <c r="H50" t="s">
        <v>5</v>
      </c>
    </row>
    <row r="51" spans="1:8" x14ac:dyDescent="0.25">
      <c r="A51" s="4">
        <v>47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</row>
    <row r="52" spans="1:8" x14ac:dyDescent="0.25">
      <c r="A52" s="4">
        <v>48</v>
      </c>
      <c r="B52" t="s">
        <v>5</v>
      </c>
      <c r="C52" t="s">
        <v>5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</row>
    <row r="53" spans="1:8" x14ac:dyDescent="0.25">
      <c r="A53" s="4">
        <v>49</v>
      </c>
      <c r="B53" t="s">
        <v>5</v>
      </c>
      <c r="C53" t="s">
        <v>5</v>
      </c>
      <c r="D53" t="s">
        <v>5</v>
      </c>
      <c r="E53" t="s">
        <v>5</v>
      </c>
      <c r="F53" t="s">
        <v>5</v>
      </c>
      <c r="G53" t="s">
        <v>10</v>
      </c>
      <c r="H53" t="s">
        <v>5</v>
      </c>
    </row>
    <row r="54" spans="1:8" x14ac:dyDescent="0.25">
      <c r="A54" s="4">
        <v>50</v>
      </c>
      <c r="B54" t="s">
        <v>9</v>
      </c>
      <c r="C54" t="s">
        <v>10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</row>
    <row r="55" spans="1:8" x14ac:dyDescent="0.25">
      <c r="A55" s="4">
        <v>51</v>
      </c>
      <c r="B55" t="s">
        <v>5</v>
      </c>
      <c r="C55" t="s">
        <v>5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</row>
    <row r="56" spans="1:8" x14ac:dyDescent="0.25">
      <c r="A56" s="4">
        <v>52</v>
      </c>
      <c r="F56" t="s">
        <v>5</v>
      </c>
      <c r="G56" t="s">
        <v>5</v>
      </c>
      <c r="H56" t="s">
        <v>5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5</v>
      </c>
      <c r="C58" t="s">
        <v>10</v>
      </c>
      <c r="F58" t="s">
        <v>5</v>
      </c>
      <c r="H58" t="s">
        <v>5</v>
      </c>
    </row>
    <row r="59" spans="1:8" x14ac:dyDescent="0.25">
      <c r="A59" s="4">
        <v>55</v>
      </c>
      <c r="B59" t="s">
        <v>9</v>
      </c>
      <c r="E59" t="s">
        <v>10</v>
      </c>
      <c r="H59" t="s">
        <v>9</v>
      </c>
    </row>
    <row r="60" spans="1:8" x14ac:dyDescent="0.25">
      <c r="A60" s="4">
        <v>56</v>
      </c>
      <c r="B60" t="s">
        <v>5</v>
      </c>
      <c r="C60" t="s">
        <v>10</v>
      </c>
      <c r="D60" t="s">
        <v>5</v>
      </c>
      <c r="E60" t="s">
        <v>10</v>
      </c>
      <c r="F60" t="s">
        <v>8</v>
      </c>
      <c r="G60" t="s">
        <v>10</v>
      </c>
      <c r="H60" t="s">
        <v>8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I62">
    <cfRule type="cellIs" dxfId="3498" priority="1" operator="equal">
      <formula>"Energia"</formula>
    </cfRule>
    <cfRule type="cellIs" dxfId="3497" priority="2" operator="equal">
      <formula>"Feito"</formula>
    </cfRule>
    <cfRule type="cellIs" dxfId="3496" priority="3" operator="equal">
      <formula>"Operação"</formula>
    </cfRule>
    <cfRule type="cellIs" dxfId="3495" priority="4" operator="equal">
      <formula>"Chuva"</formula>
    </cfRule>
    <cfRule type="cellIs" dxfId="3494" priority="5" operator="equal">
      <formula>"Elétrico"</formula>
    </cfRule>
    <cfRule type="cellIs" dxfId="3493" priority="6" operator="equal">
      <formula>"Mecânico"</formula>
    </cfRule>
    <cfRule type="cellIs" dxfId="3492" priority="7" operator="equal">
      <formula>"Ok"</formula>
    </cfRule>
  </conditionalFormatting>
  <conditionalFormatting sqref="G5:G11">
    <cfRule type="cellIs" dxfId="3491" priority="17" operator="equal">
      <formula>"Energia"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32 B34:J60 B33:G33 I33:J33" xr:uid="{8004C038-B8C7-4B2C-BC2D-485A3B8DAE0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E92-6885-43C4-90F4-49ADAEC06A1B}">
  <sheetPr codeName="Planilha34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44459</v>
      </c>
      <c r="C3" s="3">
        <f>B3+1</f>
        <v>44460</v>
      </c>
      <c r="D3" s="3">
        <f t="shared" ref="D3:H3" si="0">C3+1</f>
        <v>44461</v>
      </c>
      <c r="E3" s="3">
        <f t="shared" si="0"/>
        <v>44462</v>
      </c>
      <c r="F3" s="3">
        <f t="shared" si="0"/>
        <v>44463</v>
      </c>
      <c r="G3" s="3">
        <f t="shared" si="0"/>
        <v>44464</v>
      </c>
      <c r="H3" s="3">
        <f t="shared" si="0"/>
        <v>44465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10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K5" s="5" t="s">
        <v>5</v>
      </c>
      <c r="L5">
        <f t="shared" ref="L5:L10" si="2">COUNTIF($C$5:$I$60,K5)</f>
        <v>127</v>
      </c>
      <c r="M5" s="51">
        <f>L5/$L$11</f>
        <v>0.79374999999999996</v>
      </c>
      <c r="N5" s="50">
        <v>44459</v>
      </c>
    </row>
    <row r="6" spans="1:14" x14ac:dyDescent="0.25">
      <c r="A6" s="4">
        <v>2</v>
      </c>
      <c r="B6" t="s">
        <v>5</v>
      </c>
      <c r="C6" t="s">
        <v>5</v>
      </c>
      <c r="D6" t="s">
        <v>5</v>
      </c>
      <c r="E6" t="s">
        <v>9</v>
      </c>
      <c r="F6" t="s">
        <v>5</v>
      </c>
      <c r="G6" t="s">
        <v>5</v>
      </c>
      <c r="H6" t="s">
        <v>5</v>
      </c>
      <c r="K6" s="6" t="s">
        <v>8</v>
      </c>
      <c r="L6">
        <f t="shared" si="2"/>
        <v>3</v>
      </c>
      <c r="M6" s="51">
        <f t="shared" ref="M6:M10" si="3">L6/$L$11</f>
        <v>1.8749999999999999E-2</v>
      </c>
    </row>
    <row r="7" spans="1:14" x14ac:dyDescent="0.25">
      <c r="A7" s="4">
        <v>3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K7" s="7" t="s">
        <v>9</v>
      </c>
      <c r="L7">
        <f t="shared" si="2"/>
        <v>4</v>
      </c>
      <c r="M7" s="51">
        <f t="shared" si="3"/>
        <v>2.5000000000000001E-2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9</v>
      </c>
      <c r="G8" t="s">
        <v>5</v>
      </c>
      <c r="H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26</v>
      </c>
      <c r="M10" s="51">
        <f t="shared" si="3"/>
        <v>0.16250000000000001</v>
      </c>
    </row>
    <row r="11" spans="1:14" x14ac:dyDescent="0.25">
      <c r="A11" s="4">
        <v>7</v>
      </c>
      <c r="E11" t="s">
        <v>10</v>
      </c>
      <c r="L11">
        <f>SUM(L5:L10)</f>
        <v>160</v>
      </c>
    </row>
    <row r="12" spans="1:14" x14ac:dyDescent="0.25">
      <c r="A12" s="4">
        <v>8</v>
      </c>
      <c r="G12" t="s">
        <v>5</v>
      </c>
    </row>
    <row r="13" spans="1:14" x14ac:dyDescent="0.25">
      <c r="A13" s="4">
        <v>9</v>
      </c>
    </row>
    <row r="14" spans="1:14" x14ac:dyDescent="0.25">
      <c r="A14" s="4">
        <v>10</v>
      </c>
      <c r="C14" t="s">
        <v>5</v>
      </c>
    </row>
    <row r="15" spans="1:14" x14ac:dyDescent="0.25">
      <c r="A15" s="4">
        <v>11</v>
      </c>
      <c r="B15" t="s">
        <v>5</v>
      </c>
      <c r="C15" t="s">
        <v>5</v>
      </c>
      <c r="E15" t="s">
        <v>5</v>
      </c>
      <c r="F15" t="s">
        <v>5</v>
      </c>
      <c r="H15" t="s">
        <v>5</v>
      </c>
    </row>
    <row r="16" spans="1:14" x14ac:dyDescent="0.25">
      <c r="A16" s="4">
        <v>12</v>
      </c>
      <c r="B16" t="s">
        <v>5</v>
      </c>
      <c r="C16" t="s">
        <v>5</v>
      </c>
      <c r="E16" t="s">
        <v>5</v>
      </c>
      <c r="F16" t="s">
        <v>5</v>
      </c>
      <c r="H16" t="s">
        <v>5</v>
      </c>
    </row>
    <row r="17" spans="1:8" x14ac:dyDescent="0.25">
      <c r="A17" s="4">
        <v>13</v>
      </c>
      <c r="B17" t="s">
        <v>5</v>
      </c>
      <c r="C17" t="s">
        <v>10</v>
      </c>
      <c r="D17" t="s">
        <v>5</v>
      </c>
      <c r="E17" t="s">
        <v>8</v>
      </c>
      <c r="F17" t="s">
        <v>9</v>
      </c>
      <c r="H17" t="s">
        <v>5</v>
      </c>
    </row>
    <row r="18" spans="1:8" x14ac:dyDescent="0.25">
      <c r="A18" s="4">
        <v>14</v>
      </c>
      <c r="B18" t="s">
        <v>5</v>
      </c>
      <c r="C18" t="s">
        <v>5</v>
      </c>
      <c r="E18" t="s">
        <v>5</v>
      </c>
      <c r="F18" t="s">
        <v>5</v>
      </c>
      <c r="G18" t="s">
        <v>5</v>
      </c>
      <c r="H18" t="s">
        <v>5</v>
      </c>
    </row>
    <row r="19" spans="1:8" x14ac:dyDescent="0.25">
      <c r="A19" s="4">
        <v>15</v>
      </c>
      <c r="B19" t="s">
        <v>9</v>
      </c>
      <c r="D19" t="s">
        <v>10</v>
      </c>
      <c r="G19" t="s">
        <v>5</v>
      </c>
    </row>
    <row r="20" spans="1:8" x14ac:dyDescent="0.25">
      <c r="A20" s="4">
        <v>16</v>
      </c>
      <c r="B20" t="s">
        <v>9</v>
      </c>
      <c r="G20" t="s">
        <v>5</v>
      </c>
      <c r="H20" t="s">
        <v>5</v>
      </c>
    </row>
    <row r="21" spans="1:8" x14ac:dyDescent="0.25">
      <c r="A21" s="4">
        <v>17</v>
      </c>
      <c r="C21" t="s">
        <v>10</v>
      </c>
      <c r="D21" t="s">
        <v>5</v>
      </c>
      <c r="F21" t="s">
        <v>10</v>
      </c>
      <c r="H21" t="s">
        <v>5</v>
      </c>
    </row>
    <row r="22" spans="1:8" x14ac:dyDescent="0.25">
      <c r="A22" s="4">
        <v>18</v>
      </c>
    </row>
    <row r="23" spans="1:8" x14ac:dyDescent="0.25">
      <c r="A23" s="4">
        <v>19</v>
      </c>
      <c r="C23" t="s">
        <v>10</v>
      </c>
      <c r="D23" t="s">
        <v>10</v>
      </c>
      <c r="F23" t="s">
        <v>5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5</v>
      </c>
      <c r="C29" t="s">
        <v>5</v>
      </c>
      <c r="D29" t="s">
        <v>10</v>
      </c>
      <c r="E29" t="s">
        <v>5</v>
      </c>
      <c r="F29" t="s">
        <v>5</v>
      </c>
      <c r="G29" t="s">
        <v>8</v>
      </c>
      <c r="H29" t="s">
        <v>10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10</v>
      </c>
    </row>
    <row r="34" spans="1:8" x14ac:dyDescent="0.25">
      <c r="A34" s="4">
        <v>30</v>
      </c>
      <c r="B34" t="s">
        <v>5</v>
      </c>
      <c r="C34" t="s">
        <v>5</v>
      </c>
      <c r="D34" t="s">
        <v>5</v>
      </c>
      <c r="E34" t="s">
        <v>5</v>
      </c>
      <c r="F34" t="s">
        <v>5</v>
      </c>
      <c r="G34" t="s">
        <v>5</v>
      </c>
      <c r="H34" t="s">
        <v>10</v>
      </c>
    </row>
    <row r="35" spans="1:8" x14ac:dyDescent="0.25">
      <c r="A35" s="4">
        <v>31</v>
      </c>
      <c r="B35" t="s">
        <v>10</v>
      </c>
      <c r="D35" t="s">
        <v>5</v>
      </c>
      <c r="E35" t="s">
        <v>5</v>
      </c>
      <c r="F35" t="s">
        <v>5</v>
      </c>
      <c r="G35" t="s">
        <v>10</v>
      </c>
    </row>
    <row r="36" spans="1:8" x14ac:dyDescent="0.25">
      <c r="A36" s="4">
        <v>32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</row>
    <row r="37" spans="1:8" x14ac:dyDescent="0.25">
      <c r="A37" s="4">
        <v>33</v>
      </c>
      <c r="B37" t="s">
        <v>5</v>
      </c>
      <c r="C37" t="s">
        <v>5</v>
      </c>
      <c r="D37" t="s">
        <v>5</v>
      </c>
      <c r="G37" t="s">
        <v>10</v>
      </c>
    </row>
    <row r="38" spans="1:8" x14ac:dyDescent="0.25">
      <c r="A38" s="4">
        <v>34</v>
      </c>
      <c r="B38" t="s">
        <v>5</v>
      </c>
      <c r="D38" t="s">
        <v>10</v>
      </c>
      <c r="E38" t="s">
        <v>5</v>
      </c>
      <c r="G38" t="s">
        <v>8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G42" t="s">
        <v>10</v>
      </c>
    </row>
    <row r="43" spans="1:8" x14ac:dyDescent="0.25">
      <c r="A43" s="4">
        <v>39</v>
      </c>
      <c r="G43" t="s">
        <v>10</v>
      </c>
      <c r="H43" t="s">
        <v>10</v>
      </c>
    </row>
    <row r="44" spans="1:8" x14ac:dyDescent="0.25">
      <c r="A44" s="4">
        <v>40</v>
      </c>
      <c r="G44" t="s">
        <v>5</v>
      </c>
      <c r="H44" t="s">
        <v>10</v>
      </c>
    </row>
    <row r="45" spans="1:8" x14ac:dyDescent="0.25">
      <c r="A45" s="4">
        <v>41</v>
      </c>
      <c r="F45" t="s">
        <v>10</v>
      </c>
      <c r="G45" t="s">
        <v>5</v>
      </c>
      <c r="H45" t="s">
        <v>10</v>
      </c>
    </row>
    <row r="46" spans="1:8" x14ac:dyDescent="0.25">
      <c r="A46" s="4">
        <v>42</v>
      </c>
      <c r="E46" t="s">
        <v>5</v>
      </c>
      <c r="F46" t="s">
        <v>5</v>
      </c>
      <c r="H46" t="s">
        <v>5</v>
      </c>
    </row>
    <row r="47" spans="1:8" x14ac:dyDescent="0.25">
      <c r="A47" s="4">
        <v>43</v>
      </c>
    </row>
    <row r="48" spans="1:8" x14ac:dyDescent="0.25">
      <c r="A48" s="4">
        <v>44</v>
      </c>
      <c r="B48" t="s">
        <v>5</v>
      </c>
      <c r="E48" t="s">
        <v>5</v>
      </c>
    </row>
    <row r="49" spans="1:8" x14ac:dyDescent="0.25">
      <c r="A49" s="4">
        <v>45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</row>
    <row r="50" spans="1:8" x14ac:dyDescent="0.25">
      <c r="A50" s="4">
        <v>46</v>
      </c>
      <c r="B50" t="s">
        <v>10</v>
      </c>
      <c r="C50" t="s">
        <v>5</v>
      </c>
      <c r="D50" t="s">
        <v>5</v>
      </c>
      <c r="E50" t="s">
        <v>5</v>
      </c>
      <c r="F50" t="s">
        <v>10</v>
      </c>
      <c r="G50" t="s">
        <v>5</v>
      </c>
      <c r="H50" t="s">
        <v>10</v>
      </c>
    </row>
    <row r="51" spans="1:8" x14ac:dyDescent="0.25">
      <c r="A51" s="4">
        <v>47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</row>
    <row r="52" spans="1:8" x14ac:dyDescent="0.25">
      <c r="A52" s="4">
        <v>48</v>
      </c>
      <c r="B52" t="s">
        <v>5</v>
      </c>
      <c r="D52" t="s">
        <v>5</v>
      </c>
      <c r="E52" t="s">
        <v>5</v>
      </c>
      <c r="F52" t="s">
        <v>5</v>
      </c>
      <c r="H52" t="s">
        <v>5</v>
      </c>
    </row>
    <row r="53" spans="1:8" x14ac:dyDescent="0.25">
      <c r="A53" s="4">
        <v>49</v>
      </c>
      <c r="B53" t="s">
        <v>5</v>
      </c>
      <c r="C53" t="s">
        <v>5</v>
      </c>
      <c r="D53" t="s">
        <v>5</v>
      </c>
      <c r="E53" t="s">
        <v>5</v>
      </c>
      <c r="F53" t="s">
        <v>9</v>
      </c>
      <c r="G53" t="s">
        <v>10</v>
      </c>
    </row>
    <row r="54" spans="1:8" x14ac:dyDescent="0.25">
      <c r="A54" s="4">
        <v>50</v>
      </c>
      <c r="B54" t="s">
        <v>5</v>
      </c>
      <c r="D54" t="s">
        <v>5</v>
      </c>
      <c r="E54" t="s">
        <v>5</v>
      </c>
      <c r="G54" t="s">
        <v>5</v>
      </c>
      <c r="H54" t="s">
        <v>5</v>
      </c>
    </row>
    <row r="55" spans="1:8" x14ac:dyDescent="0.25">
      <c r="A55" s="4">
        <v>51</v>
      </c>
      <c r="B55" t="s">
        <v>5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</row>
    <row r="56" spans="1:8" x14ac:dyDescent="0.25">
      <c r="A56" s="4">
        <v>52</v>
      </c>
      <c r="B56" t="s">
        <v>5</v>
      </c>
      <c r="C56" t="s">
        <v>5</v>
      </c>
      <c r="D56" t="s">
        <v>5</v>
      </c>
      <c r="E56" t="s">
        <v>5</v>
      </c>
      <c r="F56" t="s">
        <v>5</v>
      </c>
      <c r="G56" t="s">
        <v>5</v>
      </c>
      <c r="H56" t="s">
        <v>10</v>
      </c>
    </row>
    <row r="57" spans="1:8" x14ac:dyDescent="0.25">
      <c r="A57" s="4">
        <v>53</v>
      </c>
      <c r="C57" t="s">
        <v>5</v>
      </c>
    </row>
    <row r="58" spans="1:8" x14ac:dyDescent="0.25">
      <c r="A58" s="4">
        <v>54</v>
      </c>
      <c r="B58" t="s">
        <v>5</v>
      </c>
      <c r="D58" t="s">
        <v>5</v>
      </c>
      <c r="E58" t="s">
        <v>5</v>
      </c>
      <c r="G58" t="s">
        <v>5</v>
      </c>
      <c r="H58" t="s">
        <v>5</v>
      </c>
    </row>
    <row r="59" spans="1:8" x14ac:dyDescent="0.25">
      <c r="A59" s="4">
        <v>55</v>
      </c>
      <c r="B59" t="s">
        <v>9</v>
      </c>
      <c r="C59" t="s">
        <v>10</v>
      </c>
      <c r="D59" t="s">
        <v>5</v>
      </c>
      <c r="E59" t="s">
        <v>5</v>
      </c>
      <c r="F59" t="s">
        <v>5</v>
      </c>
      <c r="H59" t="s">
        <v>10</v>
      </c>
    </row>
    <row r="60" spans="1:8" x14ac:dyDescent="0.25">
      <c r="A60" s="4">
        <v>56</v>
      </c>
      <c r="B60" t="s">
        <v>10</v>
      </c>
      <c r="C60" t="s">
        <v>5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E11 G5:G11">
    <cfRule type="cellIs" dxfId="3490" priority="17" operator="equal">
      <formula>"Energia"</formula>
    </cfRule>
  </conditionalFormatting>
  <conditionalFormatting sqref="B5:I62">
    <cfRule type="cellIs" dxfId="3489" priority="1" operator="equal">
      <formula>"Energia"</formula>
    </cfRule>
    <cfRule type="cellIs" dxfId="3488" priority="2" operator="equal">
      <formula>"Feito"</formula>
    </cfRule>
    <cfRule type="cellIs" dxfId="3487" priority="3" operator="equal">
      <formula>"Operação"</formula>
    </cfRule>
    <cfRule type="cellIs" dxfId="3486" priority="4" operator="equal">
      <formula>"Chuva"</formula>
    </cfRule>
    <cfRule type="cellIs" dxfId="3485" priority="5" operator="equal">
      <formula>"Elétrico"</formula>
    </cfRule>
    <cfRule type="cellIs" dxfId="3484" priority="6" operator="equal">
      <formula>"Mecânico"</formula>
    </cfRule>
    <cfRule type="cellIs" dxfId="3483" priority="7" operator="equal">
      <formula>"Ok"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B8FF1127-3CA7-4422-BD50-C9A778D364A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11B-9386-4224-8954-8043BBFE29BA}">
  <sheetPr codeName="Planilha35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44466</v>
      </c>
      <c r="C3" s="3">
        <f>B3+1</f>
        <v>44467</v>
      </c>
      <c r="D3" s="3">
        <f t="shared" ref="D3:H3" si="0">C3+1</f>
        <v>44468</v>
      </c>
      <c r="E3" s="3">
        <f t="shared" si="0"/>
        <v>44469</v>
      </c>
      <c r="F3" s="3">
        <f t="shared" si="0"/>
        <v>44470</v>
      </c>
      <c r="G3" s="3">
        <f t="shared" si="0"/>
        <v>44471</v>
      </c>
      <c r="H3" s="3">
        <f t="shared" si="0"/>
        <v>44472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K5" s="5" t="s">
        <v>5</v>
      </c>
      <c r="L5">
        <f t="shared" ref="L5:L10" si="2">COUNTIF($B$5:$I$60,K5)</f>
        <v>152</v>
      </c>
      <c r="M5" s="51">
        <f>L5/$L$11</f>
        <v>0.78350515463917525</v>
      </c>
      <c r="N5" s="50">
        <v>44466</v>
      </c>
    </row>
    <row r="6" spans="1:14" x14ac:dyDescent="0.25">
      <c r="A6" s="4">
        <v>2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K6" s="6" t="s">
        <v>8</v>
      </c>
      <c r="L6">
        <f t="shared" si="2"/>
        <v>4</v>
      </c>
      <c r="M6" s="51">
        <f t="shared" ref="M6:M10" si="3">L6/$L$11</f>
        <v>2.0618556701030927E-2</v>
      </c>
    </row>
    <row r="7" spans="1:14" x14ac:dyDescent="0.25">
      <c r="A7" s="4">
        <v>3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K7" s="7" t="s">
        <v>9</v>
      </c>
      <c r="L7">
        <f t="shared" si="2"/>
        <v>2</v>
      </c>
      <c r="M7" s="51">
        <f t="shared" si="3"/>
        <v>1.0309278350515464E-2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36</v>
      </c>
      <c r="M10" s="51">
        <f t="shared" si="3"/>
        <v>0.18556701030927836</v>
      </c>
    </row>
    <row r="11" spans="1:14" x14ac:dyDescent="0.25">
      <c r="A11" s="4">
        <v>7</v>
      </c>
      <c r="L11">
        <f>SUM(L5:L10)</f>
        <v>194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  <c r="B15" t="s">
        <v>8</v>
      </c>
      <c r="D15" t="s">
        <v>5</v>
      </c>
    </row>
    <row r="16" spans="1:14" x14ac:dyDescent="0.25">
      <c r="A16" s="4">
        <v>12</v>
      </c>
      <c r="B16" t="s">
        <v>5</v>
      </c>
      <c r="D16" t="s">
        <v>5</v>
      </c>
      <c r="E16" t="s">
        <v>5</v>
      </c>
      <c r="H16" t="s">
        <v>5</v>
      </c>
    </row>
    <row r="17" spans="1:8" x14ac:dyDescent="0.25">
      <c r="A17" s="4">
        <v>13</v>
      </c>
      <c r="B17" t="s">
        <v>5</v>
      </c>
      <c r="D17" t="s">
        <v>5</v>
      </c>
      <c r="E17" t="s">
        <v>5</v>
      </c>
      <c r="G17" t="s">
        <v>5</v>
      </c>
      <c r="H17" t="s">
        <v>5</v>
      </c>
    </row>
    <row r="18" spans="1:8" x14ac:dyDescent="0.25">
      <c r="A18" s="4">
        <v>14</v>
      </c>
      <c r="C18" t="s">
        <v>10</v>
      </c>
      <c r="D18" t="s">
        <v>5</v>
      </c>
      <c r="F18" t="s">
        <v>5</v>
      </c>
      <c r="G18" t="s">
        <v>5</v>
      </c>
    </row>
    <row r="19" spans="1:8" x14ac:dyDescent="0.25">
      <c r="A19" s="4">
        <v>15</v>
      </c>
      <c r="B19" t="s">
        <v>10</v>
      </c>
      <c r="E19" t="s">
        <v>10</v>
      </c>
    </row>
    <row r="20" spans="1:8" x14ac:dyDescent="0.25">
      <c r="A20" s="4">
        <v>16</v>
      </c>
      <c r="B20" t="s">
        <v>5</v>
      </c>
      <c r="C20" t="s">
        <v>5</v>
      </c>
      <c r="D20" t="s">
        <v>10</v>
      </c>
      <c r="E20" t="s">
        <v>5</v>
      </c>
      <c r="F20" t="s">
        <v>9</v>
      </c>
      <c r="G20" t="s">
        <v>5</v>
      </c>
      <c r="H20" t="s">
        <v>10</v>
      </c>
    </row>
    <row r="21" spans="1:8" x14ac:dyDescent="0.25">
      <c r="A21" s="4">
        <v>17</v>
      </c>
      <c r="B21" t="s">
        <v>5</v>
      </c>
    </row>
    <row r="22" spans="1:8" x14ac:dyDescent="0.25">
      <c r="A22" s="4">
        <v>18</v>
      </c>
      <c r="F22" t="s">
        <v>8</v>
      </c>
    </row>
    <row r="23" spans="1:8" x14ac:dyDescent="0.25">
      <c r="A23" s="4">
        <v>19</v>
      </c>
      <c r="B23" t="s">
        <v>8</v>
      </c>
    </row>
    <row r="24" spans="1:8" x14ac:dyDescent="0.25">
      <c r="A24" s="4">
        <v>20</v>
      </c>
      <c r="C24" t="s">
        <v>5</v>
      </c>
      <c r="H24" t="s">
        <v>10</v>
      </c>
    </row>
    <row r="25" spans="1:8" x14ac:dyDescent="0.25">
      <c r="A25" s="4">
        <v>21</v>
      </c>
      <c r="C25" t="s">
        <v>10</v>
      </c>
      <c r="F25" t="s">
        <v>5</v>
      </c>
    </row>
    <row r="26" spans="1:8" x14ac:dyDescent="0.25">
      <c r="A26" s="4">
        <v>22</v>
      </c>
    </row>
    <row r="27" spans="1:8" x14ac:dyDescent="0.25">
      <c r="A27" s="4">
        <v>23</v>
      </c>
      <c r="C27" t="s">
        <v>10</v>
      </c>
      <c r="E27" t="s">
        <v>10</v>
      </c>
      <c r="G27" t="s">
        <v>5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</row>
    <row r="30" spans="1:8" x14ac:dyDescent="0.25">
      <c r="A30" s="4">
        <v>26</v>
      </c>
      <c r="E30" t="s">
        <v>10</v>
      </c>
      <c r="G30" t="s">
        <v>10</v>
      </c>
      <c r="H30" t="s">
        <v>10</v>
      </c>
    </row>
    <row r="31" spans="1:8" x14ac:dyDescent="0.25">
      <c r="A31" s="4">
        <v>27</v>
      </c>
      <c r="G31" t="s">
        <v>10</v>
      </c>
      <c r="H31" t="s">
        <v>10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</row>
    <row r="34" spans="1:8" x14ac:dyDescent="0.25">
      <c r="A34" s="4">
        <v>30</v>
      </c>
      <c r="B34" t="s">
        <v>5</v>
      </c>
      <c r="C34" t="s">
        <v>5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</row>
    <row r="35" spans="1:8" x14ac:dyDescent="0.25">
      <c r="A35" s="4">
        <v>31</v>
      </c>
      <c r="B35" t="s">
        <v>5</v>
      </c>
      <c r="C35" t="s">
        <v>10</v>
      </c>
      <c r="D35" t="s">
        <v>10</v>
      </c>
      <c r="E35" t="s">
        <v>10</v>
      </c>
      <c r="F35" t="s">
        <v>5</v>
      </c>
      <c r="G35" t="s">
        <v>10</v>
      </c>
    </row>
    <row r="36" spans="1:8" x14ac:dyDescent="0.25">
      <c r="A36" s="4">
        <v>32</v>
      </c>
      <c r="B36" t="s">
        <v>5</v>
      </c>
      <c r="C36" t="s">
        <v>5</v>
      </c>
      <c r="D36" t="s">
        <v>5</v>
      </c>
      <c r="E36" t="s">
        <v>5</v>
      </c>
      <c r="F36" t="s">
        <v>9</v>
      </c>
      <c r="G36" t="s">
        <v>10</v>
      </c>
      <c r="H36" t="s">
        <v>10</v>
      </c>
    </row>
    <row r="37" spans="1:8" x14ac:dyDescent="0.25">
      <c r="A37" s="4">
        <v>33</v>
      </c>
      <c r="B37" t="s">
        <v>10</v>
      </c>
      <c r="C37" t="s">
        <v>10</v>
      </c>
      <c r="D37" t="s">
        <v>5</v>
      </c>
      <c r="E37" t="s">
        <v>5</v>
      </c>
      <c r="F37" t="s">
        <v>5</v>
      </c>
      <c r="G37" t="s">
        <v>10</v>
      </c>
      <c r="H37" t="s">
        <v>10</v>
      </c>
    </row>
    <row r="38" spans="1:8" x14ac:dyDescent="0.25">
      <c r="A38" s="4">
        <v>34</v>
      </c>
      <c r="B38" t="s">
        <v>5</v>
      </c>
      <c r="C38" t="s">
        <v>8</v>
      </c>
      <c r="E38" t="s">
        <v>5</v>
      </c>
      <c r="F38" t="s">
        <v>5</v>
      </c>
      <c r="H38" t="s">
        <v>5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  <c r="B43" t="s">
        <v>10</v>
      </c>
      <c r="D43" t="s">
        <v>5</v>
      </c>
      <c r="E43" t="s">
        <v>5</v>
      </c>
      <c r="F43" t="s">
        <v>5</v>
      </c>
      <c r="G43" t="s">
        <v>5</v>
      </c>
    </row>
    <row r="44" spans="1:8" x14ac:dyDescent="0.25">
      <c r="A44" s="4">
        <v>40</v>
      </c>
      <c r="B44" t="s">
        <v>5</v>
      </c>
      <c r="C44" t="s">
        <v>5</v>
      </c>
      <c r="D44" t="s">
        <v>5</v>
      </c>
    </row>
    <row r="45" spans="1:8" x14ac:dyDescent="0.25">
      <c r="A45" s="4">
        <v>41</v>
      </c>
      <c r="B45" t="s">
        <v>10</v>
      </c>
      <c r="G45" t="s">
        <v>5</v>
      </c>
      <c r="H45" t="s">
        <v>10</v>
      </c>
    </row>
    <row r="46" spans="1:8" x14ac:dyDescent="0.25">
      <c r="A46" s="4">
        <v>42</v>
      </c>
      <c r="B46" t="s">
        <v>5</v>
      </c>
      <c r="C46" t="s">
        <v>5</v>
      </c>
      <c r="G46" t="s">
        <v>5</v>
      </c>
      <c r="H46" t="s">
        <v>5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</row>
    <row r="50" spans="1:8" x14ac:dyDescent="0.25">
      <c r="A50" s="4">
        <v>46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5</v>
      </c>
      <c r="H50" t="s">
        <v>5</v>
      </c>
    </row>
    <row r="51" spans="1:8" x14ac:dyDescent="0.25">
      <c r="A51" s="4">
        <v>47</v>
      </c>
      <c r="B51" t="s">
        <v>5</v>
      </c>
      <c r="C51" t="s">
        <v>5</v>
      </c>
      <c r="D51" t="s">
        <v>5</v>
      </c>
      <c r="E51" t="s">
        <v>5</v>
      </c>
      <c r="F51" t="s">
        <v>10</v>
      </c>
      <c r="G51" t="s">
        <v>10</v>
      </c>
      <c r="H51" t="s">
        <v>5</v>
      </c>
    </row>
    <row r="52" spans="1:8" x14ac:dyDescent="0.25">
      <c r="A52" s="4">
        <v>48</v>
      </c>
      <c r="B52" t="s">
        <v>5</v>
      </c>
      <c r="D52" t="s">
        <v>5</v>
      </c>
      <c r="E52" t="s">
        <v>5</v>
      </c>
      <c r="G52" t="s">
        <v>5</v>
      </c>
      <c r="H52" t="s">
        <v>5</v>
      </c>
    </row>
    <row r="53" spans="1:8" x14ac:dyDescent="0.25">
      <c r="A53" s="4">
        <v>49</v>
      </c>
      <c r="C53" t="s">
        <v>10</v>
      </c>
      <c r="D53" t="s">
        <v>5</v>
      </c>
      <c r="E53" t="s">
        <v>5</v>
      </c>
      <c r="G53" t="s">
        <v>5</v>
      </c>
      <c r="H53" t="s">
        <v>5</v>
      </c>
    </row>
    <row r="54" spans="1:8" x14ac:dyDescent="0.25">
      <c r="A54" s="4">
        <v>50</v>
      </c>
      <c r="B54" t="s">
        <v>5</v>
      </c>
      <c r="D54" t="s">
        <v>5</v>
      </c>
      <c r="E54" t="s">
        <v>5</v>
      </c>
      <c r="G54" t="s">
        <v>5</v>
      </c>
      <c r="H54" t="s">
        <v>5</v>
      </c>
    </row>
    <row r="55" spans="1:8" x14ac:dyDescent="0.25">
      <c r="A55" s="4">
        <v>51</v>
      </c>
      <c r="B55" t="s">
        <v>5</v>
      </c>
      <c r="C55" t="s">
        <v>5</v>
      </c>
      <c r="D55" t="s">
        <v>5</v>
      </c>
      <c r="F55" t="s">
        <v>5</v>
      </c>
      <c r="H55" t="s">
        <v>5</v>
      </c>
    </row>
    <row r="56" spans="1:8" x14ac:dyDescent="0.25">
      <c r="A56" s="4">
        <v>52</v>
      </c>
      <c r="B56" t="s">
        <v>5</v>
      </c>
      <c r="C56" t="s">
        <v>5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5</v>
      </c>
      <c r="D58" t="s">
        <v>5</v>
      </c>
      <c r="E58" t="s">
        <v>5</v>
      </c>
      <c r="F58" t="s">
        <v>5</v>
      </c>
      <c r="H58" t="s">
        <v>5</v>
      </c>
    </row>
    <row r="59" spans="1:8" x14ac:dyDescent="0.25">
      <c r="A59" s="4">
        <v>55</v>
      </c>
      <c r="B59" t="s">
        <v>5</v>
      </c>
      <c r="C59" t="s">
        <v>5</v>
      </c>
      <c r="D59" t="s">
        <v>5</v>
      </c>
      <c r="E59" t="s">
        <v>10</v>
      </c>
      <c r="F59" t="s">
        <v>5</v>
      </c>
      <c r="G59" t="s">
        <v>5</v>
      </c>
      <c r="H59" t="s">
        <v>5</v>
      </c>
    </row>
    <row r="60" spans="1:8" x14ac:dyDescent="0.25">
      <c r="A60" s="4">
        <v>56</v>
      </c>
      <c r="B60" t="s">
        <v>5</v>
      </c>
      <c r="C60" t="s">
        <v>5</v>
      </c>
      <c r="D60" t="s">
        <v>5</v>
      </c>
      <c r="E60" t="s">
        <v>5</v>
      </c>
      <c r="F60" t="s">
        <v>5</v>
      </c>
      <c r="H60" t="s">
        <v>5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I62">
    <cfRule type="cellIs" dxfId="3482" priority="1" operator="equal">
      <formula>"Energia"</formula>
    </cfRule>
    <cfRule type="cellIs" dxfId="3481" priority="2" operator="equal">
      <formula>"Feito"</formula>
    </cfRule>
    <cfRule type="cellIs" dxfId="3480" priority="3" operator="equal">
      <formula>"Operação"</formula>
    </cfRule>
    <cfRule type="cellIs" dxfId="3479" priority="4" operator="equal">
      <formula>"Chuva"</formula>
    </cfRule>
    <cfRule type="cellIs" dxfId="3478" priority="5" operator="equal">
      <formula>"Elétrico"</formula>
    </cfRule>
    <cfRule type="cellIs" dxfId="3477" priority="6" operator="equal">
      <formula>"Mecânico"</formula>
    </cfRule>
    <cfRule type="cellIs" dxfId="3476" priority="7" operator="equal">
      <formula>"Ok"</formula>
    </cfRule>
  </conditionalFormatting>
  <conditionalFormatting sqref="G5:G11">
    <cfRule type="cellIs" dxfId="3475" priority="16" operator="equal">
      <formula>"Energia"</formula>
    </cfRule>
  </conditionalFormatting>
  <conditionalFormatting sqref="K7">
    <cfRule type="iconSet" priority="33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66C8FBBE-AB98-444A-905D-F5FF1145819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237-6F86-4A0D-AA6A-EC38463DCF88}">
  <sheetPr codeName="Planilha36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44473</v>
      </c>
      <c r="C3" s="3">
        <f>B3+1</f>
        <v>44474</v>
      </c>
      <c r="D3" s="3">
        <f t="shared" ref="D3:H3" si="0">C3+1</f>
        <v>44475</v>
      </c>
      <c r="E3" s="3">
        <f t="shared" si="0"/>
        <v>44476</v>
      </c>
      <c r="F3" s="3">
        <f t="shared" si="0"/>
        <v>44477</v>
      </c>
      <c r="G3" s="3">
        <f t="shared" si="0"/>
        <v>44478</v>
      </c>
      <c r="H3" s="3">
        <f t="shared" si="0"/>
        <v>44479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K5" s="5" t="s">
        <v>5</v>
      </c>
      <c r="L5">
        <f t="shared" ref="L5:L10" si="2">COUNTIF($B$5:$I$60,K5)</f>
        <v>170</v>
      </c>
      <c r="M5" s="51">
        <f>L5/$L$11</f>
        <v>0.87179487179487181</v>
      </c>
      <c r="N5" s="50">
        <v>44473</v>
      </c>
    </row>
    <row r="6" spans="1:14" x14ac:dyDescent="0.25">
      <c r="A6" s="4">
        <v>2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K6" s="6" t="s">
        <v>8</v>
      </c>
      <c r="L6">
        <f t="shared" si="2"/>
        <v>4</v>
      </c>
      <c r="M6" s="51">
        <f t="shared" ref="M6:M10" si="3">L6/$L$11</f>
        <v>2.0512820512820513E-2</v>
      </c>
    </row>
    <row r="7" spans="1:14" x14ac:dyDescent="0.25">
      <c r="A7" s="4">
        <v>3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K7" s="7" t="s">
        <v>9</v>
      </c>
      <c r="L7">
        <f t="shared" si="2"/>
        <v>0</v>
      </c>
      <c r="M7" s="51">
        <f t="shared" si="3"/>
        <v>0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21</v>
      </c>
      <c r="M10" s="51">
        <f t="shared" si="3"/>
        <v>0.1076923076923077</v>
      </c>
    </row>
    <row r="11" spans="1:14" x14ac:dyDescent="0.25">
      <c r="A11" s="4">
        <v>7</v>
      </c>
      <c r="L11">
        <f>SUM(L5:L10)</f>
        <v>195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  <c r="B16" t="s">
        <v>5</v>
      </c>
      <c r="D16" t="s">
        <v>5</v>
      </c>
      <c r="F16" t="s">
        <v>5</v>
      </c>
    </row>
    <row r="17" spans="1:8" x14ac:dyDescent="0.25">
      <c r="A17" s="4">
        <v>13</v>
      </c>
      <c r="C17" t="s">
        <v>8</v>
      </c>
      <c r="D17" t="s">
        <v>8</v>
      </c>
      <c r="E17" t="s">
        <v>10</v>
      </c>
      <c r="F17" t="s">
        <v>5</v>
      </c>
      <c r="G17" t="s">
        <v>5</v>
      </c>
      <c r="H17" t="s">
        <v>5</v>
      </c>
    </row>
    <row r="18" spans="1:8" x14ac:dyDescent="0.25">
      <c r="A18" s="4">
        <v>14</v>
      </c>
      <c r="B18" t="s">
        <v>5</v>
      </c>
      <c r="F18" t="s">
        <v>5</v>
      </c>
      <c r="H18" t="s">
        <v>5</v>
      </c>
    </row>
    <row r="19" spans="1:8" x14ac:dyDescent="0.25">
      <c r="A19" s="4">
        <v>15</v>
      </c>
      <c r="B19" t="s">
        <v>10</v>
      </c>
      <c r="C19" t="s">
        <v>10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</row>
    <row r="20" spans="1:8" x14ac:dyDescent="0.25">
      <c r="A20" s="4">
        <v>16</v>
      </c>
      <c r="B20" t="s">
        <v>10</v>
      </c>
      <c r="C20" t="s">
        <v>10</v>
      </c>
    </row>
    <row r="21" spans="1:8" x14ac:dyDescent="0.25">
      <c r="A21" s="4">
        <v>17</v>
      </c>
      <c r="D21" t="s">
        <v>5</v>
      </c>
      <c r="E21" t="s">
        <v>10</v>
      </c>
      <c r="F21" t="s">
        <v>5</v>
      </c>
      <c r="G21" t="s">
        <v>5</v>
      </c>
      <c r="H21" t="s">
        <v>5</v>
      </c>
    </row>
    <row r="22" spans="1:8" x14ac:dyDescent="0.25">
      <c r="A22" s="4">
        <v>18</v>
      </c>
      <c r="F22" t="s">
        <v>10</v>
      </c>
      <c r="G22" t="s">
        <v>10</v>
      </c>
      <c r="H22" t="s">
        <v>5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10</v>
      </c>
      <c r="E24" t="s">
        <v>5</v>
      </c>
      <c r="F24" t="s">
        <v>5</v>
      </c>
      <c r="H24" t="s">
        <v>5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5</v>
      </c>
      <c r="G27" t="s">
        <v>5</v>
      </c>
      <c r="H27" t="s">
        <v>5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</row>
    <row r="30" spans="1:8" x14ac:dyDescent="0.25">
      <c r="A30" s="4">
        <v>26</v>
      </c>
      <c r="F30" t="s">
        <v>5</v>
      </c>
      <c r="H30" t="s">
        <v>5</v>
      </c>
    </row>
    <row r="31" spans="1:8" x14ac:dyDescent="0.25">
      <c r="A31" s="4">
        <v>27</v>
      </c>
      <c r="D31" t="s">
        <v>5</v>
      </c>
      <c r="F31" t="s">
        <v>10</v>
      </c>
      <c r="H31" t="s">
        <v>5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</row>
    <row r="34" spans="1:8" x14ac:dyDescent="0.25">
      <c r="A34" s="4">
        <v>30</v>
      </c>
      <c r="C34" t="s">
        <v>5</v>
      </c>
    </row>
    <row r="35" spans="1:8" x14ac:dyDescent="0.25">
      <c r="A35" s="4">
        <v>31</v>
      </c>
      <c r="B35" t="s">
        <v>5</v>
      </c>
      <c r="C35" t="s">
        <v>5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</row>
    <row r="36" spans="1:8" x14ac:dyDescent="0.25">
      <c r="A36" s="4">
        <v>32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10</v>
      </c>
      <c r="H36" t="s">
        <v>5</v>
      </c>
    </row>
    <row r="37" spans="1:8" x14ac:dyDescent="0.25">
      <c r="A37" s="4">
        <v>33</v>
      </c>
      <c r="B37" t="s">
        <v>10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</row>
    <row r="38" spans="1:8" x14ac:dyDescent="0.25">
      <c r="A38" s="4">
        <v>34</v>
      </c>
      <c r="B38" t="s">
        <v>5</v>
      </c>
      <c r="C38" t="s">
        <v>5</v>
      </c>
      <c r="D38" t="s">
        <v>5</v>
      </c>
      <c r="E38" t="s">
        <v>5</v>
      </c>
      <c r="G38" t="s">
        <v>5</v>
      </c>
      <c r="H38" t="s">
        <v>5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D42" t="s">
        <v>10</v>
      </c>
      <c r="E42" t="s">
        <v>5</v>
      </c>
      <c r="G42" t="s">
        <v>5</v>
      </c>
      <c r="H42" t="s">
        <v>5</v>
      </c>
    </row>
    <row r="43" spans="1:8" x14ac:dyDescent="0.25">
      <c r="A43" s="4">
        <v>39</v>
      </c>
      <c r="D43" t="s">
        <v>5</v>
      </c>
      <c r="E43" t="s">
        <v>5</v>
      </c>
      <c r="F43" t="s">
        <v>10</v>
      </c>
      <c r="G43" t="s">
        <v>5</v>
      </c>
      <c r="H43" t="s">
        <v>5</v>
      </c>
    </row>
    <row r="44" spans="1:8" x14ac:dyDescent="0.25">
      <c r="A44" s="4">
        <v>40</v>
      </c>
      <c r="C44" t="s">
        <v>10</v>
      </c>
      <c r="D44" t="s">
        <v>5</v>
      </c>
    </row>
    <row r="45" spans="1:8" x14ac:dyDescent="0.25">
      <c r="A45" s="4">
        <v>41</v>
      </c>
      <c r="B45" t="s">
        <v>5</v>
      </c>
      <c r="C45" t="s">
        <v>10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</row>
    <row r="46" spans="1:8" x14ac:dyDescent="0.25">
      <c r="A46" s="4">
        <v>42</v>
      </c>
      <c r="B46" t="s">
        <v>5</v>
      </c>
      <c r="C46" t="s">
        <v>10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</row>
    <row r="50" spans="1:8" x14ac:dyDescent="0.25">
      <c r="A50" s="4">
        <v>46</v>
      </c>
      <c r="B50" t="s">
        <v>5</v>
      </c>
      <c r="C50" t="s">
        <v>5</v>
      </c>
      <c r="E50" t="s">
        <v>5</v>
      </c>
      <c r="F50" t="s">
        <v>5</v>
      </c>
      <c r="G50" t="s">
        <v>10</v>
      </c>
      <c r="H50" t="s">
        <v>5</v>
      </c>
    </row>
    <row r="51" spans="1:8" x14ac:dyDescent="0.25">
      <c r="A51" s="4">
        <v>47</v>
      </c>
      <c r="C51" t="s">
        <v>8</v>
      </c>
      <c r="D51" t="s">
        <v>8</v>
      </c>
      <c r="E51" t="s">
        <v>5</v>
      </c>
      <c r="F51" t="s">
        <v>5</v>
      </c>
      <c r="G51" t="s">
        <v>5</v>
      </c>
    </row>
    <row r="52" spans="1:8" x14ac:dyDescent="0.25">
      <c r="A52" s="4">
        <v>48</v>
      </c>
      <c r="C52" t="s">
        <v>5</v>
      </c>
      <c r="D52" t="s">
        <v>5</v>
      </c>
      <c r="F52" t="s">
        <v>10</v>
      </c>
      <c r="G52" t="s">
        <v>10</v>
      </c>
    </row>
    <row r="53" spans="1:8" x14ac:dyDescent="0.25">
      <c r="A53" s="4">
        <v>49</v>
      </c>
      <c r="C53" t="s">
        <v>5</v>
      </c>
      <c r="D53" t="s">
        <v>5</v>
      </c>
      <c r="F53" t="s">
        <v>5</v>
      </c>
      <c r="G53" t="s">
        <v>5</v>
      </c>
    </row>
    <row r="54" spans="1:8" x14ac:dyDescent="0.25">
      <c r="A54" s="4">
        <v>50</v>
      </c>
      <c r="B54" t="s">
        <v>5</v>
      </c>
      <c r="C54" t="s">
        <v>5</v>
      </c>
      <c r="F54" t="s">
        <v>10</v>
      </c>
    </row>
    <row r="55" spans="1:8" x14ac:dyDescent="0.25">
      <c r="A55" s="4">
        <v>51</v>
      </c>
      <c r="B55" t="s">
        <v>5</v>
      </c>
      <c r="C55" t="s">
        <v>5</v>
      </c>
      <c r="E55" t="s">
        <v>5</v>
      </c>
      <c r="G55" t="s">
        <v>5</v>
      </c>
      <c r="H55" t="s">
        <v>5</v>
      </c>
    </row>
    <row r="56" spans="1:8" x14ac:dyDescent="0.25">
      <c r="A56" s="4">
        <v>52</v>
      </c>
      <c r="B56" t="s">
        <v>5</v>
      </c>
      <c r="C56" t="s">
        <v>5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5</v>
      </c>
      <c r="C58" t="s">
        <v>5</v>
      </c>
      <c r="E58" t="s">
        <v>5</v>
      </c>
      <c r="F58" t="s">
        <v>5</v>
      </c>
      <c r="G58" t="s">
        <v>5</v>
      </c>
      <c r="H58" t="s">
        <v>5</v>
      </c>
    </row>
    <row r="59" spans="1:8" x14ac:dyDescent="0.25">
      <c r="A59" s="4">
        <v>55</v>
      </c>
      <c r="B59" t="s">
        <v>5</v>
      </c>
      <c r="C59" t="s">
        <v>5</v>
      </c>
      <c r="D59" t="s">
        <v>5</v>
      </c>
      <c r="E59" t="s">
        <v>5</v>
      </c>
      <c r="F59" t="s">
        <v>5</v>
      </c>
      <c r="H59" t="s">
        <v>5</v>
      </c>
    </row>
    <row r="60" spans="1:8" x14ac:dyDescent="0.25">
      <c r="A60" s="4">
        <v>56</v>
      </c>
      <c r="B60" t="s">
        <v>5</v>
      </c>
      <c r="C60" t="s">
        <v>5</v>
      </c>
      <c r="D60" t="s">
        <v>5</v>
      </c>
      <c r="E60" t="s">
        <v>5</v>
      </c>
      <c r="F60" t="s">
        <v>5</v>
      </c>
      <c r="G60" t="s">
        <v>5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I62">
    <cfRule type="cellIs" dxfId="3474" priority="1" operator="equal">
      <formula>"Energia"</formula>
    </cfRule>
    <cfRule type="cellIs" dxfId="3473" priority="2" operator="equal">
      <formula>"Feito"</formula>
    </cfRule>
    <cfRule type="cellIs" dxfId="3472" priority="3" operator="equal">
      <formula>"Operação"</formula>
    </cfRule>
    <cfRule type="cellIs" dxfId="3471" priority="4" operator="equal">
      <formula>"Chuva"</formula>
    </cfRule>
    <cfRule type="cellIs" dxfId="3470" priority="5" operator="equal">
      <formula>"Elétrico"</formula>
    </cfRule>
    <cfRule type="cellIs" dxfId="3469" priority="6" operator="equal">
      <formula>"Mecânico"</formula>
    </cfRule>
    <cfRule type="cellIs" dxfId="3468" priority="7" operator="equal">
      <formula>"Ok"</formula>
    </cfRule>
  </conditionalFormatting>
  <conditionalFormatting sqref="G5:G11">
    <cfRule type="cellIs" dxfId="3467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A303FD93-8DFC-4D15-9787-CC76DE9B46F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89A0-3104-4DEB-BFBA-AF15332BA504}">
  <sheetPr codeName="Planilha37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44480</v>
      </c>
      <c r="C3" s="3">
        <f>B3+1</f>
        <v>44481</v>
      </c>
      <c r="D3" s="3">
        <f t="shared" ref="D3:H3" si="0">C3+1</f>
        <v>44482</v>
      </c>
      <c r="E3" s="3">
        <f t="shared" si="0"/>
        <v>44483</v>
      </c>
      <c r="F3" s="3">
        <f t="shared" si="0"/>
        <v>44484</v>
      </c>
      <c r="G3" s="3">
        <f t="shared" si="0"/>
        <v>44485</v>
      </c>
      <c r="H3" s="3">
        <f t="shared" si="0"/>
        <v>44486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6</v>
      </c>
      <c r="C5" t="s">
        <v>6</v>
      </c>
      <c r="H5" t="s">
        <v>5</v>
      </c>
      <c r="K5" s="5" t="s">
        <v>5</v>
      </c>
      <c r="L5">
        <f t="shared" ref="L5:L10" si="2">COUNTIF($B$5:$I$60,K5)</f>
        <v>20</v>
      </c>
      <c r="M5" s="51">
        <f>L5/$L$11</f>
        <v>0.30769230769230771</v>
      </c>
      <c r="N5" s="50">
        <v>44480</v>
      </c>
    </row>
    <row r="6" spans="1:14" x14ac:dyDescent="0.25">
      <c r="A6" s="4">
        <v>2</v>
      </c>
      <c r="B6" t="s">
        <v>6</v>
      </c>
      <c r="C6" t="s">
        <v>5</v>
      </c>
      <c r="H6" t="s">
        <v>5</v>
      </c>
      <c r="K6" s="6" t="s">
        <v>8</v>
      </c>
      <c r="L6">
        <f t="shared" si="2"/>
        <v>2</v>
      </c>
      <c r="M6" s="51">
        <f t="shared" ref="M6:M10" si="3">L6/$L$11</f>
        <v>3.0769230769230771E-2</v>
      </c>
    </row>
    <row r="7" spans="1:14" x14ac:dyDescent="0.25">
      <c r="A7" s="4">
        <v>3</v>
      </c>
      <c r="B7" t="s">
        <v>6</v>
      </c>
      <c r="C7" t="s">
        <v>5</v>
      </c>
      <c r="H7" t="s">
        <v>5</v>
      </c>
      <c r="K7" s="7" t="s">
        <v>9</v>
      </c>
      <c r="L7">
        <f t="shared" si="2"/>
        <v>0</v>
      </c>
      <c r="M7" s="51">
        <f t="shared" si="3"/>
        <v>0</v>
      </c>
    </row>
    <row r="8" spans="1:14" x14ac:dyDescent="0.25">
      <c r="A8" s="4">
        <v>4</v>
      </c>
      <c r="B8" t="s">
        <v>6</v>
      </c>
      <c r="C8" t="s">
        <v>5</v>
      </c>
      <c r="H8" t="s">
        <v>5</v>
      </c>
      <c r="K8" s="8" t="s">
        <v>7</v>
      </c>
      <c r="L8">
        <f t="shared" si="2"/>
        <v>2</v>
      </c>
      <c r="M8" s="51">
        <f t="shared" si="3"/>
        <v>3.0769230769230771E-2</v>
      </c>
    </row>
    <row r="9" spans="1:14" x14ac:dyDescent="0.25">
      <c r="A9" s="4">
        <v>5</v>
      </c>
      <c r="K9" s="9" t="s">
        <v>6</v>
      </c>
      <c r="L9">
        <f t="shared" si="2"/>
        <v>40</v>
      </c>
      <c r="M9" s="51">
        <f t="shared" si="3"/>
        <v>0.61538461538461542</v>
      </c>
    </row>
    <row r="10" spans="1:14" x14ac:dyDescent="0.25">
      <c r="A10" s="4">
        <v>6</v>
      </c>
      <c r="K10" s="10" t="s">
        <v>10</v>
      </c>
      <c r="L10">
        <f t="shared" si="2"/>
        <v>1</v>
      </c>
      <c r="M10" s="51">
        <f t="shared" si="3"/>
        <v>1.5384615384615385E-2</v>
      </c>
    </row>
    <row r="11" spans="1:14" x14ac:dyDescent="0.25">
      <c r="A11" s="4">
        <v>7</v>
      </c>
      <c r="L11">
        <f>SUM(L5:L10)</f>
        <v>65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8" x14ac:dyDescent="0.25">
      <c r="A17" s="4">
        <v>13</v>
      </c>
      <c r="B17" t="s">
        <v>6</v>
      </c>
    </row>
    <row r="18" spans="1:8" x14ac:dyDescent="0.25">
      <c r="A18" s="4">
        <v>14</v>
      </c>
      <c r="B18" t="s">
        <v>6</v>
      </c>
    </row>
    <row r="19" spans="1:8" x14ac:dyDescent="0.25">
      <c r="A19" s="4">
        <v>15</v>
      </c>
      <c r="B19" t="s">
        <v>6</v>
      </c>
      <c r="C19" t="s">
        <v>5</v>
      </c>
    </row>
    <row r="20" spans="1:8" x14ac:dyDescent="0.25">
      <c r="A20" s="4">
        <v>16</v>
      </c>
      <c r="H20" t="s">
        <v>5</v>
      </c>
    </row>
    <row r="21" spans="1:8" x14ac:dyDescent="0.25">
      <c r="A21" s="4">
        <v>17</v>
      </c>
      <c r="B21" t="s">
        <v>6</v>
      </c>
      <c r="C21" t="s">
        <v>5</v>
      </c>
      <c r="H21" t="s">
        <v>5</v>
      </c>
    </row>
    <row r="22" spans="1:8" x14ac:dyDescent="0.25">
      <c r="A22" s="4">
        <v>18</v>
      </c>
      <c r="B22" t="s">
        <v>6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6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6</v>
      </c>
    </row>
    <row r="30" spans="1:8" x14ac:dyDescent="0.25">
      <c r="A30" s="4">
        <v>26</v>
      </c>
      <c r="B30" t="s">
        <v>6</v>
      </c>
    </row>
    <row r="31" spans="1:8" x14ac:dyDescent="0.25">
      <c r="A31" s="4">
        <v>27</v>
      </c>
      <c r="B31" t="s">
        <v>6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6</v>
      </c>
      <c r="C33" t="s">
        <v>6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6</v>
      </c>
      <c r="C35" t="s">
        <v>5</v>
      </c>
      <c r="H35" t="s">
        <v>5</v>
      </c>
    </row>
    <row r="36" spans="1:8" x14ac:dyDescent="0.25">
      <c r="A36" s="4">
        <v>32</v>
      </c>
      <c r="B36" t="s">
        <v>6</v>
      </c>
      <c r="C36" t="s">
        <v>6</v>
      </c>
      <c r="D36" t="s">
        <v>6</v>
      </c>
      <c r="H36" t="s">
        <v>10</v>
      </c>
    </row>
    <row r="37" spans="1:8" x14ac:dyDescent="0.25">
      <c r="A37" s="4">
        <v>33</v>
      </c>
      <c r="B37" t="s">
        <v>6</v>
      </c>
      <c r="C37" t="s">
        <v>6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B42" t="s">
        <v>6</v>
      </c>
      <c r="C42" t="s">
        <v>5</v>
      </c>
      <c r="D42" t="s">
        <v>6</v>
      </c>
    </row>
    <row r="43" spans="1:8" x14ac:dyDescent="0.25">
      <c r="A43" s="4">
        <v>39</v>
      </c>
      <c r="B43" t="s">
        <v>6</v>
      </c>
      <c r="C43" t="s">
        <v>5</v>
      </c>
    </row>
    <row r="44" spans="1:8" x14ac:dyDescent="0.25">
      <c r="A44" s="4">
        <v>40</v>
      </c>
    </row>
    <row r="45" spans="1:8" x14ac:dyDescent="0.25">
      <c r="A45" s="4">
        <v>41</v>
      </c>
      <c r="B45" t="s">
        <v>6</v>
      </c>
      <c r="C45" t="s">
        <v>5</v>
      </c>
      <c r="D45" t="s">
        <v>6</v>
      </c>
    </row>
    <row r="46" spans="1:8" x14ac:dyDescent="0.25">
      <c r="A46" s="4">
        <v>42</v>
      </c>
      <c r="B46" t="s">
        <v>6</v>
      </c>
      <c r="C46" t="s">
        <v>5</v>
      </c>
      <c r="D46" t="s">
        <v>6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6</v>
      </c>
      <c r="C49" t="s">
        <v>5</v>
      </c>
      <c r="D49" t="s">
        <v>6</v>
      </c>
    </row>
    <row r="50" spans="1:8" x14ac:dyDescent="0.25">
      <c r="A50" s="4">
        <v>46</v>
      </c>
      <c r="B50" t="s">
        <v>6</v>
      </c>
    </row>
    <row r="51" spans="1:8" x14ac:dyDescent="0.25">
      <c r="A51" s="4">
        <v>47</v>
      </c>
      <c r="B51" t="s">
        <v>6</v>
      </c>
    </row>
    <row r="52" spans="1:8" x14ac:dyDescent="0.25">
      <c r="A52" s="4">
        <v>48</v>
      </c>
      <c r="B52" t="s">
        <v>6</v>
      </c>
    </row>
    <row r="53" spans="1:8" x14ac:dyDescent="0.25">
      <c r="A53" s="4">
        <v>49</v>
      </c>
    </row>
    <row r="54" spans="1:8" x14ac:dyDescent="0.25">
      <c r="A54" s="4">
        <v>50</v>
      </c>
      <c r="B54" t="s">
        <v>6</v>
      </c>
      <c r="C54" t="s">
        <v>8</v>
      </c>
      <c r="D54" t="s">
        <v>6</v>
      </c>
      <c r="G54" t="s">
        <v>5</v>
      </c>
    </row>
    <row r="55" spans="1:8" x14ac:dyDescent="0.25">
      <c r="A55" s="4">
        <v>51</v>
      </c>
    </row>
    <row r="56" spans="1:8" x14ac:dyDescent="0.25">
      <c r="A56" s="4">
        <v>52</v>
      </c>
      <c r="B56" t="s">
        <v>6</v>
      </c>
      <c r="D56" t="s">
        <v>6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6</v>
      </c>
      <c r="C58" t="s">
        <v>8</v>
      </c>
      <c r="D58" t="s">
        <v>6</v>
      </c>
      <c r="H58" t="s">
        <v>5</v>
      </c>
    </row>
    <row r="59" spans="1:8" x14ac:dyDescent="0.25">
      <c r="A59" s="4">
        <v>55</v>
      </c>
      <c r="C59" t="s">
        <v>7</v>
      </c>
    </row>
    <row r="60" spans="1:8" x14ac:dyDescent="0.25">
      <c r="A60" s="4">
        <v>56</v>
      </c>
      <c r="C60" t="s">
        <v>7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I62">
    <cfRule type="cellIs" dxfId="3466" priority="1" operator="equal">
      <formula>"Energia"</formula>
    </cfRule>
    <cfRule type="cellIs" dxfId="3465" priority="2" operator="equal">
      <formula>"Feito"</formula>
    </cfRule>
    <cfRule type="cellIs" dxfId="3464" priority="3" operator="equal">
      <formula>"Operação"</formula>
    </cfRule>
    <cfRule type="cellIs" dxfId="3463" priority="4" operator="equal">
      <formula>"Chuva"</formula>
    </cfRule>
    <cfRule type="cellIs" dxfId="3462" priority="5" operator="equal">
      <formula>"Elétrico"</formula>
    </cfRule>
    <cfRule type="cellIs" dxfId="3461" priority="6" operator="equal">
      <formula>"Mecânico"</formula>
    </cfRule>
    <cfRule type="cellIs" dxfId="3460" priority="7" operator="equal">
      <formula>"Ok"</formula>
    </cfRule>
  </conditionalFormatting>
  <conditionalFormatting sqref="G5:G11">
    <cfRule type="cellIs" dxfId="3459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E9E9FA3D-9767-4452-AD1A-B9036A7C067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D0F-2EFB-4BC5-AE2E-4056D3C32138}">
  <sheetPr codeName="Planilha38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44487</v>
      </c>
      <c r="C3" s="3">
        <f>B3+1</f>
        <v>44488</v>
      </c>
      <c r="D3" s="3">
        <f t="shared" ref="D3:H3" si="0">C3+1</f>
        <v>44489</v>
      </c>
      <c r="E3" s="3">
        <f t="shared" si="0"/>
        <v>44490</v>
      </c>
      <c r="F3" s="3">
        <f t="shared" si="0"/>
        <v>44491</v>
      </c>
      <c r="G3" s="3">
        <f t="shared" si="0"/>
        <v>44492</v>
      </c>
      <c r="H3" s="3">
        <f t="shared" si="0"/>
        <v>44493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C5" t="s">
        <v>6</v>
      </c>
      <c r="E5" t="s">
        <v>6</v>
      </c>
      <c r="F5" t="s">
        <v>6</v>
      </c>
      <c r="H5" t="s">
        <v>6</v>
      </c>
      <c r="K5" s="5" t="s">
        <v>5</v>
      </c>
      <c r="L5">
        <f t="shared" ref="L5:L10" si="2">COUNTIF($B$5:$I$60,K5)</f>
        <v>7</v>
      </c>
      <c r="M5" s="51">
        <f>L5/$L$11</f>
        <v>5.9829059829059832E-2</v>
      </c>
      <c r="N5" s="50">
        <v>44487</v>
      </c>
    </row>
    <row r="6" spans="1:14" x14ac:dyDescent="0.25">
      <c r="A6" s="4">
        <v>2</v>
      </c>
      <c r="C6" t="s">
        <v>6</v>
      </c>
      <c r="E6" t="s">
        <v>6</v>
      </c>
      <c r="F6" t="s">
        <v>6</v>
      </c>
      <c r="H6" t="s">
        <v>6</v>
      </c>
      <c r="K6" s="6" t="s">
        <v>8</v>
      </c>
      <c r="L6">
        <f t="shared" si="2"/>
        <v>0</v>
      </c>
      <c r="M6" s="51">
        <f t="shared" ref="M6:M10" si="3">L6/$L$11</f>
        <v>0</v>
      </c>
    </row>
    <row r="7" spans="1:14" x14ac:dyDescent="0.25">
      <c r="A7" s="4">
        <v>3</v>
      </c>
      <c r="C7" t="s">
        <v>6</v>
      </c>
      <c r="E7" t="s">
        <v>6</v>
      </c>
      <c r="F7" t="s">
        <v>6</v>
      </c>
      <c r="H7" t="s">
        <v>6</v>
      </c>
      <c r="K7" s="7" t="s">
        <v>9</v>
      </c>
      <c r="L7">
        <f t="shared" si="2"/>
        <v>0</v>
      </c>
      <c r="M7" s="51">
        <f t="shared" si="3"/>
        <v>0</v>
      </c>
    </row>
    <row r="8" spans="1:14" x14ac:dyDescent="0.25">
      <c r="A8" s="4">
        <v>4</v>
      </c>
      <c r="C8" t="s">
        <v>6</v>
      </c>
      <c r="E8" t="s">
        <v>6</v>
      </c>
      <c r="F8" t="s">
        <v>6</v>
      </c>
      <c r="H8" t="s">
        <v>6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109</v>
      </c>
      <c r="M9" s="51">
        <f t="shared" si="3"/>
        <v>0.93162393162393164</v>
      </c>
    </row>
    <row r="10" spans="1:14" x14ac:dyDescent="0.25">
      <c r="A10" s="4">
        <v>6</v>
      </c>
      <c r="K10" s="10" t="s">
        <v>10</v>
      </c>
      <c r="L10">
        <f t="shared" si="2"/>
        <v>1</v>
      </c>
      <c r="M10" s="51">
        <f t="shared" si="3"/>
        <v>8.5470085470085479E-3</v>
      </c>
    </row>
    <row r="11" spans="1:14" x14ac:dyDescent="0.25">
      <c r="A11" s="4">
        <v>7</v>
      </c>
      <c r="L11">
        <f>SUM(L5:L10)</f>
        <v>117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5">
      <c r="A19" s="4">
        <v>15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s="4">
        <v>16</v>
      </c>
      <c r="B20" t="s">
        <v>6</v>
      </c>
      <c r="C20" t="s">
        <v>6</v>
      </c>
      <c r="D20" t="s">
        <v>6</v>
      </c>
      <c r="E20" t="s">
        <v>5</v>
      </c>
      <c r="F20" t="s">
        <v>6</v>
      </c>
    </row>
    <row r="21" spans="1:6" x14ac:dyDescent="0.25">
      <c r="A21" s="4">
        <v>17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C29" t="s">
        <v>6</v>
      </c>
      <c r="E29" t="s">
        <v>6</v>
      </c>
      <c r="F29" t="s">
        <v>6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8" x14ac:dyDescent="0.25">
      <c r="A33" s="4">
        <v>29</v>
      </c>
      <c r="C33" t="s">
        <v>6</v>
      </c>
      <c r="E33" t="s">
        <v>6</v>
      </c>
      <c r="F33" t="s">
        <v>6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6</v>
      </c>
      <c r="E35" t="s">
        <v>6</v>
      </c>
      <c r="F35" t="s">
        <v>6</v>
      </c>
    </row>
    <row r="36" spans="1:8" x14ac:dyDescent="0.25">
      <c r="A36" s="4">
        <v>32</v>
      </c>
      <c r="C36" t="s">
        <v>6</v>
      </c>
      <c r="E36" t="s">
        <v>6</v>
      </c>
      <c r="F36" t="s">
        <v>6</v>
      </c>
    </row>
    <row r="37" spans="1:8" x14ac:dyDescent="0.25">
      <c r="A37" s="4">
        <v>33</v>
      </c>
      <c r="C37" t="s">
        <v>6</v>
      </c>
      <c r="F37" t="s">
        <v>6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  <c r="D40" t="s">
        <v>5</v>
      </c>
      <c r="E40" t="s">
        <v>6</v>
      </c>
      <c r="F40" t="s">
        <v>6</v>
      </c>
      <c r="H40" t="s">
        <v>6</v>
      </c>
    </row>
    <row r="41" spans="1:8" x14ac:dyDescent="0.25">
      <c r="A41" s="4">
        <v>37</v>
      </c>
      <c r="E41" t="s">
        <v>6</v>
      </c>
      <c r="F41" t="s">
        <v>6</v>
      </c>
    </row>
    <row r="42" spans="1:8" x14ac:dyDescent="0.25">
      <c r="A42" s="4">
        <v>38</v>
      </c>
      <c r="B42" t="s">
        <v>6</v>
      </c>
      <c r="C42" t="s">
        <v>6</v>
      </c>
      <c r="E42" t="s">
        <v>6</v>
      </c>
      <c r="F42" t="s">
        <v>6</v>
      </c>
    </row>
    <row r="43" spans="1:8" x14ac:dyDescent="0.25">
      <c r="A43" s="4">
        <v>39</v>
      </c>
      <c r="B43" t="s">
        <v>6</v>
      </c>
      <c r="C43" t="s">
        <v>6</v>
      </c>
      <c r="E43" t="s">
        <v>6</v>
      </c>
      <c r="F43" t="s">
        <v>6</v>
      </c>
    </row>
    <row r="44" spans="1:8" x14ac:dyDescent="0.25">
      <c r="A44" s="4">
        <v>40</v>
      </c>
      <c r="E44" t="s">
        <v>6</v>
      </c>
      <c r="F44" t="s">
        <v>6</v>
      </c>
    </row>
    <row r="45" spans="1:8" x14ac:dyDescent="0.25">
      <c r="A45" s="4">
        <v>41</v>
      </c>
      <c r="B45" t="s">
        <v>6</v>
      </c>
      <c r="C45" t="s">
        <v>6</v>
      </c>
      <c r="E45" t="s">
        <v>6</v>
      </c>
      <c r="F45" t="s">
        <v>6</v>
      </c>
    </row>
    <row r="46" spans="1:8" x14ac:dyDescent="0.25">
      <c r="A46" s="4">
        <v>42</v>
      </c>
      <c r="B46" t="s">
        <v>5</v>
      </c>
      <c r="C46" t="s">
        <v>6</v>
      </c>
      <c r="E46" t="s">
        <v>6</v>
      </c>
      <c r="F46" t="s">
        <v>6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10</v>
      </c>
      <c r="C49" t="s">
        <v>6</v>
      </c>
      <c r="E49" t="s">
        <v>6</v>
      </c>
      <c r="F49" t="s">
        <v>6</v>
      </c>
    </row>
    <row r="50" spans="1:8" x14ac:dyDescent="0.25">
      <c r="A50" s="4">
        <v>46</v>
      </c>
      <c r="B50" t="s">
        <v>6</v>
      </c>
      <c r="C50" t="s">
        <v>6</v>
      </c>
      <c r="E50" t="s">
        <v>6</v>
      </c>
      <c r="F50" t="s">
        <v>6</v>
      </c>
      <c r="H50" t="s">
        <v>6</v>
      </c>
    </row>
    <row r="51" spans="1:8" x14ac:dyDescent="0.25">
      <c r="A51" s="4">
        <v>47</v>
      </c>
      <c r="C51" t="s">
        <v>6</v>
      </c>
      <c r="E51" t="s">
        <v>6</v>
      </c>
      <c r="F51" t="s">
        <v>6</v>
      </c>
      <c r="H51" t="s">
        <v>6</v>
      </c>
    </row>
    <row r="52" spans="1:8" x14ac:dyDescent="0.25">
      <c r="A52" s="4">
        <v>48</v>
      </c>
      <c r="C52" t="s">
        <v>6</v>
      </c>
      <c r="E52" t="s">
        <v>6</v>
      </c>
      <c r="F52" t="s">
        <v>6</v>
      </c>
      <c r="H52" t="s">
        <v>6</v>
      </c>
    </row>
    <row r="53" spans="1:8" x14ac:dyDescent="0.25">
      <c r="A53" s="4">
        <v>49</v>
      </c>
      <c r="B53" t="s">
        <v>6</v>
      </c>
      <c r="C53" t="s">
        <v>6</v>
      </c>
      <c r="E53" t="s">
        <v>6</v>
      </c>
      <c r="F53" t="s">
        <v>6</v>
      </c>
      <c r="H53" t="s">
        <v>6</v>
      </c>
    </row>
    <row r="54" spans="1:8" x14ac:dyDescent="0.25">
      <c r="A54" s="4">
        <v>50</v>
      </c>
      <c r="B54" t="s">
        <v>6</v>
      </c>
      <c r="C54" t="s">
        <v>6</v>
      </c>
      <c r="E54" t="s">
        <v>5</v>
      </c>
      <c r="F54" t="s">
        <v>6</v>
      </c>
    </row>
    <row r="55" spans="1:8" x14ac:dyDescent="0.25">
      <c r="A55" s="4">
        <v>51</v>
      </c>
      <c r="B55" t="s">
        <v>6</v>
      </c>
      <c r="C55" t="s">
        <v>6</v>
      </c>
      <c r="D55" t="s">
        <v>5</v>
      </c>
      <c r="E55" t="s">
        <v>6</v>
      </c>
      <c r="F55" t="s">
        <v>6</v>
      </c>
    </row>
    <row r="56" spans="1:8" x14ac:dyDescent="0.25">
      <c r="A56" s="4">
        <v>52</v>
      </c>
      <c r="C56" t="s">
        <v>6</v>
      </c>
      <c r="F56" t="s">
        <v>6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6</v>
      </c>
      <c r="D58" t="s">
        <v>5</v>
      </c>
      <c r="F58" t="s">
        <v>6</v>
      </c>
    </row>
    <row r="59" spans="1:8" x14ac:dyDescent="0.25">
      <c r="A59" s="4">
        <v>55</v>
      </c>
      <c r="B59" t="s">
        <v>6</v>
      </c>
      <c r="C59" t="s">
        <v>5</v>
      </c>
      <c r="E59" t="s">
        <v>6</v>
      </c>
      <c r="F59" t="s">
        <v>6</v>
      </c>
      <c r="H59" t="s">
        <v>6</v>
      </c>
    </row>
    <row r="60" spans="1:8" x14ac:dyDescent="0.25">
      <c r="A60" s="4">
        <v>56</v>
      </c>
      <c r="C60" t="s">
        <v>6</v>
      </c>
      <c r="F60" t="s">
        <v>6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I62">
    <cfRule type="cellIs" dxfId="3458" priority="1" operator="equal">
      <formula>"Energia"</formula>
    </cfRule>
    <cfRule type="cellIs" dxfId="3457" priority="2" operator="equal">
      <formula>"Feito"</formula>
    </cfRule>
    <cfRule type="cellIs" dxfId="3456" priority="3" operator="equal">
      <formula>"Operação"</formula>
    </cfRule>
    <cfRule type="cellIs" dxfId="3455" priority="4" operator="equal">
      <formula>"Chuva"</formula>
    </cfRule>
    <cfRule type="cellIs" dxfId="3454" priority="5" operator="equal">
      <formula>"Elétrico"</formula>
    </cfRule>
    <cfRule type="cellIs" dxfId="3453" priority="6" operator="equal">
      <formula>"Mecânico"</formula>
    </cfRule>
    <cfRule type="cellIs" dxfId="3452" priority="7" operator="equal">
      <formula>"Ok"</formula>
    </cfRule>
  </conditionalFormatting>
  <conditionalFormatting sqref="G5:G11">
    <cfRule type="cellIs" dxfId="3451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631224D6-471A-4BCE-AB54-A61CAAD167E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380A-0B29-4666-BF91-1F925A097EDB}">
  <sheetPr codeName="Planilha39"/>
  <dimension ref="A3:N62"/>
  <sheetViews>
    <sheetView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  <col min="14" max="14" width="10.7109375" bestFit="1" customWidth="1"/>
  </cols>
  <sheetData>
    <row r="3" spans="1:14" x14ac:dyDescent="0.25">
      <c r="B3" s="3">
        <v>44494</v>
      </c>
      <c r="C3" s="3">
        <f>B3+1</f>
        <v>44495</v>
      </c>
      <c r="D3" s="3">
        <f t="shared" ref="D3:H3" si="0">C3+1</f>
        <v>44496</v>
      </c>
      <c r="E3" s="3">
        <f t="shared" si="0"/>
        <v>44497</v>
      </c>
      <c r="F3" s="3">
        <f t="shared" si="0"/>
        <v>44498</v>
      </c>
      <c r="G3" s="3">
        <f t="shared" si="0"/>
        <v>44499</v>
      </c>
      <c r="H3" s="3">
        <f t="shared" si="0"/>
        <v>44500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C5" t="s">
        <v>6</v>
      </c>
      <c r="E5" t="s">
        <v>10</v>
      </c>
      <c r="F5" t="s">
        <v>10</v>
      </c>
      <c r="G5" t="s">
        <v>10</v>
      </c>
      <c r="H5" t="s">
        <v>10</v>
      </c>
      <c r="K5" s="5" t="s">
        <v>5</v>
      </c>
      <c r="L5">
        <f>COUNTIF($B$5:$I$60,K5)</f>
        <v>69</v>
      </c>
      <c r="M5" s="51">
        <f>L5/$L$11</f>
        <v>0.61061946902654862</v>
      </c>
      <c r="N5" s="50">
        <v>44494</v>
      </c>
    </row>
    <row r="6" spans="1:14" x14ac:dyDescent="0.25">
      <c r="A6" s="4">
        <v>2</v>
      </c>
      <c r="B6" t="s">
        <v>10</v>
      </c>
      <c r="E6" t="s">
        <v>5</v>
      </c>
      <c r="F6" t="s">
        <v>5</v>
      </c>
      <c r="G6" t="s">
        <v>5</v>
      </c>
      <c r="H6" t="s">
        <v>5</v>
      </c>
      <c r="K6" s="6" t="s">
        <v>8</v>
      </c>
      <c r="L6">
        <f>COUNTIF($B$5:$I$60,K6)</f>
        <v>5</v>
      </c>
      <c r="M6" s="51">
        <f t="shared" ref="M6:M10" si="2">L6/$L$11</f>
        <v>4.4247787610619468E-2</v>
      </c>
    </row>
    <row r="7" spans="1:14" x14ac:dyDescent="0.25">
      <c r="A7" s="4">
        <v>3</v>
      </c>
      <c r="B7" t="s">
        <v>10</v>
      </c>
      <c r="E7" t="s">
        <v>5</v>
      </c>
      <c r="F7" t="s">
        <v>8</v>
      </c>
      <c r="G7" t="s">
        <v>5</v>
      </c>
      <c r="H7" t="s">
        <v>10</v>
      </c>
      <c r="K7" s="7" t="s">
        <v>9</v>
      </c>
      <c r="L7">
        <f t="shared" ref="L7:L10" si="3">COUNTIF($B$5:$I$60,K7)</f>
        <v>4</v>
      </c>
      <c r="M7" s="51">
        <f t="shared" si="2"/>
        <v>3.5398230088495575E-2</v>
      </c>
    </row>
    <row r="8" spans="1:14" x14ac:dyDescent="0.25">
      <c r="A8" s="4">
        <v>4</v>
      </c>
      <c r="B8" t="s">
        <v>10</v>
      </c>
      <c r="E8" t="s">
        <v>5</v>
      </c>
      <c r="F8" t="s">
        <v>5</v>
      </c>
      <c r="G8" t="s">
        <v>5</v>
      </c>
      <c r="H8" t="s">
        <v>5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D9" t="s">
        <v>10</v>
      </c>
      <c r="E9" t="s">
        <v>5</v>
      </c>
      <c r="F9" t="s">
        <v>5</v>
      </c>
      <c r="G9" t="s">
        <v>5</v>
      </c>
      <c r="H9" t="s">
        <v>5</v>
      </c>
      <c r="K9" s="9" t="s">
        <v>6</v>
      </c>
      <c r="L9">
        <f t="shared" si="3"/>
        <v>7</v>
      </c>
      <c r="M9" s="51">
        <f t="shared" si="2"/>
        <v>6.1946902654867256E-2</v>
      </c>
    </row>
    <row r="10" spans="1:14" x14ac:dyDescent="0.25">
      <c r="A10" s="4">
        <v>6</v>
      </c>
      <c r="F10" t="s">
        <v>5</v>
      </c>
      <c r="G10" t="s">
        <v>5</v>
      </c>
      <c r="H10" t="s">
        <v>5</v>
      </c>
      <c r="K10" s="10" t="s">
        <v>10</v>
      </c>
      <c r="L10">
        <f t="shared" si="3"/>
        <v>28</v>
      </c>
      <c r="M10" s="51">
        <f t="shared" si="2"/>
        <v>0.24778761061946902</v>
      </c>
    </row>
    <row r="11" spans="1:14" x14ac:dyDescent="0.25">
      <c r="A11" s="4">
        <v>7</v>
      </c>
      <c r="D11" t="s">
        <v>10</v>
      </c>
      <c r="E11" t="s">
        <v>5</v>
      </c>
      <c r="F11" t="s">
        <v>5</v>
      </c>
      <c r="G11" t="s">
        <v>5</v>
      </c>
      <c r="H11" t="s">
        <v>5</v>
      </c>
      <c r="L11">
        <f>SUM(L5:L10)</f>
        <v>113</v>
      </c>
    </row>
    <row r="12" spans="1:14" x14ac:dyDescent="0.25">
      <c r="A12" s="4">
        <v>8</v>
      </c>
      <c r="F12" t="s">
        <v>10</v>
      </c>
      <c r="G12" t="s">
        <v>10</v>
      </c>
      <c r="H12" t="s">
        <v>5</v>
      </c>
    </row>
    <row r="13" spans="1:14" x14ac:dyDescent="0.25">
      <c r="A13" s="4">
        <v>9</v>
      </c>
      <c r="H13" t="s">
        <v>5</v>
      </c>
    </row>
    <row r="14" spans="1:14" x14ac:dyDescent="0.25">
      <c r="A14" s="4">
        <v>10</v>
      </c>
      <c r="G14" t="s">
        <v>5</v>
      </c>
    </row>
    <row r="15" spans="1:14" x14ac:dyDescent="0.25">
      <c r="A15" s="4">
        <v>11</v>
      </c>
      <c r="H15" t="s">
        <v>10</v>
      </c>
    </row>
    <row r="16" spans="1:14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  <c r="E19" t="s">
        <v>5</v>
      </c>
      <c r="H19" t="s">
        <v>5</v>
      </c>
    </row>
    <row r="20" spans="1:8" x14ac:dyDescent="0.25">
      <c r="A20" s="4">
        <v>16</v>
      </c>
      <c r="D20" t="s">
        <v>10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6</v>
      </c>
      <c r="F29" t="s">
        <v>5</v>
      </c>
      <c r="G29" t="s">
        <v>5</v>
      </c>
      <c r="H29" t="s">
        <v>5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C33" t="s">
        <v>6</v>
      </c>
      <c r="G33" t="s">
        <v>5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6</v>
      </c>
      <c r="D35" t="s">
        <v>10</v>
      </c>
      <c r="E35" t="s">
        <v>5</v>
      </c>
      <c r="F35" t="s">
        <v>9</v>
      </c>
      <c r="G35" t="s">
        <v>5</v>
      </c>
      <c r="H35" t="s">
        <v>5</v>
      </c>
    </row>
    <row r="36" spans="1:8" x14ac:dyDescent="0.25">
      <c r="A36" s="4">
        <v>32</v>
      </c>
      <c r="B36" t="s">
        <v>10</v>
      </c>
      <c r="D36" t="s">
        <v>5</v>
      </c>
      <c r="E36" t="s">
        <v>8</v>
      </c>
      <c r="F36" t="s">
        <v>9</v>
      </c>
      <c r="G36" t="s">
        <v>10</v>
      </c>
      <c r="H36" t="s">
        <v>8</v>
      </c>
    </row>
    <row r="37" spans="1:8" x14ac:dyDescent="0.25">
      <c r="A37" s="4">
        <v>33</v>
      </c>
      <c r="C37" t="s">
        <v>6</v>
      </c>
      <c r="D37" t="s">
        <v>10</v>
      </c>
      <c r="E37" t="s">
        <v>10</v>
      </c>
      <c r="F37" t="s">
        <v>9</v>
      </c>
      <c r="G37" t="s">
        <v>5</v>
      </c>
      <c r="H37" t="s">
        <v>5</v>
      </c>
    </row>
    <row r="38" spans="1:8" x14ac:dyDescent="0.25">
      <c r="A38" s="4">
        <v>34</v>
      </c>
    </row>
    <row r="39" spans="1:8" x14ac:dyDescent="0.25">
      <c r="A39" s="4">
        <v>35</v>
      </c>
      <c r="C39" t="s">
        <v>6</v>
      </c>
      <c r="D39" t="s">
        <v>5</v>
      </c>
      <c r="E39" t="s">
        <v>10</v>
      </c>
      <c r="F39" t="s">
        <v>5</v>
      </c>
      <c r="G39" t="s">
        <v>5</v>
      </c>
      <c r="H39" t="s">
        <v>5</v>
      </c>
    </row>
    <row r="40" spans="1:8" x14ac:dyDescent="0.25">
      <c r="A40" s="4">
        <v>36</v>
      </c>
      <c r="C40" t="s">
        <v>6</v>
      </c>
      <c r="E40" t="s">
        <v>5</v>
      </c>
      <c r="F40" t="s">
        <v>5</v>
      </c>
      <c r="G40" t="s">
        <v>5</v>
      </c>
      <c r="H40" t="s">
        <v>5</v>
      </c>
    </row>
    <row r="41" spans="1:8" x14ac:dyDescent="0.25">
      <c r="A41" s="4">
        <v>37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</row>
    <row r="42" spans="1:8" x14ac:dyDescent="0.25">
      <c r="A42" s="4">
        <v>38</v>
      </c>
      <c r="F42" t="s">
        <v>10</v>
      </c>
      <c r="G42" t="s">
        <v>5</v>
      </c>
    </row>
    <row r="43" spans="1:8" x14ac:dyDescent="0.25">
      <c r="A43" s="4">
        <v>39</v>
      </c>
      <c r="D43" t="s">
        <v>10</v>
      </c>
      <c r="E43" t="s">
        <v>5</v>
      </c>
      <c r="G43" t="s">
        <v>5</v>
      </c>
    </row>
    <row r="44" spans="1:8" x14ac:dyDescent="0.25">
      <c r="A44" s="4">
        <v>40</v>
      </c>
      <c r="D44" t="s">
        <v>5</v>
      </c>
      <c r="F44" t="s">
        <v>5</v>
      </c>
      <c r="G44" t="s">
        <v>5</v>
      </c>
      <c r="H44" t="s">
        <v>5</v>
      </c>
    </row>
    <row r="45" spans="1:8" x14ac:dyDescent="0.25">
      <c r="A45" s="4">
        <v>41</v>
      </c>
      <c r="C45" t="s">
        <v>8</v>
      </c>
      <c r="E45" t="s">
        <v>10</v>
      </c>
    </row>
    <row r="46" spans="1:8" x14ac:dyDescent="0.25">
      <c r="A46" s="4">
        <v>42</v>
      </c>
      <c r="B46" t="s">
        <v>8</v>
      </c>
      <c r="F46" t="s">
        <v>5</v>
      </c>
      <c r="H46" t="s">
        <v>5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10</v>
      </c>
      <c r="H49" t="s">
        <v>5</v>
      </c>
    </row>
    <row r="50" spans="1:8" x14ac:dyDescent="0.25">
      <c r="A50" s="4">
        <v>46</v>
      </c>
      <c r="B50" t="s">
        <v>10</v>
      </c>
    </row>
    <row r="51" spans="1:8" x14ac:dyDescent="0.25">
      <c r="A51" s="4">
        <v>47</v>
      </c>
      <c r="B51" t="s">
        <v>10</v>
      </c>
    </row>
    <row r="52" spans="1:8" x14ac:dyDescent="0.25">
      <c r="A52" s="4">
        <v>48</v>
      </c>
    </row>
    <row r="53" spans="1:8" x14ac:dyDescent="0.25">
      <c r="A53" s="4">
        <v>49</v>
      </c>
    </row>
    <row r="54" spans="1:8" x14ac:dyDescent="0.25">
      <c r="A54" s="4">
        <v>50</v>
      </c>
      <c r="D54" t="s">
        <v>5</v>
      </c>
      <c r="G54" t="s">
        <v>5</v>
      </c>
    </row>
    <row r="55" spans="1:8" x14ac:dyDescent="0.25">
      <c r="A55" s="4">
        <v>51</v>
      </c>
      <c r="B55" t="s">
        <v>5</v>
      </c>
      <c r="C55" t="s">
        <v>5</v>
      </c>
      <c r="F55" t="s">
        <v>5</v>
      </c>
      <c r="H55" t="s">
        <v>5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10</v>
      </c>
      <c r="C58" t="s">
        <v>5</v>
      </c>
      <c r="D58" t="s">
        <v>5</v>
      </c>
      <c r="G58" t="s">
        <v>5</v>
      </c>
    </row>
    <row r="59" spans="1:8" x14ac:dyDescent="0.25">
      <c r="A59" s="4">
        <v>55</v>
      </c>
      <c r="G59" t="s">
        <v>9</v>
      </c>
    </row>
    <row r="60" spans="1:8" x14ac:dyDescent="0.25">
      <c r="A60" s="4">
        <v>56</v>
      </c>
      <c r="E60" t="s">
        <v>10</v>
      </c>
      <c r="G60" t="s">
        <v>5</v>
      </c>
    </row>
    <row r="61" spans="1:8" x14ac:dyDescent="0.25">
      <c r="A61" s="16">
        <v>73</v>
      </c>
    </row>
    <row r="62" spans="1:8" x14ac:dyDescent="0.25">
      <c r="A62" s="16">
        <v>74</v>
      </c>
    </row>
  </sheetData>
  <conditionalFormatting sqref="B5:I62">
    <cfRule type="cellIs" dxfId="3450" priority="1" operator="equal">
      <formula>"Energia"</formula>
    </cfRule>
    <cfRule type="cellIs" dxfId="3449" priority="2" operator="equal">
      <formula>"Feito"</formula>
    </cfRule>
    <cfRule type="cellIs" dxfId="3448" priority="3" operator="equal">
      <formula>"Operação"</formula>
    </cfRule>
    <cfRule type="cellIs" dxfId="3447" priority="4" operator="equal">
      <formula>"Chuva"</formula>
    </cfRule>
    <cfRule type="cellIs" dxfId="3446" priority="5" operator="equal">
      <formula>"Elétrico"</formula>
    </cfRule>
    <cfRule type="cellIs" dxfId="3445" priority="6" operator="equal">
      <formula>"Mecânico"</formula>
    </cfRule>
    <cfRule type="cellIs" dxfId="3444" priority="7" operator="equal">
      <formula>"Ok"</formula>
    </cfRule>
  </conditionalFormatting>
  <conditionalFormatting sqref="G5:G11">
    <cfRule type="cellIs" dxfId="3443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29185F61-7F10-48B1-9B06-432602F2A8F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4E9C-DA58-4E7F-A1D2-26254D812D37}">
  <sheetPr codeName="Planilha40"/>
  <dimension ref="A3:N62"/>
  <sheetViews>
    <sheetView zoomScale="110" zoomScaleNormal="110"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44501</v>
      </c>
      <c r="C3" s="3">
        <f>B3+1</f>
        <v>44502</v>
      </c>
      <c r="D3" s="3">
        <f t="shared" ref="D3:H3" si="0">C3+1</f>
        <v>44503</v>
      </c>
      <c r="E3" s="3">
        <f t="shared" si="0"/>
        <v>44504</v>
      </c>
      <c r="F3" s="3">
        <f t="shared" si="0"/>
        <v>44505</v>
      </c>
      <c r="G3" s="3">
        <f t="shared" si="0"/>
        <v>44506</v>
      </c>
      <c r="H3" s="3">
        <f t="shared" si="0"/>
        <v>44507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B5" t="s">
        <v>5</v>
      </c>
      <c r="C5" t="s">
        <v>5</v>
      </c>
      <c r="D5" t="s">
        <v>5</v>
      </c>
      <c r="E5" t="s">
        <v>10</v>
      </c>
      <c r="G5" t="s">
        <v>5</v>
      </c>
      <c r="H5" t="s">
        <v>5</v>
      </c>
      <c r="K5" s="5" t="s">
        <v>5</v>
      </c>
      <c r="L5">
        <f>COUNTIF($B$5:$I$60,K5)</f>
        <v>85</v>
      </c>
      <c r="M5" s="51">
        <f>L5/$L$11</f>
        <v>0.69672131147540983</v>
      </c>
      <c r="N5" s="50">
        <v>44501</v>
      </c>
    </row>
    <row r="6" spans="1:14" x14ac:dyDescent="0.25">
      <c r="A6" s="4">
        <v>2</v>
      </c>
      <c r="B6" t="s">
        <v>5</v>
      </c>
      <c r="C6" t="s">
        <v>5</v>
      </c>
      <c r="D6" t="s">
        <v>5</v>
      </c>
      <c r="E6" t="s">
        <v>5</v>
      </c>
      <c r="G6" t="s">
        <v>5</v>
      </c>
      <c r="H6" t="s">
        <v>5</v>
      </c>
      <c r="K6" s="6" t="s">
        <v>8</v>
      </c>
      <c r="L6">
        <f>COUNTIF($B$5:$I$60,K6)</f>
        <v>4</v>
      </c>
      <c r="M6" s="51">
        <f t="shared" ref="M6:M10" si="2">L6/$L$11</f>
        <v>3.2786885245901641E-2</v>
      </c>
    </row>
    <row r="7" spans="1:14" x14ac:dyDescent="0.25">
      <c r="A7" s="4">
        <v>3</v>
      </c>
      <c r="B7" t="s">
        <v>10</v>
      </c>
      <c r="C7" t="s">
        <v>5</v>
      </c>
      <c r="D7" t="s">
        <v>10</v>
      </c>
      <c r="E7" t="s">
        <v>5</v>
      </c>
      <c r="G7" t="s">
        <v>5</v>
      </c>
      <c r="H7" t="s">
        <v>10</v>
      </c>
      <c r="K7" s="7" t="s">
        <v>9</v>
      </c>
      <c r="L7">
        <f t="shared" ref="L7:L10" si="3">COUNTIF($B$5:$I$60,K7)</f>
        <v>8</v>
      </c>
      <c r="M7" s="51">
        <f t="shared" si="2"/>
        <v>6.5573770491803282E-2</v>
      </c>
    </row>
    <row r="8" spans="1:14" x14ac:dyDescent="0.25">
      <c r="A8" s="4">
        <v>4</v>
      </c>
      <c r="B8" t="s">
        <v>5</v>
      </c>
      <c r="C8" t="s">
        <v>5</v>
      </c>
      <c r="D8" t="s">
        <v>5</v>
      </c>
      <c r="E8" t="s">
        <v>5</v>
      </c>
      <c r="G8" t="s">
        <v>5</v>
      </c>
      <c r="H8" t="s">
        <v>5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B9" t="s">
        <v>5</v>
      </c>
      <c r="C9" t="s">
        <v>5</v>
      </c>
      <c r="D9" t="s">
        <v>5</v>
      </c>
      <c r="E9" t="s">
        <v>5</v>
      </c>
      <c r="H9" t="s">
        <v>5</v>
      </c>
      <c r="K9" s="9" t="s">
        <v>6</v>
      </c>
      <c r="L9">
        <f t="shared" si="3"/>
        <v>5</v>
      </c>
      <c r="M9" s="51">
        <f t="shared" si="2"/>
        <v>4.0983606557377046E-2</v>
      </c>
    </row>
    <row r="10" spans="1:14" x14ac:dyDescent="0.25">
      <c r="A10" s="4">
        <v>6</v>
      </c>
      <c r="B10" t="s">
        <v>5</v>
      </c>
      <c r="C10" t="s">
        <v>5</v>
      </c>
      <c r="D10" t="s">
        <v>5</v>
      </c>
      <c r="E10" t="s">
        <v>8</v>
      </c>
      <c r="H10" t="s">
        <v>10</v>
      </c>
      <c r="K10" s="10" t="s">
        <v>10</v>
      </c>
      <c r="L10">
        <f t="shared" si="3"/>
        <v>20</v>
      </c>
      <c r="M10" s="51">
        <f t="shared" si="2"/>
        <v>0.16393442622950818</v>
      </c>
    </row>
    <row r="11" spans="1:14" x14ac:dyDescent="0.25">
      <c r="A11" s="4">
        <v>7</v>
      </c>
      <c r="B11" t="s">
        <v>5</v>
      </c>
      <c r="C11" t="s">
        <v>5</v>
      </c>
      <c r="D11" t="s">
        <v>5</v>
      </c>
      <c r="E11" t="s">
        <v>5</v>
      </c>
      <c r="F11" t="s">
        <v>6</v>
      </c>
      <c r="G11" t="s">
        <v>5</v>
      </c>
      <c r="L11">
        <f>SUM(L5:L10)</f>
        <v>122</v>
      </c>
    </row>
    <row r="12" spans="1:14" x14ac:dyDescent="0.25">
      <c r="A12" s="4">
        <v>8</v>
      </c>
      <c r="B12" t="s">
        <v>5</v>
      </c>
      <c r="C12" t="s">
        <v>5</v>
      </c>
      <c r="D12" t="s">
        <v>5</v>
      </c>
      <c r="E12" t="s">
        <v>5</v>
      </c>
      <c r="F12" t="s">
        <v>6</v>
      </c>
      <c r="G12" t="s">
        <v>10</v>
      </c>
    </row>
    <row r="13" spans="1:14" x14ac:dyDescent="0.25">
      <c r="A13" s="4">
        <v>9</v>
      </c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</row>
    <row r="14" spans="1:14" x14ac:dyDescent="0.25">
      <c r="A14" s="4">
        <v>10</v>
      </c>
      <c r="D14" t="s">
        <v>5</v>
      </c>
      <c r="E14" t="s">
        <v>5</v>
      </c>
      <c r="F14" t="s">
        <v>6</v>
      </c>
      <c r="G14" t="s">
        <v>5</v>
      </c>
      <c r="H14" t="s">
        <v>5</v>
      </c>
    </row>
    <row r="15" spans="1:14" x14ac:dyDescent="0.25">
      <c r="A15" s="4">
        <v>11</v>
      </c>
      <c r="E15" t="s">
        <v>5</v>
      </c>
      <c r="F15" t="s">
        <v>5</v>
      </c>
      <c r="G15" t="s">
        <v>5</v>
      </c>
      <c r="H15" t="s">
        <v>5</v>
      </c>
    </row>
    <row r="16" spans="1:14" x14ac:dyDescent="0.25">
      <c r="A16" s="4">
        <v>12</v>
      </c>
      <c r="C16" t="s">
        <v>5</v>
      </c>
      <c r="E16" t="s">
        <v>5</v>
      </c>
      <c r="F16" t="s">
        <v>5</v>
      </c>
      <c r="G16" t="s">
        <v>5</v>
      </c>
      <c r="H16" t="s">
        <v>5</v>
      </c>
    </row>
    <row r="17" spans="1:8" x14ac:dyDescent="0.25">
      <c r="A17" s="4">
        <v>13</v>
      </c>
    </row>
    <row r="18" spans="1:8" x14ac:dyDescent="0.25">
      <c r="A18" s="4">
        <v>14</v>
      </c>
      <c r="H18" t="s">
        <v>10</v>
      </c>
    </row>
    <row r="19" spans="1:8" x14ac:dyDescent="0.25">
      <c r="A19" s="4">
        <v>15</v>
      </c>
      <c r="D19" t="s">
        <v>10</v>
      </c>
      <c r="H19" t="s">
        <v>5</v>
      </c>
    </row>
    <row r="20" spans="1:8" x14ac:dyDescent="0.25">
      <c r="A20" s="4">
        <v>16</v>
      </c>
      <c r="B20" t="s">
        <v>10</v>
      </c>
    </row>
    <row r="21" spans="1:8" x14ac:dyDescent="0.25">
      <c r="A21" s="4">
        <v>17</v>
      </c>
      <c r="E21" t="s">
        <v>10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9</v>
      </c>
      <c r="H27" t="s">
        <v>5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5</v>
      </c>
      <c r="E29" t="s">
        <v>9</v>
      </c>
      <c r="F29" t="s">
        <v>6</v>
      </c>
      <c r="H29" t="s">
        <v>5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5</v>
      </c>
      <c r="D33" t="s">
        <v>6</v>
      </c>
      <c r="F33" t="s">
        <v>5</v>
      </c>
      <c r="H33" t="s">
        <v>5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5</v>
      </c>
      <c r="C35" t="s">
        <v>10</v>
      </c>
      <c r="D35" t="s">
        <v>9</v>
      </c>
      <c r="G35" t="s">
        <v>9</v>
      </c>
    </row>
    <row r="36" spans="1:8" x14ac:dyDescent="0.25">
      <c r="A36" s="4">
        <v>32</v>
      </c>
      <c r="B36" t="s">
        <v>10</v>
      </c>
      <c r="C36" t="s">
        <v>10</v>
      </c>
      <c r="D36" t="s">
        <v>10</v>
      </c>
      <c r="E36" t="s">
        <v>9</v>
      </c>
      <c r="G36" t="s">
        <v>10</v>
      </c>
      <c r="H36" t="s">
        <v>10</v>
      </c>
    </row>
    <row r="37" spans="1:8" x14ac:dyDescent="0.25">
      <c r="A37" s="4">
        <v>33</v>
      </c>
      <c r="B37" t="s">
        <v>10</v>
      </c>
      <c r="C37" t="s">
        <v>8</v>
      </c>
      <c r="D37" t="s">
        <v>8</v>
      </c>
      <c r="E37" t="s">
        <v>9</v>
      </c>
      <c r="G37" t="s">
        <v>5</v>
      </c>
      <c r="H37" t="s">
        <v>5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5</v>
      </c>
      <c r="C39" t="s">
        <v>8</v>
      </c>
      <c r="D39" t="s">
        <v>5</v>
      </c>
      <c r="F39" t="s">
        <v>5</v>
      </c>
    </row>
    <row r="40" spans="1:8" x14ac:dyDescent="0.25">
      <c r="A40" s="4">
        <v>36</v>
      </c>
      <c r="B40" t="s">
        <v>5</v>
      </c>
      <c r="C40" t="s">
        <v>5</v>
      </c>
      <c r="D40" t="s">
        <v>5</v>
      </c>
      <c r="H40" t="s">
        <v>10</v>
      </c>
    </row>
    <row r="41" spans="1:8" x14ac:dyDescent="0.25">
      <c r="A41" s="4">
        <v>37</v>
      </c>
      <c r="B41" t="s">
        <v>5</v>
      </c>
      <c r="C41" t="s">
        <v>5</v>
      </c>
      <c r="H41" t="s">
        <v>5</v>
      </c>
    </row>
    <row r="42" spans="1:8" x14ac:dyDescent="0.25">
      <c r="A42" s="4">
        <v>38</v>
      </c>
      <c r="B42" t="s">
        <v>5</v>
      </c>
      <c r="F42" t="s">
        <v>5</v>
      </c>
    </row>
    <row r="43" spans="1:8" x14ac:dyDescent="0.25">
      <c r="A43" s="4">
        <v>39</v>
      </c>
      <c r="C43" t="s">
        <v>5</v>
      </c>
      <c r="E43" t="s">
        <v>5</v>
      </c>
      <c r="G43" t="s">
        <v>5</v>
      </c>
    </row>
    <row r="44" spans="1:8" x14ac:dyDescent="0.25">
      <c r="A44" s="4">
        <v>40</v>
      </c>
      <c r="F44" t="s">
        <v>5</v>
      </c>
    </row>
    <row r="45" spans="1:8" x14ac:dyDescent="0.25">
      <c r="A45" s="4">
        <v>41</v>
      </c>
      <c r="C45" t="s">
        <v>9</v>
      </c>
      <c r="G45" t="s">
        <v>5</v>
      </c>
    </row>
    <row r="46" spans="1:8" x14ac:dyDescent="0.25">
      <c r="A46" s="4">
        <v>42</v>
      </c>
      <c r="D46" t="s">
        <v>5</v>
      </c>
      <c r="F46" t="s">
        <v>10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  <c r="B55" t="s">
        <v>5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  <c r="B58" t="s">
        <v>9</v>
      </c>
    </row>
    <row r="59" spans="1:2" x14ac:dyDescent="0.25">
      <c r="A59" s="4">
        <v>55</v>
      </c>
      <c r="B59" t="s">
        <v>10</v>
      </c>
    </row>
    <row r="60" spans="1:2" x14ac:dyDescent="0.25">
      <c r="A60" s="4">
        <v>56</v>
      </c>
    </row>
    <row r="61" spans="1:2" x14ac:dyDescent="0.25">
      <c r="A61" s="16">
        <v>73</v>
      </c>
    </row>
    <row r="62" spans="1:2" x14ac:dyDescent="0.25">
      <c r="A62" s="16">
        <v>74</v>
      </c>
    </row>
  </sheetData>
  <conditionalFormatting sqref="B5:I62">
    <cfRule type="cellIs" dxfId="3442" priority="1" operator="equal">
      <formula>"Energia"</formula>
    </cfRule>
    <cfRule type="cellIs" dxfId="3441" priority="2" operator="equal">
      <formula>"Feito"</formula>
    </cfRule>
    <cfRule type="cellIs" dxfId="3440" priority="3" operator="equal">
      <formula>"Operação"</formula>
    </cfRule>
    <cfRule type="cellIs" dxfId="3439" priority="4" operator="equal">
      <formula>"Chuva"</formula>
    </cfRule>
    <cfRule type="cellIs" dxfId="3438" priority="5" operator="equal">
      <formula>"Elétrico"</formula>
    </cfRule>
    <cfRule type="cellIs" dxfId="3437" priority="6" operator="equal">
      <formula>"Mecânico"</formula>
    </cfRule>
    <cfRule type="cellIs" dxfId="3436" priority="7" operator="equal">
      <formula>"Ok"</formula>
    </cfRule>
  </conditionalFormatting>
  <conditionalFormatting sqref="G5:G11">
    <cfRule type="cellIs" dxfId="3435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6982E1B5-9587-43C5-B8B1-ED719940967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C82-2251-48D4-BBEB-C1081FFA46D3}">
  <sheetPr codeName="Planilha41"/>
  <dimension ref="A3:N62"/>
  <sheetViews>
    <sheetView zoomScale="110" zoomScaleNormal="110"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44508</v>
      </c>
      <c r="C3" s="3">
        <f>B3+1</f>
        <v>44509</v>
      </c>
      <c r="D3" s="3">
        <f t="shared" ref="D3:H3" si="0">C3+1</f>
        <v>44510</v>
      </c>
      <c r="E3" s="3">
        <f t="shared" si="0"/>
        <v>44511</v>
      </c>
      <c r="F3" s="3">
        <f t="shared" si="0"/>
        <v>44512</v>
      </c>
      <c r="G3" s="3">
        <f t="shared" si="0"/>
        <v>44513</v>
      </c>
      <c r="H3" s="3">
        <f t="shared" si="0"/>
        <v>44514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K5" s="5" t="s">
        <v>5</v>
      </c>
      <c r="L5">
        <f>COUNTIF($B$5:$I$60,K5)</f>
        <v>3</v>
      </c>
      <c r="M5" s="51">
        <f>L5/$L$11</f>
        <v>0.1875</v>
      </c>
      <c r="N5" s="50">
        <v>44508</v>
      </c>
    </row>
    <row r="6" spans="1:14" x14ac:dyDescent="0.25">
      <c r="A6" s="4">
        <v>2</v>
      </c>
      <c r="K6" s="6" t="s">
        <v>8</v>
      </c>
      <c r="L6">
        <f>COUNTIF($B$5:$I$60,K6)</f>
        <v>0</v>
      </c>
      <c r="M6" s="51">
        <f t="shared" ref="M6:M10" si="2">L6/$L$11</f>
        <v>0</v>
      </c>
    </row>
    <row r="7" spans="1:14" x14ac:dyDescent="0.25">
      <c r="A7" s="4">
        <v>3</v>
      </c>
      <c r="K7" s="7" t="s">
        <v>9</v>
      </c>
      <c r="L7">
        <f t="shared" ref="L7:L10" si="3">COUNTIF($B$5:$I$60,K7)</f>
        <v>2</v>
      </c>
      <c r="M7" s="51">
        <f t="shared" si="2"/>
        <v>0.125</v>
      </c>
    </row>
    <row r="8" spans="1:14" x14ac:dyDescent="0.25">
      <c r="A8" s="4">
        <v>4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K9" s="9" t="s">
        <v>6</v>
      </c>
      <c r="L9">
        <f t="shared" si="3"/>
        <v>5</v>
      </c>
      <c r="M9" s="51">
        <f t="shared" si="2"/>
        <v>0.3125</v>
      </c>
    </row>
    <row r="10" spans="1:14" x14ac:dyDescent="0.25">
      <c r="A10" s="4">
        <v>6</v>
      </c>
      <c r="K10" s="10" t="s">
        <v>10</v>
      </c>
      <c r="L10">
        <f t="shared" si="3"/>
        <v>6</v>
      </c>
      <c r="M10" s="51">
        <f t="shared" si="2"/>
        <v>0.375</v>
      </c>
    </row>
    <row r="11" spans="1:14" x14ac:dyDescent="0.25">
      <c r="A11" s="4">
        <v>7</v>
      </c>
      <c r="L11">
        <f>SUM(L5:L10)</f>
        <v>16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B29" t="s">
        <v>10</v>
      </c>
      <c r="E29" t="s">
        <v>9</v>
      </c>
      <c r="F29" t="s">
        <v>5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2" x14ac:dyDescent="0.25">
      <c r="A33" s="4">
        <v>29</v>
      </c>
    </row>
    <row r="34" spans="1:2" x14ac:dyDescent="0.25">
      <c r="A34" s="4">
        <v>30</v>
      </c>
    </row>
    <row r="35" spans="1:2" x14ac:dyDescent="0.25">
      <c r="A35" s="4">
        <v>31</v>
      </c>
    </row>
    <row r="36" spans="1:2" x14ac:dyDescent="0.25">
      <c r="A36" s="4">
        <v>32</v>
      </c>
    </row>
    <row r="37" spans="1:2" x14ac:dyDescent="0.25">
      <c r="A37" s="4">
        <v>33</v>
      </c>
    </row>
    <row r="38" spans="1:2" x14ac:dyDescent="0.25">
      <c r="A38" s="4">
        <v>34</v>
      </c>
    </row>
    <row r="39" spans="1:2" x14ac:dyDescent="0.25">
      <c r="A39" s="4">
        <v>35</v>
      </c>
      <c r="B39" t="s">
        <v>6</v>
      </c>
    </row>
    <row r="40" spans="1:2" x14ac:dyDescent="0.25">
      <c r="A40" s="4">
        <v>36</v>
      </c>
      <c r="B40" t="s">
        <v>6</v>
      </c>
    </row>
    <row r="41" spans="1:2" x14ac:dyDescent="0.25">
      <c r="A41" s="4">
        <v>37</v>
      </c>
    </row>
    <row r="42" spans="1:2" x14ac:dyDescent="0.25">
      <c r="A42" s="4">
        <v>38</v>
      </c>
      <c r="B42" t="s">
        <v>6</v>
      </c>
    </row>
    <row r="43" spans="1:2" x14ac:dyDescent="0.25">
      <c r="A43" s="4">
        <v>39</v>
      </c>
    </row>
    <row r="44" spans="1:2" x14ac:dyDescent="0.25">
      <c r="A44" s="4">
        <v>40</v>
      </c>
      <c r="B44" t="s">
        <v>6</v>
      </c>
    </row>
    <row r="45" spans="1:2" x14ac:dyDescent="0.25">
      <c r="A45" s="4">
        <v>41</v>
      </c>
    </row>
    <row r="46" spans="1:2" x14ac:dyDescent="0.25">
      <c r="A46" s="4">
        <v>42</v>
      </c>
      <c r="B46" t="s">
        <v>6</v>
      </c>
    </row>
    <row r="47" spans="1:2" x14ac:dyDescent="0.25">
      <c r="A47" s="4">
        <v>43</v>
      </c>
    </row>
    <row r="48" spans="1:2" x14ac:dyDescent="0.25">
      <c r="A48" s="4">
        <v>44</v>
      </c>
    </row>
    <row r="49" spans="1:7" x14ac:dyDescent="0.25">
      <c r="A49" s="4">
        <v>45</v>
      </c>
    </row>
    <row r="50" spans="1:7" x14ac:dyDescent="0.25">
      <c r="A50" s="4">
        <v>46</v>
      </c>
    </row>
    <row r="51" spans="1:7" x14ac:dyDescent="0.25">
      <c r="A51" s="4">
        <v>47</v>
      </c>
    </row>
    <row r="52" spans="1:7" x14ac:dyDescent="0.25">
      <c r="A52" s="4">
        <v>48</v>
      </c>
    </row>
    <row r="53" spans="1:7" x14ac:dyDescent="0.25">
      <c r="A53" s="4">
        <v>49</v>
      </c>
    </row>
    <row r="54" spans="1:7" x14ac:dyDescent="0.25">
      <c r="A54" s="4">
        <v>50</v>
      </c>
    </row>
    <row r="55" spans="1:7" x14ac:dyDescent="0.25">
      <c r="A55" s="4">
        <v>51</v>
      </c>
    </row>
    <row r="56" spans="1:7" x14ac:dyDescent="0.25">
      <c r="A56" s="4">
        <v>52</v>
      </c>
    </row>
    <row r="57" spans="1:7" x14ac:dyDescent="0.25">
      <c r="A57" s="4">
        <v>53</v>
      </c>
    </row>
    <row r="58" spans="1:7" x14ac:dyDescent="0.25">
      <c r="A58" s="4">
        <v>54</v>
      </c>
    </row>
    <row r="59" spans="1:7" x14ac:dyDescent="0.25">
      <c r="A59" s="4">
        <v>55</v>
      </c>
      <c r="B59" t="s">
        <v>10</v>
      </c>
      <c r="E59" t="s">
        <v>5</v>
      </c>
      <c r="F59" t="s">
        <v>10</v>
      </c>
      <c r="G59" t="s">
        <v>9</v>
      </c>
    </row>
    <row r="60" spans="1:7" x14ac:dyDescent="0.25">
      <c r="A60" s="4">
        <v>56</v>
      </c>
      <c r="B60" t="s">
        <v>10</v>
      </c>
      <c r="E60" t="s">
        <v>5</v>
      </c>
      <c r="F60" t="s">
        <v>10</v>
      </c>
      <c r="G60" t="s">
        <v>10</v>
      </c>
    </row>
    <row r="61" spans="1:7" x14ac:dyDescent="0.25">
      <c r="A61" s="16">
        <v>73</v>
      </c>
    </row>
    <row r="62" spans="1:7" x14ac:dyDescent="0.25">
      <c r="A62" s="16">
        <v>74</v>
      </c>
    </row>
  </sheetData>
  <conditionalFormatting sqref="B5:I62">
    <cfRule type="cellIs" dxfId="3434" priority="1" operator="equal">
      <formula>"Energia"</formula>
    </cfRule>
    <cfRule type="cellIs" dxfId="3433" priority="2" operator="equal">
      <formula>"Feito"</formula>
    </cfRule>
    <cfRule type="cellIs" dxfId="3432" priority="3" operator="equal">
      <formula>"Operação"</formula>
    </cfRule>
    <cfRule type="cellIs" dxfId="3431" priority="4" operator="equal">
      <formula>"Chuva"</formula>
    </cfRule>
    <cfRule type="cellIs" dxfId="3430" priority="5" operator="equal">
      <formula>"Elétrico"</formula>
    </cfRule>
    <cfRule type="cellIs" dxfId="3429" priority="6" operator="equal">
      <formula>"Mecânico"</formula>
    </cfRule>
    <cfRule type="cellIs" dxfId="3428" priority="7" operator="equal">
      <formula>"Ok"</formula>
    </cfRule>
  </conditionalFormatting>
  <conditionalFormatting sqref="G5:G11">
    <cfRule type="cellIs" dxfId="3427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" xr:uid="{A99C090C-4C46-4250-927C-54F2016DD74B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44CF-6B30-4B33-ABE0-CDC7F159B2D5}">
  <sheetPr codeName="Planilha42"/>
  <dimension ref="A3:N62"/>
  <sheetViews>
    <sheetView zoomScale="110" zoomScaleNormal="110" workbookViewId="0">
      <pane xSplit="1" topLeftCell="B1" activePane="topRight" state="frozen"/>
      <selection pane="topRight"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44515</v>
      </c>
      <c r="C3" s="3">
        <f>B3+1</f>
        <v>44516</v>
      </c>
      <c r="D3" s="3">
        <f t="shared" ref="D3:H3" si="0">C3+1</f>
        <v>44517</v>
      </c>
      <c r="E3" s="3">
        <f t="shared" si="0"/>
        <v>44518</v>
      </c>
      <c r="F3" s="3">
        <f t="shared" si="0"/>
        <v>44519</v>
      </c>
      <c r="G3" s="3">
        <f t="shared" si="0"/>
        <v>44520</v>
      </c>
      <c r="H3" s="3">
        <f t="shared" si="0"/>
        <v>44521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E5" t="s">
        <v>6</v>
      </c>
      <c r="F5" t="s">
        <v>5</v>
      </c>
      <c r="K5" s="5" t="s">
        <v>5</v>
      </c>
      <c r="L5">
        <f>COUNTIF($B$5:$I$60,K5)</f>
        <v>11</v>
      </c>
      <c r="M5" s="51">
        <f>L5/$L$11</f>
        <v>0.40740740740740738</v>
      </c>
      <c r="N5" s="50">
        <v>44515</v>
      </c>
    </row>
    <row r="6" spans="1:14" x14ac:dyDescent="0.25">
      <c r="A6" s="4">
        <v>2</v>
      </c>
      <c r="E6" t="s">
        <v>9</v>
      </c>
      <c r="K6" s="6" t="s">
        <v>8</v>
      </c>
      <c r="L6">
        <f>COUNTIF($B$5:$I$60,K6)</f>
        <v>0</v>
      </c>
      <c r="M6" s="51">
        <f t="shared" ref="M6:M10" si="2">L6/$L$11</f>
        <v>0</v>
      </c>
    </row>
    <row r="7" spans="1:14" x14ac:dyDescent="0.25">
      <c r="A7" s="4">
        <v>3</v>
      </c>
      <c r="E7" t="s">
        <v>6</v>
      </c>
      <c r="K7" s="7" t="s">
        <v>9</v>
      </c>
      <c r="L7">
        <f t="shared" ref="L7:L10" si="3">COUNTIF($B$5:$I$60,K7)</f>
        <v>2</v>
      </c>
      <c r="M7" s="51">
        <f t="shared" si="2"/>
        <v>7.407407407407407E-2</v>
      </c>
    </row>
    <row r="8" spans="1:14" x14ac:dyDescent="0.25">
      <c r="A8" s="4">
        <v>4</v>
      </c>
      <c r="E8" t="s">
        <v>6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E9" t="s">
        <v>6</v>
      </c>
      <c r="K9" s="9" t="s">
        <v>6</v>
      </c>
      <c r="L9">
        <f t="shared" si="3"/>
        <v>13</v>
      </c>
      <c r="M9" s="51">
        <f t="shared" si="2"/>
        <v>0.48148148148148145</v>
      </c>
    </row>
    <row r="10" spans="1:14" x14ac:dyDescent="0.25">
      <c r="A10" s="4">
        <v>6</v>
      </c>
      <c r="K10" s="10" t="s">
        <v>10</v>
      </c>
      <c r="L10">
        <f t="shared" si="3"/>
        <v>1</v>
      </c>
      <c r="M10" s="51">
        <f t="shared" si="2"/>
        <v>3.7037037037037035E-2</v>
      </c>
    </row>
    <row r="11" spans="1:14" x14ac:dyDescent="0.25">
      <c r="A11" s="4">
        <v>7</v>
      </c>
      <c r="E11" t="s">
        <v>5</v>
      </c>
      <c r="L11">
        <f>SUM(L5:L10)</f>
        <v>27</v>
      </c>
    </row>
    <row r="12" spans="1:14" x14ac:dyDescent="0.25">
      <c r="A12" s="4">
        <v>8</v>
      </c>
    </row>
    <row r="13" spans="1:14" x14ac:dyDescent="0.25">
      <c r="A13" s="4">
        <v>9</v>
      </c>
      <c r="E13" t="s">
        <v>6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  <c r="E16" t="s">
        <v>6</v>
      </c>
    </row>
    <row r="17" spans="1:5" x14ac:dyDescent="0.25">
      <c r="A17" s="4">
        <v>13</v>
      </c>
    </row>
    <row r="18" spans="1:5" x14ac:dyDescent="0.25">
      <c r="A18" s="4">
        <v>14</v>
      </c>
      <c r="E18" t="s">
        <v>6</v>
      </c>
    </row>
    <row r="19" spans="1:5" x14ac:dyDescent="0.25">
      <c r="A19" s="4">
        <v>15</v>
      </c>
    </row>
    <row r="20" spans="1:5" x14ac:dyDescent="0.25">
      <c r="A20" s="4">
        <v>16</v>
      </c>
    </row>
    <row r="21" spans="1:5" x14ac:dyDescent="0.25">
      <c r="A21" s="4">
        <v>17</v>
      </c>
    </row>
    <row r="22" spans="1:5" x14ac:dyDescent="0.25">
      <c r="A22" s="4">
        <v>18</v>
      </c>
    </row>
    <row r="23" spans="1:5" x14ac:dyDescent="0.25">
      <c r="A23" s="4">
        <v>19</v>
      </c>
    </row>
    <row r="24" spans="1:5" x14ac:dyDescent="0.25">
      <c r="A24" s="4">
        <v>20</v>
      </c>
    </row>
    <row r="25" spans="1:5" x14ac:dyDescent="0.25">
      <c r="A25" s="4">
        <v>21</v>
      </c>
    </row>
    <row r="26" spans="1:5" x14ac:dyDescent="0.25">
      <c r="A26" s="4">
        <v>22</v>
      </c>
    </row>
    <row r="27" spans="1:5" x14ac:dyDescent="0.25">
      <c r="A27" s="4">
        <v>23</v>
      </c>
    </row>
    <row r="28" spans="1:5" x14ac:dyDescent="0.25">
      <c r="A28" s="4">
        <v>24</v>
      </c>
    </row>
    <row r="29" spans="1:5" x14ac:dyDescent="0.25">
      <c r="A29" s="4">
        <v>25</v>
      </c>
      <c r="E29" t="s">
        <v>5</v>
      </c>
    </row>
    <row r="30" spans="1:5" x14ac:dyDescent="0.25">
      <c r="A30" s="4">
        <v>26</v>
      </c>
      <c r="E30" t="s">
        <v>6</v>
      </c>
    </row>
    <row r="31" spans="1:5" x14ac:dyDescent="0.25">
      <c r="A31" s="4">
        <v>27</v>
      </c>
    </row>
    <row r="32" spans="1:5" x14ac:dyDescent="0.25">
      <c r="A32" s="4">
        <v>28</v>
      </c>
    </row>
    <row r="33" spans="1:6" x14ac:dyDescent="0.25">
      <c r="A33" s="4">
        <v>29</v>
      </c>
      <c r="E33" t="s">
        <v>5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E36" t="s">
        <v>10</v>
      </c>
    </row>
    <row r="37" spans="1:6" x14ac:dyDescent="0.25">
      <c r="A37" s="4">
        <v>33</v>
      </c>
      <c r="E37" t="s">
        <v>9</v>
      </c>
    </row>
    <row r="38" spans="1:6" x14ac:dyDescent="0.25">
      <c r="A38" s="4">
        <v>34</v>
      </c>
    </row>
    <row r="39" spans="1:6" x14ac:dyDescent="0.25">
      <c r="A39" s="4">
        <v>35</v>
      </c>
      <c r="E39" t="s">
        <v>6</v>
      </c>
    </row>
    <row r="40" spans="1:6" x14ac:dyDescent="0.25">
      <c r="A40" s="4">
        <v>36</v>
      </c>
      <c r="E40" t="s">
        <v>6</v>
      </c>
    </row>
    <row r="41" spans="1:6" x14ac:dyDescent="0.25">
      <c r="A41" s="4">
        <v>37</v>
      </c>
      <c r="D41" t="s">
        <v>5</v>
      </c>
    </row>
    <row r="42" spans="1:6" x14ac:dyDescent="0.25">
      <c r="A42" s="4">
        <v>38</v>
      </c>
      <c r="E42" t="s">
        <v>6</v>
      </c>
    </row>
    <row r="43" spans="1:6" x14ac:dyDescent="0.25">
      <c r="A43" s="4">
        <v>39</v>
      </c>
    </row>
    <row r="44" spans="1:6" x14ac:dyDescent="0.25">
      <c r="A44" s="4">
        <v>40</v>
      </c>
      <c r="E44" t="s">
        <v>6</v>
      </c>
    </row>
    <row r="45" spans="1:6" x14ac:dyDescent="0.25">
      <c r="A45" s="4">
        <v>41</v>
      </c>
      <c r="E45" t="s">
        <v>6</v>
      </c>
    </row>
    <row r="46" spans="1:6" x14ac:dyDescent="0.25">
      <c r="A46" s="4">
        <v>42</v>
      </c>
      <c r="F46" t="s">
        <v>5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5" x14ac:dyDescent="0.25">
      <c r="A49" s="4">
        <v>45</v>
      </c>
    </row>
    <row r="50" spans="1:5" x14ac:dyDescent="0.25">
      <c r="A50" s="4">
        <v>46</v>
      </c>
    </row>
    <row r="51" spans="1:5" x14ac:dyDescent="0.25">
      <c r="A51" s="4">
        <v>47</v>
      </c>
    </row>
    <row r="52" spans="1:5" x14ac:dyDescent="0.25">
      <c r="A52" s="4">
        <v>48</v>
      </c>
    </row>
    <row r="53" spans="1:5" x14ac:dyDescent="0.25">
      <c r="A53" s="4">
        <v>49</v>
      </c>
    </row>
    <row r="54" spans="1:5" x14ac:dyDescent="0.25">
      <c r="A54" s="4">
        <v>50</v>
      </c>
    </row>
    <row r="55" spans="1:5" x14ac:dyDescent="0.25">
      <c r="A55" s="4">
        <v>51</v>
      </c>
    </row>
    <row r="56" spans="1:5" x14ac:dyDescent="0.25">
      <c r="A56" s="4">
        <v>52</v>
      </c>
    </row>
    <row r="57" spans="1:5" x14ac:dyDescent="0.25">
      <c r="A57" s="4">
        <v>53</v>
      </c>
    </row>
    <row r="58" spans="1:5" x14ac:dyDescent="0.25">
      <c r="A58" s="4">
        <v>54</v>
      </c>
    </row>
    <row r="59" spans="1:5" x14ac:dyDescent="0.25">
      <c r="A59" s="4">
        <v>55</v>
      </c>
      <c r="C59" t="s">
        <v>5</v>
      </c>
      <c r="D59" t="s">
        <v>5</v>
      </c>
      <c r="E59" t="s">
        <v>5</v>
      </c>
    </row>
    <row r="60" spans="1:5" x14ac:dyDescent="0.25">
      <c r="A60" s="4">
        <v>56</v>
      </c>
      <c r="C60" t="s">
        <v>5</v>
      </c>
      <c r="D60" t="s">
        <v>5</v>
      </c>
    </row>
    <row r="61" spans="1:5" x14ac:dyDescent="0.25">
      <c r="A61" s="16">
        <v>73</v>
      </c>
    </row>
    <row r="62" spans="1:5" x14ac:dyDescent="0.25">
      <c r="A62" s="16">
        <v>74</v>
      </c>
    </row>
  </sheetData>
  <conditionalFormatting sqref="B63:D63">
    <cfRule type="cellIs" dxfId="3426" priority="19" operator="equal">
      <formula>"Energia"</formula>
    </cfRule>
    <cfRule type="cellIs" dxfId="3425" priority="20" operator="equal">
      <formula>"Feito"</formula>
    </cfRule>
    <cfRule type="cellIs" dxfId="3424" priority="21" operator="equal">
      <formula>"Operação"</formula>
    </cfRule>
    <cfRule type="cellIs" dxfId="3423" priority="22" operator="equal">
      <formula>"Chuva"</formula>
    </cfRule>
    <cfRule type="cellIs" dxfId="3422" priority="23" operator="equal">
      <formula>"Elétrico"</formula>
    </cfRule>
    <cfRule type="cellIs" dxfId="3421" priority="24" operator="equal">
      <formula>"Mecânico"</formula>
    </cfRule>
    <cfRule type="cellIs" dxfId="3420" priority="25" operator="equal">
      <formula>"Ok"</formula>
    </cfRule>
  </conditionalFormatting>
  <conditionalFormatting sqref="B5:I62">
    <cfRule type="cellIs" dxfId="3419" priority="2" operator="equal">
      <formula>"Energia"</formula>
    </cfRule>
    <cfRule type="cellIs" dxfId="3418" priority="3" operator="equal">
      <formula>"Feito"</formula>
    </cfRule>
    <cfRule type="cellIs" dxfId="3417" priority="4" operator="equal">
      <formula>"Operação"</formula>
    </cfRule>
    <cfRule type="cellIs" dxfId="3416" priority="5" operator="equal">
      <formula>"Chuva"</formula>
    </cfRule>
    <cfRule type="cellIs" dxfId="3415" priority="6" operator="equal">
      <formula>"Elétrico"</formula>
    </cfRule>
    <cfRule type="cellIs" dxfId="3414" priority="7" operator="equal">
      <formula>"Mecânico"</formula>
    </cfRule>
    <cfRule type="cellIs" dxfId="3413" priority="8" operator="equal">
      <formula>"Ok"</formula>
    </cfRule>
  </conditionalFormatting>
  <conditionalFormatting sqref="G5:G11">
    <cfRule type="cellIs" dxfId="3412" priority="17" operator="equal">
      <formula>"Energia"</formula>
    </cfRule>
  </conditionalFormatting>
  <conditionalFormatting sqref="K7">
    <cfRule type="iconSet" priority="1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D63 B5:J60" xr:uid="{FF23AE31-E2E6-47E9-9F11-2564B8E9DC5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A4DE-E7FD-49EB-99E5-A9447630CACA}">
  <sheetPr codeName="Planilha43"/>
  <dimension ref="A3:N62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44522</v>
      </c>
      <c r="C3" s="3">
        <f>B3+1</f>
        <v>44523</v>
      </c>
      <c r="D3" s="3">
        <f t="shared" ref="D3:H3" si="0">C3+1</f>
        <v>44524</v>
      </c>
      <c r="E3" s="3">
        <f t="shared" si="0"/>
        <v>44525</v>
      </c>
      <c r="F3" s="3">
        <f t="shared" si="0"/>
        <v>44526</v>
      </c>
      <c r="G3" s="3">
        <f t="shared" si="0"/>
        <v>44527</v>
      </c>
      <c r="H3" s="3">
        <f t="shared" si="0"/>
        <v>44528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G5" t="s">
        <v>6</v>
      </c>
      <c r="K5" s="5" t="s">
        <v>5</v>
      </c>
      <c r="L5">
        <f>COUNTIF($B$5:$I$60,K5)</f>
        <v>26</v>
      </c>
      <c r="M5" s="51">
        <f>L5/$L$11</f>
        <v>0.47272727272727272</v>
      </c>
      <c r="N5" s="50">
        <v>44522</v>
      </c>
    </row>
    <row r="6" spans="1:14" x14ac:dyDescent="0.25">
      <c r="A6" s="4">
        <v>2</v>
      </c>
      <c r="F6" t="s">
        <v>9</v>
      </c>
      <c r="H6" t="s">
        <v>6</v>
      </c>
      <c r="K6" s="6" t="s">
        <v>8</v>
      </c>
      <c r="L6">
        <f>COUNTIF($B$5:$I$60,K6)</f>
        <v>0</v>
      </c>
      <c r="M6" s="51">
        <f t="shared" ref="M6:M10" si="2">L6/$L$11</f>
        <v>0</v>
      </c>
    </row>
    <row r="7" spans="1:14" x14ac:dyDescent="0.25">
      <c r="A7" s="4">
        <v>3</v>
      </c>
      <c r="F7" t="s">
        <v>5</v>
      </c>
      <c r="G7" t="s">
        <v>6</v>
      </c>
      <c r="H7" t="s">
        <v>6</v>
      </c>
      <c r="K7" s="7" t="s">
        <v>9</v>
      </c>
      <c r="L7">
        <f t="shared" ref="L7:L10" si="3">COUNTIF($B$5:$I$60,K7)</f>
        <v>1</v>
      </c>
      <c r="M7" s="51">
        <f t="shared" si="2"/>
        <v>1.8181818181818181E-2</v>
      </c>
    </row>
    <row r="8" spans="1:14" x14ac:dyDescent="0.25">
      <c r="A8" s="4">
        <v>4</v>
      </c>
      <c r="F8" t="s">
        <v>5</v>
      </c>
      <c r="G8" t="s">
        <v>5</v>
      </c>
      <c r="H8" t="s">
        <v>6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D9" t="s">
        <v>5</v>
      </c>
      <c r="F9" t="s">
        <v>5</v>
      </c>
      <c r="H9" t="s">
        <v>6</v>
      </c>
      <c r="K9" s="9" t="s">
        <v>6</v>
      </c>
      <c r="L9">
        <f t="shared" si="3"/>
        <v>22</v>
      </c>
      <c r="M9" s="51">
        <f t="shared" si="2"/>
        <v>0.4</v>
      </c>
    </row>
    <row r="10" spans="1:14" x14ac:dyDescent="0.25">
      <c r="A10" s="4">
        <v>6</v>
      </c>
      <c r="G10" t="s">
        <v>6</v>
      </c>
      <c r="K10" s="10" t="s">
        <v>10</v>
      </c>
      <c r="L10">
        <f t="shared" si="3"/>
        <v>6</v>
      </c>
      <c r="M10" s="51">
        <f t="shared" si="2"/>
        <v>0.10909090909090909</v>
      </c>
    </row>
    <row r="11" spans="1:14" x14ac:dyDescent="0.25">
      <c r="A11" s="4">
        <v>7</v>
      </c>
      <c r="F11" t="s">
        <v>10</v>
      </c>
      <c r="L11">
        <f>SUM(L5:L10)</f>
        <v>55</v>
      </c>
    </row>
    <row r="12" spans="1:14" x14ac:dyDescent="0.25">
      <c r="A12" s="4">
        <v>8</v>
      </c>
      <c r="G12" t="s">
        <v>5</v>
      </c>
    </row>
    <row r="13" spans="1:14" x14ac:dyDescent="0.25">
      <c r="A13" s="4">
        <v>9</v>
      </c>
      <c r="G13" t="s">
        <v>6</v>
      </c>
    </row>
    <row r="14" spans="1:14" x14ac:dyDescent="0.25">
      <c r="A14" s="4">
        <v>10</v>
      </c>
      <c r="F14" t="s">
        <v>5</v>
      </c>
      <c r="H14" t="s">
        <v>6</v>
      </c>
    </row>
    <row r="15" spans="1:14" x14ac:dyDescent="0.25">
      <c r="A15" s="4">
        <v>11</v>
      </c>
      <c r="F15" t="s">
        <v>5</v>
      </c>
      <c r="H15" t="s">
        <v>6</v>
      </c>
    </row>
    <row r="16" spans="1:14" x14ac:dyDescent="0.25">
      <c r="A16" s="4">
        <v>12</v>
      </c>
      <c r="F16" t="s">
        <v>10</v>
      </c>
      <c r="G16" t="s">
        <v>5</v>
      </c>
    </row>
    <row r="17" spans="1:8" x14ac:dyDescent="0.25">
      <c r="A17" s="4">
        <v>13</v>
      </c>
      <c r="F17" t="s">
        <v>5</v>
      </c>
      <c r="G17" t="s">
        <v>5</v>
      </c>
      <c r="H17" t="s">
        <v>6</v>
      </c>
    </row>
    <row r="18" spans="1:8" x14ac:dyDescent="0.25">
      <c r="A18" s="4">
        <v>14</v>
      </c>
      <c r="G18" t="s">
        <v>5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F29" t="s">
        <v>5</v>
      </c>
      <c r="G29" t="s">
        <v>5</v>
      </c>
      <c r="H29" t="s">
        <v>6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D33" t="s">
        <v>5</v>
      </c>
      <c r="F33" t="s">
        <v>5</v>
      </c>
      <c r="G33" t="s">
        <v>5</v>
      </c>
      <c r="H33" t="s">
        <v>6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5</v>
      </c>
      <c r="F39" t="s">
        <v>5</v>
      </c>
      <c r="H39" t="s">
        <v>6</v>
      </c>
    </row>
    <row r="40" spans="1:8" x14ac:dyDescent="0.25">
      <c r="A40" s="4">
        <v>36</v>
      </c>
      <c r="C40" t="s">
        <v>5</v>
      </c>
      <c r="G40" t="s">
        <v>5</v>
      </c>
    </row>
    <row r="41" spans="1:8" x14ac:dyDescent="0.25">
      <c r="A41" s="4">
        <v>37</v>
      </c>
      <c r="F41" t="s">
        <v>5</v>
      </c>
      <c r="H41" t="s">
        <v>6</v>
      </c>
    </row>
    <row r="42" spans="1:8" x14ac:dyDescent="0.25">
      <c r="A42" s="4">
        <v>38</v>
      </c>
      <c r="D42" t="s">
        <v>10</v>
      </c>
      <c r="G42" t="s">
        <v>6</v>
      </c>
    </row>
    <row r="43" spans="1:8" x14ac:dyDescent="0.25">
      <c r="A43" s="4">
        <v>39</v>
      </c>
      <c r="H43" t="s">
        <v>6</v>
      </c>
    </row>
    <row r="44" spans="1:8" x14ac:dyDescent="0.25">
      <c r="A44" s="4">
        <v>40</v>
      </c>
      <c r="G44" t="s">
        <v>5</v>
      </c>
    </row>
    <row r="45" spans="1:8" x14ac:dyDescent="0.25">
      <c r="A45" s="4">
        <v>41</v>
      </c>
      <c r="B45" t="s">
        <v>10</v>
      </c>
      <c r="F45" t="s">
        <v>10</v>
      </c>
      <c r="H45" t="s">
        <v>6</v>
      </c>
    </row>
    <row r="46" spans="1:8" x14ac:dyDescent="0.25">
      <c r="A46" s="4">
        <v>42</v>
      </c>
      <c r="F46" t="s">
        <v>5</v>
      </c>
      <c r="H46" t="s">
        <v>6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  <c r="G51" t="s">
        <v>5</v>
      </c>
    </row>
    <row r="52" spans="1:8" x14ac:dyDescent="0.25">
      <c r="A52" s="4">
        <v>48</v>
      </c>
      <c r="G52" t="s">
        <v>6</v>
      </c>
    </row>
    <row r="53" spans="1:8" x14ac:dyDescent="0.25">
      <c r="A53" s="4">
        <v>49</v>
      </c>
    </row>
    <row r="54" spans="1:8" x14ac:dyDescent="0.25">
      <c r="A54" s="4">
        <v>50</v>
      </c>
    </row>
    <row r="55" spans="1:8" x14ac:dyDescent="0.25">
      <c r="A55" s="4">
        <v>51</v>
      </c>
      <c r="H55" t="s">
        <v>6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5</v>
      </c>
      <c r="C59" t="s">
        <v>10</v>
      </c>
    </row>
    <row r="60" spans="1:8" x14ac:dyDescent="0.25">
      <c r="A60" s="4">
        <v>56</v>
      </c>
      <c r="H60" t="s">
        <v>6</v>
      </c>
    </row>
    <row r="61" spans="1:8" x14ac:dyDescent="0.25">
      <c r="A61" s="16">
        <v>73</v>
      </c>
      <c r="F61" t="s">
        <v>5</v>
      </c>
      <c r="G61" t="s">
        <v>5</v>
      </c>
      <c r="H61" t="s">
        <v>6</v>
      </c>
    </row>
    <row r="62" spans="1:8" x14ac:dyDescent="0.25">
      <c r="A62" s="16">
        <v>74</v>
      </c>
    </row>
  </sheetData>
  <conditionalFormatting sqref="B63:D63">
    <cfRule type="cellIs" dxfId="3411" priority="18" operator="equal">
      <formula>"Energia"</formula>
    </cfRule>
    <cfRule type="cellIs" dxfId="3410" priority="19" operator="equal">
      <formula>"Feito"</formula>
    </cfRule>
    <cfRule type="cellIs" dxfId="3409" priority="20" operator="equal">
      <formula>"Operação"</formula>
    </cfRule>
    <cfRule type="cellIs" dxfId="3408" priority="21" operator="equal">
      <formula>"Chuva"</formula>
    </cfRule>
    <cfRule type="cellIs" dxfId="3407" priority="22" operator="equal">
      <formula>"Elétrico"</formula>
    </cfRule>
    <cfRule type="cellIs" dxfId="3406" priority="23" operator="equal">
      <formula>"Mecânico"</formula>
    </cfRule>
    <cfRule type="cellIs" dxfId="3405" priority="24" operator="equal">
      <formula>"Ok"</formula>
    </cfRule>
  </conditionalFormatting>
  <conditionalFormatting sqref="B5:I62">
    <cfRule type="cellIs" dxfId="3404" priority="1" operator="equal">
      <formula>"Energia"</formula>
    </cfRule>
    <cfRule type="cellIs" dxfId="3403" priority="2" operator="equal">
      <formula>"Feito"</formula>
    </cfRule>
    <cfRule type="cellIs" dxfId="3402" priority="3" operator="equal">
      <formula>"Operação"</formula>
    </cfRule>
    <cfRule type="cellIs" dxfId="3401" priority="4" operator="equal">
      <formula>"Chuva"</formula>
    </cfRule>
    <cfRule type="cellIs" dxfId="3400" priority="5" operator="equal">
      <formula>"Elétrico"</formula>
    </cfRule>
    <cfRule type="cellIs" dxfId="3399" priority="6" operator="equal">
      <formula>"Mecânico"</formula>
    </cfRule>
    <cfRule type="cellIs" dxfId="3398" priority="7" operator="equal">
      <formula>"Ok"</formula>
    </cfRule>
  </conditionalFormatting>
  <conditionalFormatting sqref="G5:G11">
    <cfRule type="cellIs" dxfId="3397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D63 B5:J60" xr:uid="{2E67255F-CDF0-4CB0-BE2A-107902C6619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6EC6-7911-4AC6-B56A-C6760E0F0C98}">
  <sheetPr codeName="Planilha44"/>
  <dimension ref="A3:N62"/>
  <sheetViews>
    <sheetView zoomScale="110" zoomScaleNormal="110" workbookViewId="0">
      <selection activeCell="O6" sqref="O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44529</v>
      </c>
      <c r="C3" s="3">
        <f>B3+1</f>
        <v>44530</v>
      </c>
      <c r="D3" s="3">
        <f t="shared" ref="D3:H3" si="0">C3+1</f>
        <v>44531</v>
      </c>
      <c r="E3" s="3">
        <f t="shared" si="0"/>
        <v>44532</v>
      </c>
      <c r="F3" s="3">
        <f t="shared" si="0"/>
        <v>44533</v>
      </c>
      <c r="G3" s="3">
        <f t="shared" si="0"/>
        <v>44534</v>
      </c>
      <c r="H3" s="3">
        <f t="shared" si="0"/>
        <v>44535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s="47" t="s">
        <v>2</v>
      </c>
      <c r="M4" s="48" t="s">
        <v>3</v>
      </c>
      <c r="N4" s="49" t="s">
        <v>4</v>
      </c>
    </row>
    <row r="5" spans="1:14" x14ac:dyDescent="0.25">
      <c r="A5" s="4">
        <v>1</v>
      </c>
      <c r="K5" s="5" t="s">
        <v>5</v>
      </c>
      <c r="L5">
        <f>COUNTIF($B$5:$I$60,K5)</f>
        <v>17</v>
      </c>
      <c r="M5" s="51">
        <f>L5/$L$11</f>
        <v>0.265625</v>
      </c>
      <c r="N5" s="50">
        <v>44529</v>
      </c>
    </row>
    <row r="6" spans="1:14" x14ac:dyDescent="0.25">
      <c r="A6" s="4">
        <v>2</v>
      </c>
      <c r="B6" t="s">
        <v>6</v>
      </c>
      <c r="F6" t="s">
        <v>6</v>
      </c>
      <c r="K6" s="6" t="s">
        <v>8</v>
      </c>
      <c r="L6">
        <f>COUNTIF($B$5:$I$60,K6)</f>
        <v>0</v>
      </c>
      <c r="M6" s="51">
        <f t="shared" ref="M6:M10" si="2">L6/$L$11</f>
        <v>0</v>
      </c>
    </row>
    <row r="7" spans="1:14" x14ac:dyDescent="0.25">
      <c r="A7" s="4">
        <v>3</v>
      </c>
      <c r="B7" t="s">
        <v>6</v>
      </c>
      <c r="F7" t="s">
        <v>6</v>
      </c>
      <c r="K7" s="7" t="s">
        <v>9</v>
      </c>
      <c r="L7">
        <f t="shared" ref="L7:L10" si="3">COUNTIF($B$5:$I$60,K7)</f>
        <v>0</v>
      </c>
      <c r="M7" s="51">
        <f t="shared" si="2"/>
        <v>0</v>
      </c>
    </row>
    <row r="8" spans="1:14" x14ac:dyDescent="0.25">
      <c r="A8" s="4">
        <v>4</v>
      </c>
      <c r="B8" t="s">
        <v>6</v>
      </c>
      <c r="F8" t="s">
        <v>6</v>
      </c>
      <c r="K8" s="8" t="s">
        <v>7</v>
      </c>
      <c r="L8">
        <f t="shared" si="3"/>
        <v>2</v>
      </c>
      <c r="M8" s="51">
        <f t="shared" si="2"/>
        <v>3.125E-2</v>
      </c>
    </row>
    <row r="9" spans="1:14" x14ac:dyDescent="0.25">
      <c r="A9" s="4">
        <v>5</v>
      </c>
      <c r="E9" t="s">
        <v>5</v>
      </c>
      <c r="K9" s="9" t="s">
        <v>6</v>
      </c>
      <c r="L9">
        <f t="shared" si="3"/>
        <v>38</v>
      </c>
      <c r="M9" s="51">
        <f t="shared" si="2"/>
        <v>0.59375</v>
      </c>
    </row>
    <row r="10" spans="1:14" x14ac:dyDescent="0.25">
      <c r="A10" s="4">
        <v>6</v>
      </c>
      <c r="B10" t="s">
        <v>6</v>
      </c>
      <c r="F10" t="s">
        <v>6</v>
      </c>
      <c r="G10" t="s">
        <v>5</v>
      </c>
      <c r="H10" t="s">
        <v>5</v>
      </c>
      <c r="K10" s="10" t="s">
        <v>10</v>
      </c>
      <c r="L10">
        <f t="shared" si="3"/>
        <v>7</v>
      </c>
      <c r="M10" s="51">
        <f t="shared" si="2"/>
        <v>0.109375</v>
      </c>
    </row>
    <row r="11" spans="1:14" x14ac:dyDescent="0.25">
      <c r="A11" s="4">
        <v>7</v>
      </c>
      <c r="B11" t="s">
        <v>6</v>
      </c>
      <c r="H11" t="s">
        <v>6</v>
      </c>
      <c r="L11">
        <f>SUM(L5:L10)</f>
        <v>64</v>
      </c>
    </row>
    <row r="12" spans="1:14" x14ac:dyDescent="0.25">
      <c r="A12" s="4">
        <v>8</v>
      </c>
      <c r="B12" t="s">
        <v>6</v>
      </c>
      <c r="E12" t="s">
        <v>5</v>
      </c>
    </row>
    <row r="13" spans="1:14" x14ac:dyDescent="0.25">
      <c r="A13" s="4">
        <v>9</v>
      </c>
      <c r="B13" t="s">
        <v>6</v>
      </c>
      <c r="E13" t="s">
        <v>5</v>
      </c>
      <c r="H13" t="s">
        <v>6</v>
      </c>
    </row>
    <row r="14" spans="1:14" x14ac:dyDescent="0.25">
      <c r="A14" s="4">
        <v>10</v>
      </c>
      <c r="F14" t="s">
        <v>10</v>
      </c>
      <c r="G14" t="s">
        <v>5</v>
      </c>
    </row>
    <row r="15" spans="1:14" x14ac:dyDescent="0.25">
      <c r="A15" s="4">
        <v>11</v>
      </c>
      <c r="C15" t="s">
        <v>5</v>
      </c>
    </row>
    <row r="16" spans="1:14" x14ac:dyDescent="0.25">
      <c r="A16" s="4">
        <v>12</v>
      </c>
      <c r="B16" t="s">
        <v>6</v>
      </c>
      <c r="F16" t="s">
        <v>6</v>
      </c>
    </row>
    <row r="17" spans="1:8" x14ac:dyDescent="0.25">
      <c r="A17" s="4">
        <v>13</v>
      </c>
      <c r="B17" t="s">
        <v>6</v>
      </c>
      <c r="E17" t="s">
        <v>5</v>
      </c>
      <c r="F17" t="s">
        <v>6</v>
      </c>
    </row>
    <row r="18" spans="1:8" x14ac:dyDescent="0.25">
      <c r="A18" s="4">
        <v>14</v>
      </c>
      <c r="B18" t="s">
        <v>6</v>
      </c>
      <c r="E18" t="s">
        <v>5</v>
      </c>
      <c r="F18" t="s">
        <v>10</v>
      </c>
      <c r="G18" t="s">
        <v>5</v>
      </c>
    </row>
    <row r="19" spans="1:8" x14ac:dyDescent="0.25">
      <c r="A19" s="4">
        <v>15</v>
      </c>
    </row>
    <row r="20" spans="1:8" x14ac:dyDescent="0.25">
      <c r="A20" s="4">
        <v>16</v>
      </c>
      <c r="F20" t="s">
        <v>6</v>
      </c>
      <c r="G20" t="s">
        <v>10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6</v>
      </c>
      <c r="C29" t="s">
        <v>5</v>
      </c>
      <c r="D29" t="s">
        <v>5</v>
      </c>
      <c r="E29" t="s">
        <v>5</v>
      </c>
      <c r="F29" t="s">
        <v>6</v>
      </c>
      <c r="G29" t="s">
        <v>5</v>
      </c>
      <c r="H29" t="s">
        <v>6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7" x14ac:dyDescent="0.25">
      <c r="A33" s="4">
        <v>29</v>
      </c>
      <c r="B33" t="s">
        <v>6</v>
      </c>
      <c r="F33" t="s">
        <v>6</v>
      </c>
    </row>
    <row r="34" spans="1:7" x14ac:dyDescent="0.25">
      <c r="A34" s="4">
        <v>30</v>
      </c>
    </row>
    <row r="35" spans="1:7" x14ac:dyDescent="0.25">
      <c r="A35" s="4">
        <v>31</v>
      </c>
    </row>
    <row r="36" spans="1:7" x14ac:dyDescent="0.25">
      <c r="A36" s="4">
        <v>32</v>
      </c>
    </row>
    <row r="37" spans="1:7" x14ac:dyDescent="0.25">
      <c r="A37" s="4">
        <v>33</v>
      </c>
    </row>
    <row r="38" spans="1:7" x14ac:dyDescent="0.25">
      <c r="A38" s="4">
        <v>34</v>
      </c>
    </row>
    <row r="39" spans="1:7" x14ac:dyDescent="0.25">
      <c r="A39" s="4">
        <v>35</v>
      </c>
      <c r="D39" t="s">
        <v>10</v>
      </c>
    </row>
    <row r="40" spans="1:7" x14ac:dyDescent="0.25">
      <c r="A40" s="4">
        <v>36</v>
      </c>
      <c r="B40" t="s">
        <v>6</v>
      </c>
      <c r="F40" t="s">
        <v>6</v>
      </c>
      <c r="G40" t="s">
        <v>5</v>
      </c>
    </row>
    <row r="41" spans="1:7" x14ac:dyDescent="0.25">
      <c r="A41" s="4">
        <v>37</v>
      </c>
      <c r="C41" t="s">
        <v>5</v>
      </c>
    </row>
    <row r="42" spans="1:7" x14ac:dyDescent="0.25">
      <c r="A42" s="4">
        <v>38</v>
      </c>
      <c r="B42" t="s">
        <v>6</v>
      </c>
      <c r="F42" t="s">
        <v>6</v>
      </c>
    </row>
    <row r="43" spans="1:7" x14ac:dyDescent="0.25">
      <c r="A43" s="4">
        <v>39</v>
      </c>
      <c r="E43" t="s">
        <v>10</v>
      </c>
    </row>
    <row r="44" spans="1:7" x14ac:dyDescent="0.25">
      <c r="A44" s="4">
        <v>40</v>
      </c>
      <c r="B44" t="s">
        <v>6</v>
      </c>
      <c r="C44" t="s">
        <v>10</v>
      </c>
      <c r="F44" t="s">
        <v>6</v>
      </c>
    </row>
    <row r="45" spans="1:7" x14ac:dyDescent="0.25">
      <c r="A45" s="4">
        <v>41</v>
      </c>
    </row>
    <row r="46" spans="1:7" x14ac:dyDescent="0.25">
      <c r="A46" s="4">
        <v>42</v>
      </c>
    </row>
    <row r="47" spans="1:7" x14ac:dyDescent="0.25">
      <c r="A47" s="4">
        <v>43</v>
      </c>
    </row>
    <row r="48" spans="1:7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</row>
    <row r="52" spans="1:8" x14ac:dyDescent="0.25">
      <c r="A52" s="4">
        <v>48</v>
      </c>
      <c r="D52" t="s">
        <v>5</v>
      </c>
      <c r="E52" t="s">
        <v>7</v>
      </c>
      <c r="F52" t="s">
        <v>6</v>
      </c>
      <c r="G52" t="s">
        <v>6</v>
      </c>
      <c r="H52" t="s">
        <v>6</v>
      </c>
    </row>
    <row r="53" spans="1:8" x14ac:dyDescent="0.25">
      <c r="A53" s="4">
        <v>49</v>
      </c>
      <c r="D53" t="s">
        <v>10</v>
      </c>
      <c r="E53" t="s">
        <v>7</v>
      </c>
      <c r="F53" t="s">
        <v>6</v>
      </c>
      <c r="G53" t="s">
        <v>6</v>
      </c>
      <c r="H53" t="s">
        <v>6</v>
      </c>
    </row>
    <row r="54" spans="1:8" x14ac:dyDescent="0.25">
      <c r="A54" s="4">
        <v>50</v>
      </c>
      <c r="B54" t="s">
        <v>6</v>
      </c>
    </row>
    <row r="55" spans="1:8" x14ac:dyDescent="0.25">
      <c r="A55" s="4">
        <v>51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6</v>
      </c>
    </row>
    <row r="60" spans="1:8" x14ac:dyDescent="0.25">
      <c r="A60" s="4">
        <v>56</v>
      </c>
    </row>
    <row r="61" spans="1:8" x14ac:dyDescent="0.25">
      <c r="A61" s="16">
        <v>73</v>
      </c>
      <c r="B61" t="s">
        <v>6</v>
      </c>
      <c r="E61" t="s">
        <v>8</v>
      </c>
      <c r="F61" t="s">
        <v>6</v>
      </c>
    </row>
    <row r="62" spans="1:8" x14ac:dyDescent="0.25">
      <c r="A62" s="16">
        <v>74</v>
      </c>
      <c r="F62" t="s">
        <v>6</v>
      </c>
      <c r="G62" t="s">
        <v>9</v>
      </c>
      <c r="H62" t="s">
        <v>6</v>
      </c>
    </row>
  </sheetData>
  <conditionalFormatting sqref="B63:D63">
    <cfRule type="cellIs" dxfId="3396" priority="18" operator="equal">
      <formula>"Energia"</formula>
    </cfRule>
    <cfRule type="cellIs" dxfId="3395" priority="19" operator="equal">
      <formula>"Feito"</formula>
    </cfRule>
    <cfRule type="cellIs" dxfId="3394" priority="20" operator="equal">
      <formula>"Operação"</formula>
    </cfRule>
    <cfRule type="cellIs" dxfId="3393" priority="21" operator="equal">
      <formula>"Chuva"</formula>
    </cfRule>
    <cfRule type="cellIs" dxfId="3392" priority="22" operator="equal">
      <formula>"Elétrico"</formula>
    </cfRule>
    <cfRule type="cellIs" dxfId="3391" priority="23" operator="equal">
      <formula>"Mecânico"</formula>
    </cfRule>
    <cfRule type="cellIs" dxfId="3390" priority="24" operator="equal">
      <formula>"Ok"</formula>
    </cfRule>
  </conditionalFormatting>
  <conditionalFormatting sqref="B5:I62">
    <cfRule type="cellIs" dxfId="3389" priority="1" operator="equal">
      <formula>"Energia"</formula>
    </cfRule>
    <cfRule type="cellIs" dxfId="3388" priority="2" operator="equal">
      <formula>"Feito"</formula>
    </cfRule>
    <cfRule type="cellIs" dxfId="3387" priority="3" operator="equal">
      <formula>"Operação"</formula>
    </cfRule>
    <cfRule type="cellIs" dxfId="3386" priority="4" operator="equal">
      <formula>"Chuva"</formula>
    </cfRule>
    <cfRule type="cellIs" dxfId="3385" priority="5" operator="equal">
      <formula>"Elétrico"</formula>
    </cfRule>
    <cfRule type="cellIs" dxfId="3384" priority="6" operator="equal">
      <formula>"Mecânico"</formula>
    </cfRule>
    <cfRule type="cellIs" dxfId="3383" priority="7" operator="equal">
      <formula>"Ok"</formula>
    </cfRule>
  </conditionalFormatting>
  <conditionalFormatting sqref="G5:G11">
    <cfRule type="cellIs" dxfId="3382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D63 B5:J60" xr:uid="{8138D61F-2290-437D-841D-908C758A2CB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B71-F233-46D7-AA4E-99E9AE5B1E8E}">
  <sheetPr codeName="Planilha46"/>
  <dimension ref="A3:N62"/>
  <sheetViews>
    <sheetView zoomScale="110" zoomScaleNormal="110" workbookViewId="0">
      <selection activeCell="L11" sqref="L1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44564</v>
      </c>
      <c r="C3" s="3">
        <f>B3+1</f>
        <v>44565</v>
      </c>
      <c r="D3" s="3">
        <f t="shared" ref="D3:H3" si="0">C3+1</f>
        <v>44566</v>
      </c>
      <c r="E3" s="3">
        <f t="shared" si="0"/>
        <v>44567</v>
      </c>
      <c r="F3" s="3">
        <f t="shared" si="0"/>
        <v>44568</v>
      </c>
      <c r="G3" s="3">
        <f t="shared" si="0"/>
        <v>44569</v>
      </c>
      <c r="H3" s="3">
        <f t="shared" si="0"/>
        <v>44570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K5" s="5" t="s">
        <v>5</v>
      </c>
      <c r="L5">
        <f t="shared" ref="L5:L10" si="2">COUNTIF($B$5:$I$60,K5)</f>
        <v>3</v>
      </c>
      <c r="M5" s="51">
        <f>L5/$L$11</f>
        <v>0.6</v>
      </c>
      <c r="N5" s="50">
        <v>44564</v>
      </c>
    </row>
    <row r="6" spans="1:14" x14ac:dyDescent="0.25">
      <c r="A6" s="4">
        <v>2</v>
      </c>
      <c r="K6" s="6" t="s">
        <v>8</v>
      </c>
      <c r="L6">
        <f t="shared" si="2"/>
        <v>0</v>
      </c>
      <c r="M6" s="51">
        <f t="shared" ref="M6:M10" si="3">L6/$L$11</f>
        <v>0</v>
      </c>
    </row>
    <row r="7" spans="1:14" x14ac:dyDescent="0.25">
      <c r="A7" s="4">
        <v>3</v>
      </c>
      <c r="K7" s="7" t="s">
        <v>9</v>
      </c>
      <c r="L7">
        <f t="shared" si="2"/>
        <v>2</v>
      </c>
      <c r="M7" s="51">
        <f t="shared" si="3"/>
        <v>0.4</v>
      </c>
    </row>
    <row r="8" spans="1:14" x14ac:dyDescent="0.25">
      <c r="A8" s="4">
        <v>4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0</v>
      </c>
      <c r="M10" s="51">
        <f t="shared" si="3"/>
        <v>0</v>
      </c>
    </row>
    <row r="11" spans="1:14" x14ac:dyDescent="0.25">
      <c r="A11" s="4">
        <v>7</v>
      </c>
      <c r="L11">
        <f>SUM(L5:L10)</f>
        <v>5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  <c r="E24" t="s">
        <v>9</v>
      </c>
      <c r="F24" t="s">
        <v>5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  <c r="E28" t="s">
        <v>9</v>
      </c>
    </row>
    <row r="29" spans="1:6" x14ac:dyDescent="0.25">
      <c r="A29" s="4">
        <v>25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E34" t="s">
        <v>5</v>
      </c>
      <c r="F34" t="s">
        <v>5</v>
      </c>
    </row>
    <row r="35" spans="1:6" x14ac:dyDescent="0.25">
      <c r="A35" s="4">
        <v>31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6">
        <v>73</v>
      </c>
    </row>
    <row r="62" spans="1:1" x14ac:dyDescent="0.25">
      <c r="A62" s="16">
        <v>74</v>
      </c>
    </row>
  </sheetData>
  <conditionalFormatting sqref="B63:D63">
    <cfRule type="cellIs" dxfId="3381" priority="18" operator="equal">
      <formula>"Energia"</formula>
    </cfRule>
    <cfRule type="cellIs" dxfId="3380" priority="19" operator="equal">
      <formula>"Feito"</formula>
    </cfRule>
    <cfRule type="cellIs" dxfId="3379" priority="20" operator="equal">
      <formula>"Operação"</formula>
    </cfRule>
    <cfRule type="cellIs" dxfId="3378" priority="21" operator="equal">
      <formula>"Chuva"</formula>
    </cfRule>
    <cfRule type="cellIs" dxfId="3377" priority="22" operator="equal">
      <formula>"Elétrico"</formula>
    </cfRule>
    <cfRule type="cellIs" dxfId="3376" priority="23" operator="equal">
      <formula>"Mecânico"</formula>
    </cfRule>
    <cfRule type="cellIs" dxfId="3375" priority="24" operator="equal">
      <formula>"Ok"</formula>
    </cfRule>
  </conditionalFormatting>
  <conditionalFormatting sqref="B5:I62">
    <cfRule type="cellIs" dxfId="3374" priority="1" operator="equal">
      <formula>"Energia"</formula>
    </cfRule>
    <cfRule type="cellIs" dxfId="3373" priority="2" operator="equal">
      <formula>"Feito"</formula>
    </cfRule>
    <cfRule type="cellIs" dxfId="3372" priority="3" operator="equal">
      <formula>"Operação"</formula>
    </cfRule>
    <cfRule type="cellIs" dxfId="3371" priority="4" operator="equal">
      <formula>"Chuva"</formula>
    </cfRule>
    <cfRule type="cellIs" dxfId="3370" priority="5" operator="equal">
      <formula>"Elétrico"</formula>
    </cfRule>
    <cfRule type="cellIs" dxfId="3369" priority="6" operator="equal">
      <formula>"Mecânico"</formula>
    </cfRule>
    <cfRule type="cellIs" dxfId="3368" priority="7" operator="equal">
      <formula>"Ok"</formula>
    </cfRule>
  </conditionalFormatting>
  <conditionalFormatting sqref="G5:G11">
    <cfRule type="cellIs" dxfId="3367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D63 B5:J60" xr:uid="{B1ED9DB0-268C-46A8-AFE5-F5F8CB59765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A66-69BF-4071-99B7-F794E6C29033}">
  <sheetPr codeName="Planilha47"/>
  <dimension ref="A3:N62"/>
  <sheetViews>
    <sheetView zoomScale="110" zoomScaleNormal="110" workbookViewId="0">
      <selection activeCell="L11" sqref="L1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44571</v>
      </c>
      <c r="C3" s="3">
        <f>B3+1</f>
        <v>44572</v>
      </c>
      <c r="D3" s="3">
        <f t="shared" ref="D3:H3" si="0">C3+1</f>
        <v>44573</v>
      </c>
      <c r="E3" s="3">
        <f t="shared" si="0"/>
        <v>44574</v>
      </c>
      <c r="F3" s="3">
        <f t="shared" si="0"/>
        <v>44575</v>
      </c>
      <c r="G3" s="3">
        <f t="shared" si="0"/>
        <v>44576</v>
      </c>
      <c r="H3" s="3">
        <f t="shared" si="0"/>
        <v>44577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H5" t="s">
        <v>8</v>
      </c>
      <c r="K5" s="5" t="s">
        <v>5</v>
      </c>
      <c r="L5">
        <f t="shared" ref="L5:L10" si="2">COUNTIF($B$5:$I$60,K5)</f>
        <v>5</v>
      </c>
      <c r="M5" s="51">
        <f>L5/$L$11</f>
        <v>0.625</v>
      </c>
      <c r="N5" s="50">
        <v>44571</v>
      </c>
    </row>
    <row r="6" spans="1:14" x14ac:dyDescent="0.25">
      <c r="A6" s="4">
        <v>2</v>
      </c>
      <c r="K6" s="6" t="s">
        <v>8</v>
      </c>
      <c r="L6">
        <f t="shared" si="2"/>
        <v>1</v>
      </c>
      <c r="M6" s="51">
        <f t="shared" ref="M6:M10" si="3">L6/$L$11</f>
        <v>0.125</v>
      </c>
    </row>
    <row r="7" spans="1:14" x14ac:dyDescent="0.25">
      <c r="A7" s="4">
        <v>3</v>
      </c>
      <c r="K7" s="7" t="s">
        <v>9</v>
      </c>
      <c r="L7">
        <f t="shared" si="2"/>
        <v>0</v>
      </c>
      <c r="M7" s="51">
        <f t="shared" si="3"/>
        <v>0</v>
      </c>
    </row>
    <row r="8" spans="1:14" x14ac:dyDescent="0.25">
      <c r="A8" s="4">
        <v>4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K9" s="9" t="s">
        <v>6</v>
      </c>
      <c r="L9">
        <f t="shared" si="2"/>
        <v>0</v>
      </c>
      <c r="M9" s="51">
        <f t="shared" si="3"/>
        <v>0</v>
      </c>
    </row>
    <row r="10" spans="1:14" x14ac:dyDescent="0.25">
      <c r="A10" s="4">
        <v>6</v>
      </c>
      <c r="K10" s="10" t="s">
        <v>10</v>
      </c>
      <c r="L10">
        <f t="shared" si="2"/>
        <v>2</v>
      </c>
      <c r="M10" s="51">
        <f t="shared" si="3"/>
        <v>0.25</v>
      </c>
    </row>
    <row r="11" spans="1:14" x14ac:dyDescent="0.25">
      <c r="A11" s="4">
        <v>7</v>
      </c>
      <c r="L11">
        <f>SUM(L5:L10)</f>
        <v>8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G27" t="s">
        <v>5</v>
      </c>
      <c r="H27" t="s">
        <v>5</v>
      </c>
    </row>
    <row r="28" spans="1:8" x14ac:dyDescent="0.25">
      <c r="A28" s="4">
        <v>24</v>
      </c>
      <c r="G28" t="s">
        <v>10</v>
      </c>
    </row>
    <row r="29" spans="1:8" x14ac:dyDescent="0.25">
      <c r="A29" s="4">
        <v>25</v>
      </c>
    </row>
    <row r="30" spans="1:8" x14ac:dyDescent="0.25">
      <c r="A30" s="4">
        <v>26</v>
      </c>
      <c r="H30" t="s">
        <v>10</v>
      </c>
    </row>
    <row r="31" spans="1:8" x14ac:dyDescent="0.25">
      <c r="A31" s="4">
        <v>27</v>
      </c>
    </row>
    <row r="32" spans="1:8" x14ac:dyDescent="0.25">
      <c r="A32" s="4">
        <v>28</v>
      </c>
      <c r="G32" t="s">
        <v>5</v>
      </c>
    </row>
    <row r="33" spans="1:8" x14ac:dyDescent="0.25">
      <c r="A33" s="4">
        <v>29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  <c r="G37" t="s">
        <v>5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</row>
    <row r="46" spans="1:8" x14ac:dyDescent="0.25">
      <c r="A46" s="4">
        <v>42</v>
      </c>
    </row>
    <row r="47" spans="1:8" x14ac:dyDescent="0.25">
      <c r="A47" s="4">
        <v>43</v>
      </c>
      <c r="H47" t="s">
        <v>5</v>
      </c>
    </row>
    <row r="48" spans="1:8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6">
        <v>73</v>
      </c>
    </row>
    <row r="62" spans="1:1" x14ac:dyDescent="0.25">
      <c r="A62" s="16">
        <v>74</v>
      </c>
    </row>
  </sheetData>
  <conditionalFormatting sqref="B63:D63">
    <cfRule type="cellIs" dxfId="3366" priority="18" operator="equal">
      <formula>"Energia"</formula>
    </cfRule>
    <cfRule type="cellIs" dxfId="3365" priority="19" operator="equal">
      <formula>"Feito"</formula>
    </cfRule>
    <cfRule type="cellIs" dxfId="3364" priority="20" operator="equal">
      <formula>"Operação"</formula>
    </cfRule>
    <cfRule type="cellIs" dxfId="3363" priority="21" operator="equal">
      <formula>"Chuva"</formula>
    </cfRule>
    <cfRule type="cellIs" dxfId="3362" priority="22" operator="equal">
      <formula>"Elétrico"</formula>
    </cfRule>
    <cfRule type="cellIs" dxfId="3361" priority="23" operator="equal">
      <formula>"Mecânico"</formula>
    </cfRule>
    <cfRule type="cellIs" dxfId="3360" priority="24" operator="equal">
      <formula>"Ok"</formula>
    </cfRule>
  </conditionalFormatting>
  <conditionalFormatting sqref="B5:I62">
    <cfRule type="cellIs" dxfId="3359" priority="1" operator="equal">
      <formula>"Energia"</formula>
    </cfRule>
    <cfRule type="cellIs" dxfId="3358" priority="2" operator="equal">
      <formula>"Feito"</formula>
    </cfRule>
    <cfRule type="cellIs" dxfId="3357" priority="3" operator="equal">
      <formula>"Operação"</formula>
    </cfRule>
    <cfRule type="cellIs" dxfId="3356" priority="4" operator="equal">
      <formula>"Chuva"</formula>
    </cfRule>
    <cfRule type="cellIs" dxfId="3355" priority="5" operator="equal">
      <formula>"Elétrico"</formula>
    </cfRule>
    <cfRule type="cellIs" dxfId="3354" priority="6" operator="equal">
      <formula>"Mecânico"</formula>
    </cfRule>
    <cfRule type="cellIs" dxfId="3353" priority="7" operator="equal">
      <formula>"Ok"</formula>
    </cfRule>
  </conditionalFormatting>
  <conditionalFormatting sqref="G5:G11">
    <cfRule type="cellIs" dxfId="3352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D63 B5:J60" xr:uid="{3B53E093-6701-4B82-9E73-56DDD6B794B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AA3-B2FE-4793-827F-9E63E9AEE76B}">
  <sheetPr codeName="Planilha48"/>
  <dimension ref="A3:N95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44578</v>
      </c>
      <c r="C3" s="3">
        <f>B3+1</f>
        <v>44579</v>
      </c>
      <c r="D3" s="3">
        <f t="shared" ref="D3:H3" si="0">C3+1</f>
        <v>44580</v>
      </c>
      <c r="E3" s="3">
        <f t="shared" si="0"/>
        <v>44581</v>
      </c>
      <c r="F3" s="3">
        <f t="shared" si="0"/>
        <v>44582</v>
      </c>
      <c r="G3" s="3">
        <f t="shared" si="0"/>
        <v>44583</v>
      </c>
      <c r="H3" s="3">
        <f t="shared" si="0"/>
        <v>44584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K5" s="5" t="s">
        <v>5</v>
      </c>
      <c r="L5">
        <f>COUNTIF($B$5:$I$95,K5)</f>
        <v>99</v>
      </c>
      <c r="M5" s="51">
        <f>L5/$L$11</f>
        <v>0.58579881656804733</v>
      </c>
      <c r="N5" s="52">
        <v>44578</v>
      </c>
    </row>
    <row r="6" spans="1:14" x14ac:dyDescent="0.25">
      <c r="A6" s="4">
        <v>2</v>
      </c>
      <c r="K6" s="6" t="s">
        <v>8</v>
      </c>
      <c r="L6">
        <f t="shared" ref="L6:L10" si="2">COUNTIF($B$5:$I$60,K6)</f>
        <v>11</v>
      </c>
      <c r="M6" s="51">
        <f t="shared" ref="M6:M10" si="3">L6/$L$11</f>
        <v>6.5088757396449703E-2</v>
      </c>
    </row>
    <row r="7" spans="1:14" x14ac:dyDescent="0.25">
      <c r="A7" s="4">
        <v>3</v>
      </c>
      <c r="K7" s="7" t="s">
        <v>9</v>
      </c>
      <c r="L7">
        <f t="shared" si="2"/>
        <v>8</v>
      </c>
      <c r="M7" s="51">
        <f t="shared" si="3"/>
        <v>4.7337278106508875E-2</v>
      </c>
    </row>
    <row r="8" spans="1:14" x14ac:dyDescent="0.25">
      <c r="A8" s="4">
        <v>4</v>
      </c>
      <c r="K8" s="8" t="s">
        <v>7</v>
      </c>
      <c r="L8">
        <f t="shared" si="2"/>
        <v>0</v>
      </c>
      <c r="M8" s="51">
        <f t="shared" si="3"/>
        <v>0</v>
      </c>
    </row>
    <row r="9" spans="1:14" x14ac:dyDescent="0.25">
      <c r="A9" s="4">
        <v>5</v>
      </c>
      <c r="C9" t="s">
        <v>5</v>
      </c>
      <c r="E9" t="s">
        <v>5</v>
      </c>
      <c r="G9" t="s">
        <v>10</v>
      </c>
      <c r="K9" s="9" t="s">
        <v>6</v>
      </c>
      <c r="L9">
        <f t="shared" si="2"/>
        <v>5</v>
      </c>
      <c r="M9" s="51">
        <f t="shared" si="3"/>
        <v>2.9585798816568046E-2</v>
      </c>
    </row>
    <row r="10" spans="1:14" x14ac:dyDescent="0.25">
      <c r="A10" s="4">
        <v>6</v>
      </c>
      <c r="B10" t="s">
        <v>9</v>
      </c>
      <c r="E10" t="s">
        <v>5</v>
      </c>
      <c r="G10" t="s">
        <v>10</v>
      </c>
      <c r="K10" s="10" t="s">
        <v>10</v>
      </c>
      <c r="L10">
        <f t="shared" si="2"/>
        <v>46</v>
      </c>
      <c r="M10" s="51">
        <f t="shared" si="3"/>
        <v>0.27218934911242604</v>
      </c>
    </row>
    <row r="11" spans="1:14" x14ac:dyDescent="0.25">
      <c r="A11" s="4">
        <v>7</v>
      </c>
      <c r="B11" t="s">
        <v>10</v>
      </c>
      <c r="F11" t="s">
        <v>5</v>
      </c>
      <c r="H11" t="s">
        <v>5</v>
      </c>
      <c r="L11">
        <f>SUM(L5:L10)</f>
        <v>169</v>
      </c>
    </row>
    <row r="12" spans="1:14" x14ac:dyDescent="0.25">
      <c r="A12" s="4">
        <v>8</v>
      </c>
      <c r="B12" t="s">
        <v>10</v>
      </c>
      <c r="F12" t="s">
        <v>5</v>
      </c>
      <c r="H12" t="s">
        <v>5</v>
      </c>
    </row>
    <row r="13" spans="1:14" x14ac:dyDescent="0.25">
      <c r="A13" s="4">
        <v>9</v>
      </c>
      <c r="C13" t="s">
        <v>5</v>
      </c>
      <c r="F13" t="s">
        <v>5</v>
      </c>
      <c r="H13" t="s">
        <v>5</v>
      </c>
    </row>
    <row r="14" spans="1:14" x14ac:dyDescent="0.25">
      <c r="A14" s="4">
        <v>10</v>
      </c>
      <c r="C14" t="s">
        <v>5</v>
      </c>
      <c r="F14" t="s">
        <v>5</v>
      </c>
      <c r="H14" t="s">
        <v>5</v>
      </c>
    </row>
    <row r="15" spans="1:14" x14ac:dyDescent="0.25">
      <c r="A15" s="4">
        <v>11</v>
      </c>
      <c r="B15" t="s">
        <v>10</v>
      </c>
      <c r="E15" t="s">
        <v>10</v>
      </c>
      <c r="G15" t="s">
        <v>10</v>
      </c>
    </row>
    <row r="16" spans="1:14" x14ac:dyDescent="0.25">
      <c r="A16" s="4">
        <v>12</v>
      </c>
      <c r="C16" t="s">
        <v>10</v>
      </c>
      <c r="E16" t="s">
        <v>10</v>
      </c>
      <c r="G16" t="s">
        <v>10</v>
      </c>
    </row>
    <row r="17" spans="1:8" x14ac:dyDescent="0.25">
      <c r="A17" s="4">
        <v>13</v>
      </c>
      <c r="B17" t="s">
        <v>10</v>
      </c>
      <c r="D17" t="s">
        <v>5</v>
      </c>
      <c r="E17" t="s">
        <v>10</v>
      </c>
      <c r="F17" t="s">
        <v>8</v>
      </c>
      <c r="H17" t="s">
        <v>5</v>
      </c>
    </row>
    <row r="18" spans="1:8" x14ac:dyDescent="0.25">
      <c r="A18" s="4">
        <v>14</v>
      </c>
      <c r="B18" t="s">
        <v>10</v>
      </c>
      <c r="C18" t="s">
        <v>10</v>
      </c>
      <c r="E18" t="s">
        <v>10</v>
      </c>
      <c r="F18" t="s">
        <v>8</v>
      </c>
      <c r="H18" t="s">
        <v>8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C22" t="s">
        <v>10</v>
      </c>
      <c r="E22" t="s">
        <v>10</v>
      </c>
      <c r="H22" t="s">
        <v>5</v>
      </c>
    </row>
    <row r="23" spans="1:8" x14ac:dyDescent="0.25">
      <c r="A23" s="4">
        <v>19</v>
      </c>
    </row>
    <row r="24" spans="1:8" x14ac:dyDescent="0.25">
      <c r="A24" s="4">
        <v>20</v>
      </c>
      <c r="E24" t="s">
        <v>9</v>
      </c>
      <c r="F24" t="s">
        <v>10</v>
      </c>
    </row>
    <row r="25" spans="1:8" x14ac:dyDescent="0.25">
      <c r="A25" s="4">
        <v>21</v>
      </c>
    </row>
    <row r="26" spans="1:8" x14ac:dyDescent="0.25">
      <c r="A26" s="4">
        <v>22</v>
      </c>
      <c r="B26" t="s">
        <v>9</v>
      </c>
      <c r="D26" t="s">
        <v>5</v>
      </c>
      <c r="E26" t="s">
        <v>5</v>
      </c>
      <c r="G26" t="s">
        <v>5</v>
      </c>
    </row>
    <row r="27" spans="1:8" x14ac:dyDescent="0.25">
      <c r="A27" s="4">
        <v>23</v>
      </c>
      <c r="B27" t="s">
        <v>10</v>
      </c>
      <c r="C27" t="s">
        <v>10</v>
      </c>
      <c r="D27" t="s">
        <v>5</v>
      </c>
      <c r="F27" t="s">
        <v>8</v>
      </c>
      <c r="G27" t="s">
        <v>5</v>
      </c>
    </row>
    <row r="28" spans="1:8" x14ac:dyDescent="0.25">
      <c r="A28" s="4">
        <v>24</v>
      </c>
      <c r="F28" t="s">
        <v>8</v>
      </c>
    </row>
    <row r="29" spans="1:8" x14ac:dyDescent="0.25">
      <c r="A29" s="4">
        <v>25</v>
      </c>
    </row>
    <row r="30" spans="1:8" x14ac:dyDescent="0.25">
      <c r="A30" s="4">
        <v>26</v>
      </c>
      <c r="B30" t="s">
        <v>10</v>
      </c>
      <c r="C30" t="s">
        <v>10</v>
      </c>
      <c r="D30" t="s">
        <v>10</v>
      </c>
      <c r="E30" t="s">
        <v>10</v>
      </c>
      <c r="F30" t="s">
        <v>8</v>
      </c>
      <c r="G30" t="s">
        <v>5</v>
      </c>
      <c r="H30" t="s">
        <v>9</v>
      </c>
    </row>
    <row r="31" spans="1:8" x14ac:dyDescent="0.25">
      <c r="A31" s="4">
        <v>27</v>
      </c>
      <c r="C31" t="s">
        <v>5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</row>
    <row r="32" spans="1:8" x14ac:dyDescent="0.25">
      <c r="A32" s="4">
        <v>28</v>
      </c>
      <c r="B32" t="s">
        <v>10</v>
      </c>
      <c r="F32" t="s">
        <v>9</v>
      </c>
      <c r="G32" t="s">
        <v>5</v>
      </c>
    </row>
    <row r="33" spans="1:8" x14ac:dyDescent="0.25">
      <c r="A33" s="4">
        <v>29</v>
      </c>
      <c r="B33" t="s">
        <v>5</v>
      </c>
      <c r="D33" t="s">
        <v>5</v>
      </c>
      <c r="F33" t="s">
        <v>10</v>
      </c>
      <c r="G33" t="s">
        <v>5</v>
      </c>
    </row>
    <row r="34" spans="1:8" x14ac:dyDescent="0.25">
      <c r="A34" s="4">
        <v>30</v>
      </c>
      <c r="D34" t="s">
        <v>10</v>
      </c>
      <c r="G34" t="s">
        <v>5</v>
      </c>
    </row>
    <row r="35" spans="1:8" x14ac:dyDescent="0.25">
      <c r="A35" s="4">
        <v>31</v>
      </c>
      <c r="D35" t="s">
        <v>10</v>
      </c>
      <c r="F35" t="s">
        <v>8</v>
      </c>
      <c r="G35" t="s">
        <v>8</v>
      </c>
    </row>
    <row r="36" spans="1:8" x14ac:dyDescent="0.25">
      <c r="A36" s="4">
        <v>32</v>
      </c>
      <c r="C36" t="s">
        <v>5</v>
      </c>
      <c r="D36" t="s">
        <v>8</v>
      </c>
      <c r="E36" t="s">
        <v>10</v>
      </c>
      <c r="F36" t="s">
        <v>8</v>
      </c>
      <c r="G36" t="s">
        <v>5</v>
      </c>
      <c r="H36" t="s">
        <v>5</v>
      </c>
    </row>
    <row r="37" spans="1:8" x14ac:dyDescent="0.25">
      <c r="A37" s="4">
        <v>33</v>
      </c>
      <c r="H37" t="s">
        <v>10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10</v>
      </c>
      <c r="E39" t="s">
        <v>10</v>
      </c>
      <c r="G39" t="s">
        <v>10</v>
      </c>
    </row>
    <row r="40" spans="1:8" x14ac:dyDescent="0.25">
      <c r="A40" s="4">
        <v>36</v>
      </c>
      <c r="B40" t="s">
        <v>10</v>
      </c>
      <c r="E40" t="s">
        <v>10</v>
      </c>
      <c r="G40" t="s">
        <v>5</v>
      </c>
    </row>
    <row r="41" spans="1:8" x14ac:dyDescent="0.25">
      <c r="A41" s="4">
        <v>37</v>
      </c>
      <c r="C41" t="s">
        <v>5</v>
      </c>
      <c r="E41" t="s">
        <v>5</v>
      </c>
      <c r="H41" t="s">
        <v>5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  <c r="H45" t="s">
        <v>10</v>
      </c>
    </row>
    <row r="46" spans="1:8" x14ac:dyDescent="0.25">
      <c r="A46" s="4">
        <v>42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</row>
    <row r="47" spans="1:8" x14ac:dyDescent="0.25">
      <c r="A47" s="4">
        <v>43</v>
      </c>
      <c r="D47" t="s">
        <v>5</v>
      </c>
      <c r="E47" t="s">
        <v>10</v>
      </c>
      <c r="F47" t="s">
        <v>10</v>
      </c>
    </row>
    <row r="48" spans="1:8" x14ac:dyDescent="0.25">
      <c r="A48" s="4">
        <v>44</v>
      </c>
      <c r="E48" t="s">
        <v>5</v>
      </c>
      <c r="F48" t="s">
        <v>5</v>
      </c>
      <c r="G48" t="s">
        <v>5</v>
      </c>
      <c r="H48" t="s">
        <v>6</v>
      </c>
    </row>
    <row r="49" spans="1:8" x14ac:dyDescent="0.25">
      <c r="A49" s="4">
        <v>45</v>
      </c>
      <c r="G49" t="s">
        <v>5</v>
      </c>
    </row>
    <row r="50" spans="1:8" x14ac:dyDescent="0.25">
      <c r="A50" s="4">
        <v>46</v>
      </c>
      <c r="B50" t="s">
        <v>10</v>
      </c>
      <c r="C50" t="s">
        <v>10</v>
      </c>
      <c r="D50" t="s">
        <v>10</v>
      </c>
      <c r="E50" t="s">
        <v>10</v>
      </c>
      <c r="G50" t="s">
        <v>5</v>
      </c>
    </row>
    <row r="51" spans="1:8" x14ac:dyDescent="0.25">
      <c r="A51" s="4">
        <v>47</v>
      </c>
    </row>
    <row r="52" spans="1:8" x14ac:dyDescent="0.25">
      <c r="A52" s="4">
        <v>48</v>
      </c>
      <c r="C52" t="s">
        <v>10</v>
      </c>
      <c r="F52" t="s">
        <v>9</v>
      </c>
      <c r="H52" t="s">
        <v>9</v>
      </c>
    </row>
    <row r="53" spans="1:8" x14ac:dyDescent="0.25">
      <c r="A53" s="4">
        <v>49</v>
      </c>
      <c r="C53" t="s">
        <v>10</v>
      </c>
      <c r="H53" t="s">
        <v>10</v>
      </c>
    </row>
    <row r="54" spans="1:8" x14ac:dyDescent="0.25">
      <c r="A54" s="4">
        <v>50</v>
      </c>
      <c r="H54" t="s">
        <v>6</v>
      </c>
    </row>
    <row r="55" spans="1:8" x14ac:dyDescent="0.25">
      <c r="A55" s="4">
        <v>51</v>
      </c>
      <c r="H55" t="s">
        <v>5</v>
      </c>
    </row>
    <row r="56" spans="1:8" x14ac:dyDescent="0.25">
      <c r="A56" s="4">
        <v>52</v>
      </c>
      <c r="D56" t="s">
        <v>8</v>
      </c>
      <c r="F56" t="s">
        <v>10</v>
      </c>
      <c r="G56" t="s">
        <v>5</v>
      </c>
      <c r="H56" t="s">
        <v>5</v>
      </c>
    </row>
    <row r="57" spans="1:8" x14ac:dyDescent="0.25">
      <c r="A57" s="4">
        <v>53</v>
      </c>
      <c r="E57" t="s">
        <v>5</v>
      </c>
      <c r="H57" t="s">
        <v>6</v>
      </c>
    </row>
    <row r="58" spans="1:8" x14ac:dyDescent="0.25">
      <c r="A58" s="4">
        <v>54</v>
      </c>
    </row>
    <row r="59" spans="1:8" x14ac:dyDescent="0.25">
      <c r="A59" s="4">
        <v>55</v>
      </c>
      <c r="F59" t="s">
        <v>9</v>
      </c>
      <c r="G59" t="s">
        <v>5</v>
      </c>
      <c r="H59" t="s">
        <v>6</v>
      </c>
    </row>
    <row r="60" spans="1:8" x14ac:dyDescent="0.25">
      <c r="A60" s="4">
        <v>56</v>
      </c>
      <c r="G60" t="s">
        <v>5</v>
      </c>
      <c r="H60" t="s">
        <v>6</v>
      </c>
    </row>
    <row r="61" spans="1:8" x14ac:dyDescent="0.25">
      <c r="A61" s="16">
        <v>73</v>
      </c>
    </row>
    <row r="62" spans="1:8" x14ac:dyDescent="0.25">
      <c r="A62" s="16">
        <v>74</v>
      </c>
      <c r="D62" t="s">
        <v>5</v>
      </c>
      <c r="E62" t="s">
        <v>10</v>
      </c>
      <c r="H62" t="s">
        <v>10</v>
      </c>
    </row>
    <row r="63" spans="1:8" x14ac:dyDescent="0.25">
      <c r="A63" s="16">
        <v>101</v>
      </c>
      <c r="F63" t="s">
        <v>5</v>
      </c>
      <c r="H63" t="s">
        <v>5</v>
      </c>
    </row>
    <row r="64" spans="1:8" x14ac:dyDescent="0.25">
      <c r="A64" s="16">
        <v>102</v>
      </c>
      <c r="E64" t="s">
        <v>8</v>
      </c>
      <c r="F64" t="s">
        <v>8</v>
      </c>
      <c r="G64" t="s">
        <v>8</v>
      </c>
    </row>
    <row r="65" spans="1:8" x14ac:dyDescent="0.25">
      <c r="A65" s="16">
        <v>103</v>
      </c>
      <c r="E65" t="s">
        <v>5</v>
      </c>
      <c r="G65" t="s">
        <v>5</v>
      </c>
    </row>
    <row r="66" spans="1:8" x14ac:dyDescent="0.25">
      <c r="A66" s="16">
        <v>104</v>
      </c>
      <c r="E66" t="s">
        <v>5</v>
      </c>
    </row>
    <row r="67" spans="1:8" x14ac:dyDescent="0.25">
      <c r="A67" s="16">
        <v>105</v>
      </c>
    </row>
    <row r="68" spans="1:8" x14ac:dyDescent="0.25">
      <c r="A68" s="16">
        <v>106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</row>
    <row r="69" spans="1:8" x14ac:dyDescent="0.25">
      <c r="A69" s="16">
        <v>107</v>
      </c>
    </row>
    <row r="70" spans="1:8" x14ac:dyDescent="0.25">
      <c r="A70" s="16">
        <v>108</v>
      </c>
      <c r="D70" t="s">
        <v>5</v>
      </c>
      <c r="E70" t="s">
        <v>5</v>
      </c>
      <c r="F70" t="s">
        <v>5</v>
      </c>
      <c r="H70" t="s">
        <v>5</v>
      </c>
    </row>
    <row r="71" spans="1:8" x14ac:dyDescent="0.25">
      <c r="A71" s="16">
        <v>109</v>
      </c>
      <c r="E71" t="s">
        <v>5</v>
      </c>
      <c r="F71" t="s">
        <v>5</v>
      </c>
      <c r="G71" t="s">
        <v>5</v>
      </c>
      <c r="H71" t="s">
        <v>5</v>
      </c>
    </row>
    <row r="72" spans="1:8" x14ac:dyDescent="0.25">
      <c r="A72" s="16">
        <v>110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</row>
    <row r="73" spans="1:8" x14ac:dyDescent="0.25">
      <c r="A73" s="16">
        <v>111</v>
      </c>
    </row>
    <row r="74" spans="1:8" x14ac:dyDescent="0.25">
      <c r="A74" s="16">
        <v>112</v>
      </c>
      <c r="E74" t="s">
        <v>5</v>
      </c>
      <c r="G74" t="s">
        <v>5</v>
      </c>
    </row>
    <row r="75" spans="1:8" x14ac:dyDescent="0.25">
      <c r="A75" s="16">
        <v>113</v>
      </c>
      <c r="D75" t="s">
        <v>5</v>
      </c>
      <c r="F75" t="s">
        <v>5</v>
      </c>
      <c r="G75" t="s">
        <v>5</v>
      </c>
      <c r="H75" t="s">
        <v>8</v>
      </c>
    </row>
    <row r="76" spans="1:8" x14ac:dyDescent="0.25">
      <c r="A76" s="16">
        <v>114</v>
      </c>
      <c r="E76" t="s">
        <v>5</v>
      </c>
    </row>
    <row r="77" spans="1:8" x14ac:dyDescent="0.25">
      <c r="A77" s="16">
        <v>115</v>
      </c>
      <c r="D77" t="s">
        <v>5</v>
      </c>
      <c r="G77" t="s">
        <v>8</v>
      </c>
      <c r="H77" t="s">
        <v>8</v>
      </c>
    </row>
    <row r="78" spans="1:8" x14ac:dyDescent="0.25">
      <c r="A78" s="16">
        <v>116</v>
      </c>
      <c r="E78" t="s">
        <v>5</v>
      </c>
      <c r="F78" t="s">
        <v>5</v>
      </c>
      <c r="G78" t="s">
        <v>8</v>
      </c>
      <c r="H78" t="s">
        <v>8</v>
      </c>
    </row>
    <row r="79" spans="1:8" x14ac:dyDescent="0.25">
      <c r="A79" s="16">
        <v>117</v>
      </c>
      <c r="F79" t="s">
        <v>8</v>
      </c>
      <c r="G79" t="s">
        <v>8</v>
      </c>
      <c r="H79" t="s">
        <v>8</v>
      </c>
    </row>
    <row r="80" spans="1:8" x14ac:dyDescent="0.25">
      <c r="A80" s="16">
        <v>118</v>
      </c>
      <c r="E80" t="s">
        <v>5</v>
      </c>
      <c r="G80" t="s">
        <v>8</v>
      </c>
      <c r="H80" t="s">
        <v>8</v>
      </c>
    </row>
    <row r="81" spans="1:8" x14ac:dyDescent="0.25">
      <c r="A81" s="16">
        <v>119</v>
      </c>
      <c r="F81" t="s">
        <v>5</v>
      </c>
      <c r="G81" t="s">
        <v>8</v>
      </c>
      <c r="H81" t="s">
        <v>8</v>
      </c>
    </row>
    <row r="82" spans="1:8" x14ac:dyDescent="0.25">
      <c r="A82" s="16">
        <v>120</v>
      </c>
    </row>
    <row r="83" spans="1:8" x14ac:dyDescent="0.25">
      <c r="A83" s="16">
        <v>121</v>
      </c>
    </row>
    <row r="84" spans="1:8" x14ac:dyDescent="0.25">
      <c r="A84" s="16">
        <v>122</v>
      </c>
    </row>
    <row r="85" spans="1:8" x14ac:dyDescent="0.25">
      <c r="A85" s="16">
        <v>123</v>
      </c>
    </row>
    <row r="86" spans="1:8" x14ac:dyDescent="0.25">
      <c r="A86" s="16">
        <v>124</v>
      </c>
    </row>
    <row r="87" spans="1:8" x14ac:dyDescent="0.25">
      <c r="A87" s="16">
        <v>125</v>
      </c>
    </row>
    <row r="88" spans="1:8" x14ac:dyDescent="0.25">
      <c r="A88" s="16">
        <v>126</v>
      </c>
    </row>
    <row r="89" spans="1:8" x14ac:dyDescent="0.25">
      <c r="A89" s="16">
        <v>127</v>
      </c>
    </row>
    <row r="90" spans="1:8" x14ac:dyDescent="0.25">
      <c r="A90" s="16">
        <v>128</v>
      </c>
      <c r="F90" t="s">
        <v>8</v>
      </c>
      <c r="G90" t="s">
        <v>8</v>
      </c>
      <c r="H90" t="s">
        <v>8</v>
      </c>
    </row>
    <row r="91" spans="1:8" x14ac:dyDescent="0.25">
      <c r="A91" s="16">
        <v>129</v>
      </c>
      <c r="F91" t="s">
        <v>8</v>
      </c>
      <c r="G91" t="s">
        <v>8</v>
      </c>
      <c r="H91" t="s">
        <v>8</v>
      </c>
    </row>
    <row r="92" spans="1:8" x14ac:dyDescent="0.25">
      <c r="A92" s="16">
        <v>130</v>
      </c>
      <c r="F92" t="s">
        <v>8</v>
      </c>
      <c r="G92" t="s">
        <v>8</v>
      </c>
      <c r="H92" t="s">
        <v>8</v>
      </c>
    </row>
    <row r="93" spans="1:8" x14ac:dyDescent="0.25">
      <c r="A93" s="16">
        <v>131</v>
      </c>
    </row>
    <row r="94" spans="1:8" x14ac:dyDescent="0.25">
      <c r="A94" s="16">
        <v>132</v>
      </c>
    </row>
    <row r="95" spans="1:8" x14ac:dyDescent="0.25">
      <c r="A95" s="16">
        <v>133</v>
      </c>
    </row>
  </sheetData>
  <conditionalFormatting sqref="B63:H95">
    <cfRule type="cellIs" dxfId="3351" priority="1" operator="equal">
      <formula>"Energia"</formula>
    </cfRule>
    <cfRule type="cellIs" dxfId="3350" priority="2" operator="equal">
      <formula>"Feito"</formula>
    </cfRule>
    <cfRule type="cellIs" dxfId="3349" priority="3" operator="equal">
      <formula>"Operação"</formula>
    </cfRule>
    <cfRule type="cellIs" dxfId="3348" priority="4" operator="equal">
      <formula>"Chuva"</formula>
    </cfRule>
    <cfRule type="cellIs" dxfId="3347" priority="5" operator="equal">
      <formula>"Elétrico"</formula>
    </cfRule>
    <cfRule type="cellIs" dxfId="3346" priority="6" operator="equal">
      <formula>"Mecânico"</formula>
    </cfRule>
    <cfRule type="cellIs" dxfId="3345" priority="7" operator="equal">
      <formula>"Ok"</formula>
    </cfRule>
  </conditionalFormatting>
  <conditionalFormatting sqref="B5:I62">
    <cfRule type="cellIs" dxfId="3344" priority="8" operator="equal">
      <formula>"Energia"</formula>
    </cfRule>
    <cfRule type="cellIs" dxfId="3343" priority="9" operator="equal">
      <formula>"Feito"</formula>
    </cfRule>
    <cfRule type="cellIs" dxfId="3342" priority="10" operator="equal">
      <formula>"Operação"</formula>
    </cfRule>
    <cfRule type="cellIs" dxfId="3341" priority="11" operator="equal">
      <formula>"Chuva"</formula>
    </cfRule>
    <cfRule type="cellIs" dxfId="3340" priority="12" operator="equal">
      <formula>"Elétrico"</formula>
    </cfRule>
    <cfRule type="cellIs" dxfId="3339" priority="13" operator="equal">
      <formula>"Mecânico"</formula>
    </cfRule>
    <cfRule type="cellIs" dxfId="3338" priority="14" operator="equal">
      <formula>"Ok"</formula>
    </cfRule>
  </conditionalFormatting>
  <conditionalFormatting sqref="G5:G56">
    <cfRule type="cellIs" dxfId="3337" priority="23" operator="equal">
      <formula>"Energia"</formula>
    </cfRule>
  </conditionalFormatting>
  <conditionalFormatting sqref="K7">
    <cfRule type="iconSet" priority="24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 B63:H95" xr:uid="{4E6828DB-6184-4C74-95D7-407813E8A7C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337D-CC41-486C-84C6-476681D2A537}">
  <sheetPr codeName="Planilha49"/>
  <dimension ref="A3:N95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44585</v>
      </c>
      <c r="C3" s="3">
        <f>B3+1</f>
        <v>44586</v>
      </c>
      <c r="D3" s="3">
        <f t="shared" ref="D3:H3" si="0">C3+1</f>
        <v>44587</v>
      </c>
      <c r="E3" s="3">
        <f t="shared" si="0"/>
        <v>44588</v>
      </c>
      <c r="F3" s="3">
        <f t="shared" si="0"/>
        <v>44589</v>
      </c>
      <c r="G3" s="3">
        <f t="shared" si="0"/>
        <v>44590</v>
      </c>
      <c r="H3" s="3">
        <f t="shared" si="0"/>
        <v>44591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C5" t="s">
        <v>5</v>
      </c>
      <c r="H5" t="s">
        <v>5</v>
      </c>
      <c r="K5" s="5" t="s">
        <v>5</v>
      </c>
      <c r="L5">
        <f>COUNTIF($B$5:$H$95,K5)</f>
        <v>80</v>
      </c>
      <c r="M5" s="51">
        <f>L5/$L$11</f>
        <v>0.47619047619047616</v>
      </c>
      <c r="N5" s="50">
        <v>44585</v>
      </c>
    </row>
    <row r="6" spans="1:14" x14ac:dyDescent="0.25">
      <c r="A6" s="4">
        <v>2</v>
      </c>
      <c r="K6" s="6" t="s">
        <v>8</v>
      </c>
      <c r="L6">
        <f>COUNTIF($B$5:$H$95,K6)</f>
        <v>18</v>
      </c>
      <c r="M6" s="51">
        <f t="shared" ref="M6:M10" si="2">L6/$L$11</f>
        <v>0.10714285714285714</v>
      </c>
    </row>
    <row r="7" spans="1:14" x14ac:dyDescent="0.25">
      <c r="A7" s="4">
        <v>3</v>
      </c>
      <c r="K7" s="7" t="s">
        <v>9</v>
      </c>
      <c r="L7">
        <f t="shared" ref="L7:L10" si="3">COUNTIF($B$5:$H$95,K7)</f>
        <v>24</v>
      </c>
      <c r="M7" s="51">
        <f t="shared" si="2"/>
        <v>0.14285714285714285</v>
      </c>
    </row>
    <row r="8" spans="1:14" x14ac:dyDescent="0.25">
      <c r="A8" s="4">
        <v>4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B9" t="s">
        <v>5</v>
      </c>
      <c r="D9" t="s">
        <v>6</v>
      </c>
      <c r="G9" t="s">
        <v>5</v>
      </c>
      <c r="K9" s="9" t="s">
        <v>6</v>
      </c>
      <c r="L9">
        <f t="shared" si="3"/>
        <v>31</v>
      </c>
      <c r="M9" s="51">
        <f t="shared" si="2"/>
        <v>0.18452380952380953</v>
      </c>
    </row>
    <row r="10" spans="1:14" x14ac:dyDescent="0.25">
      <c r="A10" s="4">
        <v>6</v>
      </c>
      <c r="B10" t="s">
        <v>5</v>
      </c>
      <c r="D10" t="s">
        <v>10</v>
      </c>
      <c r="H10" t="s">
        <v>9</v>
      </c>
      <c r="K10" s="10" t="s">
        <v>10</v>
      </c>
      <c r="L10">
        <f t="shared" si="3"/>
        <v>15</v>
      </c>
      <c r="M10" s="51">
        <f t="shared" si="2"/>
        <v>8.9285714285714288E-2</v>
      </c>
    </row>
    <row r="11" spans="1:14" x14ac:dyDescent="0.25">
      <c r="A11" s="4">
        <v>7</v>
      </c>
      <c r="C11" t="s">
        <v>5</v>
      </c>
      <c r="G11" t="s">
        <v>5</v>
      </c>
      <c r="L11">
        <f>SUM(L5:L10)</f>
        <v>168</v>
      </c>
    </row>
    <row r="12" spans="1:14" x14ac:dyDescent="0.25">
      <c r="A12" s="4">
        <v>8</v>
      </c>
      <c r="C12" t="s">
        <v>5</v>
      </c>
      <c r="H12" t="s">
        <v>9</v>
      </c>
    </row>
    <row r="13" spans="1:14" x14ac:dyDescent="0.25">
      <c r="A13" s="4">
        <v>9</v>
      </c>
      <c r="C13" t="s">
        <v>5</v>
      </c>
      <c r="G13" t="s">
        <v>5</v>
      </c>
    </row>
    <row r="14" spans="1:14" x14ac:dyDescent="0.25">
      <c r="A14" s="4">
        <v>10</v>
      </c>
      <c r="C14" t="s">
        <v>5</v>
      </c>
      <c r="H14" t="s">
        <v>5</v>
      </c>
    </row>
    <row r="15" spans="1:14" x14ac:dyDescent="0.25">
      <c r="A15" s="4">
        <v>11</v>
      </c>
      <c r="B15" t="s">
        <v>5</v>
      </c>
      <c r="D15" t="s">
        <v>9</v>
      </c>
    </row>
    <row r="16" spans="1:14" x14ac:dyDescent="0.25">
      <c r="A16" s="4">
        <v>12</v>
      </c>
      <c r="B16" t="s">
        <v>5</v>
      </c>
      <c r="D16" t="s">
        <v>6</v>
      </c>
      <c r="H16" t="s">
        <v>9</v>
      </c>
    </row>
    <row r="17" spans="1:8" x14ac:dyDescent="0.25">
      <c r="A17" s="4">
        <v>13</v>
      </c>
      <c r="C17" t="s">
        <v>10</v>
      </c>
      <c r="G17" t="s">
        <v>5</v>
      </c>
    </row>
    <row r="18" spans="1:8" x14ac:dyDescent="0.25">
      <c r="A18" s="4">
        <v>14</v>
      </c>
      <c r="C18" t="s">
        <v>5</v>
      </c>
      <c r="H18" t="s">
        <v>5</v>
      </c>
    </row>
    <row r="19" spans="1:8" x14ac:dyDescent="0.25">
      <c r="A19" s="4">
        <v>15</v>
      </c>
      <c r="D19" t="s">
        <v>10</v>
      </c>
      <c r="G19" t="s">
        <v>9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F22" t="s">
        <v>5</v>
      </c>
    </row>
    <row r="23" spans="1:8" x14ac:dyDescent="0.25">
      <c r="A23" s="4">
        <v>19</v>
      </c>
      <c r="G23" t="s">
        <v>5</v>
      </c>
    </row>
    <row r="24" spans="1:8" x14ac:dyDescent="0.25">
      <c r="A24" s="4">
        <v>20</v>
      </c>
      <c r="B24" t="s">
        <v>5</v>
      </c>
      <c r="H24" t="s">
        <v>5</v>
      </c>
    </row>
    <row r="25" spans="1:8" x14ac:dyDescent="0.25">
      <c r="A25" s="4">
        <v>21</v>
      </c>
      <c r="D25" t="s">
        <v>10</v>
      </c>
      <c r="F25" t="s">
        <v>9</v>
      </c>
      <c r="G25" t="s">
        <v>5</v>
      </c>
      <c r="H25" t="s">
        <v>6</v>
      </c>
    </row>
    <row r="26" spans="1:8" x14ac:dyDescent="0.25">
      <c r="A26" s="4">
        <v>22</v>
      </c>
      <c r="H26" t="s">
        <v>6</v>
      </c>
    </row>
    <row r="27" spans="1:8" x14ac:dyDescent="0.25">
      <c r="A27" s="4">
        <v>23</v>
      </c>
      <c r="C27" t="s">
        <v>9</v>
      </c>
      <c r="D27" t="s">
        <v>9</v>
      </c>
      <c r="G27" t="s">
        <v>5</v>
      </c>
    </row>
    <row r="28" spans="1:8" x14ac:dyDescent="0.25">
      <c r="A28" s="4">
        <v>24</v>
      </c>
      <c r="C28" t="s">
        <v>10</v>
      </c>
      <c r="H28" t="s">
        <v>6</v>
      </c>
    </row>
    <row r="29" spans="1:8" x14ac:dyDescent="0.25">
      <c r="A29" s="4">
        <v>25</v>
      </c>
      <c r="H29" t="s">
        <v>8</v>
      </c>
    </row>
    <row r="30" spans="1:8" x14ac:dyDescent="0.25">
      <c r="A30" s="4">
        <v>26</v>
      </c>
      <c r="B30" t="s">
        <v>9</v>
      </c>
      <c r="D30" t="s">
        <v>9</v>
      </c>
      <c r="G30" t="s">
        <v>5</v>
      </c>
    </row>
    <row r="31" spans="1:8" x14ac:dyDescent="0.25">
      <c r="A31" s="4">
        <v>27</v>
      </c>
      <c r="B31" t="s">
        <v>5</v>
      </c>
      <c r="C31" t="s">
        <v>5</v>
      </c>
      <c r="H31" t="s">
        <v>5</v>
      </c>
    </row>
    <row r="32" spans="1:8" x14ac:dyDescent="0.25">
      <c r="A32" s="4">
        <v>28</v>
      </c>
      <c r="C32" t="s">
        <v>10</v>
      </c>
      <c r="H32" t="s">
        <v>6</v>
      </c>
    </row>
    <row r="33" spans="1:8" x14ac:dyDescent="0.25">
      <c r="A33" s="4">
        <v>29</v>
      </c>
      <c r="B33" t="s">
        <v>5</v>
      </c>
      <c r="D33" t="s">
        <v>5</v>
      </c>
      <c r="G33" t="s">
        <v>5</v>
      </c>
    </row>
    <row r="34" spans="1:8" x14ac:dyDescent="0.25">
      <c r="A34" s="4">
        <v>30</v>
      </c>
      <c r="B34" t="s">
        <v>8</v>
      </c>
      <c r="C34" t="s">
        <v>5</v>
      </c>
      <c r="H34" t="s">
        <v>5</v>
      </c>
    </row>
    <row r="35" spans="1:8" x14ac:dyDescent="0.25">
      <c r="A35" s="4">
        <v>31</v>
      </c>
    </row>
    <row r="36" spans="1:8" x14ac:dyDescent="0.25">
      <c r="A36" s="4">
        <v>32</v>
      </c>
      <c r="B36" t="s">
        <v>5</v>
      </c>
      <c r="C36" t="s">
        <v>5</v>
      </c>
      <c r="D36" t="s">
        <v>6</v>
      </c>
      <c r="H36" t="s">
        <v>6</v>
      </c>
    </row>
    <row r="37" spans="1:8" x14ac:dyDescent="0.25">
      <c r="A37" s="4">
        <v>33</v>
      </c>
      <c r="D37" t="s">
        <v>6</v>
      </c>
      <c r="H37" t="s">
        <v>6</v>
      </c>
    </row>
    <row r="38" spans="1:8" x14ac:dyDescent="0.25">
      <c r="A38" s="4">
        <v>34</v>
      </c>
      <c r="B38" t="s">
        <v>10</v>
      </c>
      <c r="H38" t="s">
        <v>6</v>
      </c>
    </row>
    <row r="39" spans="1:8" x14ac:dyDescent="0.25">
      <c r="A39" s="4">
        <v>35</v>
      </c>
      <c r="B39" t="s">
        <v>10</v>
      </c>
      <c r="D39" t="s">
        <v>6</v>
      </c>
      <c r="G39" t="s">
        <v>9</v>
      </c>
      <c r="H39" t="s">
        <v>9</v>
      </c>
    </row>
    <row r="40" spans="1:8" x14ac:dyDescent="0.25">
      <c r="A40" s="4">
        <v>36</v>
      </c>
      <c r="B40" t="s">
        <v>10</v>
      </c>
      <c r="D40" t="s">
        <v>6</v>
      </c>
      <c r="G40" t="s">
        <v>9</v>
      </c>
      <c r="H40" t="s">
        <v>9</v>
      </c>
    </row>
    <row r="41" spans="1:8" x14ac:dyDescent="0.25">
      <c r="A41" s="4">
        <v>37</v>
      </c>
      <c r="C41" t="s">
        <v>5</v>
      </c>
      <c r="H41" t="s">
        <v>5</v>
      </c>
    </row>
    <row r="42" spans="1:8" x14ac:dyDescent="0.25">
      <c r="A42" s="4">
        <v>38</v>
      </c>
      <c r="D42" t="s">
        <v>9</v>
      </c>
      <c r="F42" t="s">
        <v>9</v>
      </c>
      <c r="H42" t="s">
        <v>5</v>
      </c>
    </row>
    <row r="43" spans="1:8" x14ac:dyDescent="0.25">
      <c r="A43" s="4">
        <v>39</v>
      </c>
      <c r="B43" t="s">
        <v>6</v>
      </c>
      <c r="H43" t="s">
        <v>5</v>
      </c>
    </row>
    <row r="44" spans="1:8" x14ac:dyDescent="0.25">
      <c r="A44" s="4">
        <v>40</v>
      </c>
    </row>
    <row r="45" spans="1:8" x14ac:dyDescent="0.25">
      <c r="A45" s="4">
        <v>41</v>
      </c>
      <c r="C45" t="s">
        <v>5</v>
      </c>
      <c r="F45" t="s">
        <v>9</v>
      </c>
      <c r="H45" t="s">
        <v>5</v>
      </c>
    </row>
    <row r="46" spans="1:8" x14ac:dyDescent="0.25">
      <c r="A46" s="4">
        <v>42</v>
      </c>
      <c r="B46" t="s">
        <v>5</v>
      </c>
      <c r="H46" t="s">
        <v>5</v>
      </c>
    </row>
    <row r="47" spans="1:8" x14ac:dyDescent="0.25">
      <c r="A47" s="4">
        <v>43</v>
      </c>
      <c r="B47" t="s">
        <v>5</v>
      </c>
      <c r="D47" t="s">
        <v>5</v>
      </c>
      <c r="E47" t="s">
        <v>5</v>
      </c>
    </row>
    <row r="48" spans="1:8" x14ac:dyDescent="0.25">
      <c r="A48" s="4">
        <v>44</v>
      </c>
      <c r="B48" t="s">
        <v>6</v>
      </c>
      <c r="H48" t="s">
        <v>6</v>
      </c>
    </row>
    <row r="49" spans="1:8" x14ac:dyDescent="0.25">
      <c r="A49" s="4">
        <v>45</v>
      </c>
      <c r="B49" t="s">
        <v>5</v>
      </c>
      <c r="D49" t="s">
        <v>6</v>
      </c>
      <c r="H49" t="s">
        <v>5</v>
      </c>
    </row>
    <row r="50" spans="1:8" x14ac:dyDescent="0.25">
      <c r="A50" s="4">
        <v>46</v>
      </c>
      <c r="B50" t="s">
        <v>6</v>
      </c>
      <c r="D50" t="s">
        <v>6</v>
      </c>
      <c r="H50" t="s">
        <v>9</v>
      </c>
    </row>
    <row r="51" spans="1:8" x14ac:dyDescent="0.25">
      <c r="A51" s="4">
        <v>47</v>
      </c>
      <c r="G51" t="s">
        <v>10</v>
      </c>
    </row>
    <row r="52" spans="1:8" x14ac:dyDescent="0.25">
      <c r="A52" s="4">
        <v>48</v>
      </c>
      <c r="C52" t="s">
        <v>5</v>
      </c>
      <c r="G52" t="s">
        <v>9</v>
      </c>
      <c r="H52" t="s">
        <v>9</v>
      </c>
    </row>
    <row r="53" spans="1:8" x14ac:dyDescent="0.25">
      <c r="A53" s="4">
        <v>49</v>
      </c>
      <c r="C53" t="s">
        <v>10</v>
      </c>
      <c r="G53" t="s">
        <v>9</v>
      </c>
      <c r="H53" t="s">
        <v>9</v>
      </c>
    </row>
    <row r="54" spans="1:8" x14ac:dyDescent="0.25">
      <c r="A54" s="4">
        <v>50</v>
      </c>
      <c r="D54" t="s">
        <v>6</v>
      </c>
      <c r="F54" t="s">
        <v>10</v>
      </c>
      <c r="H54" t="s">
        <v>5</v>
      </c>
    </row>
    <row r="55" spans="1:8" x14ac:dyDescent="0.25">
      <c r="A55" s="4">
        <v>51</v>
      </c>
      <c r="D55" t="s">
        <v>6</v>
      </c>
      <c r="F55" t="s">
        <v>10</v>
      </c>
      <c r="H55" t="s">
        <v>5</v>
      </c>
    </row>
    <row r="56" spans="1:8" x14ac:dyDescent="0.25">
      <c r="A56" s="4">
        <v>52</v>
      </c>
      <c r="B56" t="s">
        <v>6</v>
      </c>
      <c r="D56" t="s">
        <v>6</v>
      </c>
      <c r="H56" t="s">
        <v>5</v>
      </c>
    </row>
    <row r="57" spans="1:8" x14ac:dyDescent="0.25">
      <c r="A57" s="4">
        <v>53</v>
      </c>
      <c r="B57" t="s">
        <v>6</v>
      </c>
      <c r="H57" t="s">
        <v>6</v>
      </c>
    </row>
    <row r="58" spans="1:8" x14ac:dyDescent="0.25">
      <c r="A58" s="4">
        <v>54</v>
      </c>
      <c r="D58" t="s">
        <v>6</v>
      </c>
      <c r="H58" t="s">
        <v>6</v>
      </c>
    </row>
    <row r="59" spans="1:8" x14ac:dyDescent="0.25">
      <c r="A59" s="4">
        <v>55</v>
      </c>
      <c r="B59" t="s">
        <v>6</v>
      </c>
      <c r="D59" t="s">
        <v>6</v>
      </c>
      <c r="F59" t="s">
        <v>10</v>
      </c>
    </row>
    <row r="60" spans="1:8" x14ac:dyDescent="0.25">
      <c r="A60" s="4">
        <v>56</v>
      </c>
      <c r="B60" t="s">
        <v>6</v>
      </c>
      <c r="D60" t="s">
        <v>6</v>
      </c>
      <c r="F60" t="s">
        <v>10</v>
      </c>
    </row>
    <row r="61" spans="1:8" x14ac:dyDescent="0.25">
      <c r="A61" s="16">
        <v>73</v>
      </c>
    </row>
    <row r="62" spans="1:8" x14ac:dyDescent="0.25">
      <c r="A62" s="16">
        <v>74</v>
      </c>
      <c r="H62" t="s">
        <v>5</v>
      </c>
    </row>
    <row r="63" spans="1:8" x14ac:dyDescent="0.25">
      <c r="A63" s="16">
        <v>101</v>
      </c>
      <c r="H63" t="s">
        <v>5</v>
      </c>
    </row>
    <row r="64" spans="1:8" x14ac:dyDescent="0.25">
      <c r="A64" s="16">
        <v>102</v>
      </c>
      <c r="D64" t="s">
        <v>5</v>
      </c>
      <c r="G64" t="s">
        <v>5</v>
      </c>
      <c r="H64" t="s">
        <v>5</v>
      </c>
    </row>
    <row r="65" spans="1:8" x14ac:dyDescent="0.25">
      <c r="A65" s="16">
        <v>103</v>
      </c>
    </row>
    <row r="66" spans="1:8" x14ac:dyDescent="0.25">
      <c r="A66" s="16">
        <v>104</v>
      </c>
    </row>
    <row r="67" spans="1:8" x14ac:dyDescent="0.25">
      <c r="A67" s="16">
        <v>105</v>
      </c>
      <c r="G67" t="s">
        <v>8</v>
      </c>
      <c r="H67" t="s">
        <v>5</v>
      </c>
    </row>
    <row r="68" spans="1:8" x14ac:dyDescent="0.25">
      <c r="A68" s="16">
        <v>106</v>
      </c>
      <c r="B68" t="s">
        <v>5</v>
      </c>
      <c r="D68" t="s">
        <v>5</v>
      </c>
      <c r="H68" t="s">
        <v>5</v>
      </c>
    </row>
    <row r="69" spans="1:8" x14ac:dyDescent="0.25">
      <c r="A69" s="16">
        <v>107</v>
      </c>
      <c r="B69" t="s">
        <v>5</v>
      </c>
      <c r="G69" t="s">
        <v>8</v>
      </c>
      <c r="H69" t="s">
        <v>5</v>
      </c>
    </row>
    <row r="70" spans="1:8" x14ac:dyDescent="0.25">
      <c r="A70" s="16">
        <v>108</v>
      </c>
      <c r="B70" t="s">
        <v>5</v>
      </c>
      <c r="D70" t="s">
        <v>5</v>
      </c>
      <c r="H70" t="s">
        <v>5</v>
      </c>
    </row>
    <row r="71" spans="1:8" x14ac:dyDescent="0.25">
      <c r="A71" s="16">
        <v>109</v>
      </c>
      <c r="D71" t="s">
        <v>5</v>
      </c>
    </row>
    <row r="72" spans="1:8" x14ac:dyDescent="0.25">
      <c r="A72" s="16">
        <v>110</v>
      </c>
      <c r="D72" t="s">
        <v>5</v>
      </c>
      <c r="H72" t="s">
        <v>5</v>
      </c>
    </row>
    <row r="73" spans="1:8" x14ac:dyDescent="0.25">
      <c r="A73" s="16">
        <v>111</v>
      </c>
    </row>
    <row r="74" spans="1:8" x14ac:dyDescent="0.25">
      <c r="A74" s="16">
        <v>112</v>
      </c>
      <c r="H74" t="s">
        <v>5</v>
      </c>
    </row>
    <row r="75" spans="1:8" x14ac:dyDescent="0.25">
      <c r="A75" s="16">
        <v>113</v>
      </c>
      <c r="B75" t="s">
        <v>5</v>
      </c>
      <c r="D75" t="s">
        <v>5</v>
      </c>
      <c r="G75" t="s">
        <v>5</v>
      </c>
      <c r="H75" t="s">
        <v>5</v>
      </c>
    </row>
    <row r="76" spans="1:8" x14ac:dyDescent="0.25">
      <c r="A76" s="16">
        <v>114</v>
      </c>
    </row>
    <row r="77" spans="1:8" x14ac:dyDescent="0.25">
      <c r="A77" s="16">
        <v>115</v>
      </c>
      <c r="B77" t="s">
        <v>5</v>
      </c>
      <c r="G77" t="s">
        <v>5</v>
      </c>
      <c r="H77" t="s">
        <v>5</v>
      </c>
    </row>
    <row r="78" spans="1:8" x14ac:dyDescent="0.25">
      <c r="A78" s="16">
        <v>116</v>
      </c>
      <c r="B78" t="s">
        <v>8</v>
      </c>
      <c r="C78" t="s">
        <v>8</v>
      </c>
    </row>
    <row r="79" spans="1:8" x14ac:dyDescent="0.25">
      <c r="A79" s="16">
        <v>117</v>
      </c>
      <c r="B79" t="s">
        <v>8</v>
      </c>
      <c r="C79" t="s">
        <v>8</v>
      </c>
      <c r="H79" t="s">
        <v>5</v>
      </c>
    </row>
    <row r="80" spans="1:8" x14ac:dyDescent="0.25">
      <c r="A80" s="16">
        <v>118</v>
      </c>
      <c r="B80" t="s">
        <v>8</v>
      </c>
      <c r="C80" t="s">
        <v>8</v>
      </c>
      <c r="H80" t="s">
        <v>5</v>
      </c>
    </row>
    <row r="81" spans="1:8" x14ac:dyDescent="0.25">
      <c r="A81" s="16">
        <v>119</v>
      </c>
      <c r="B81" t="s">
        <v>8</v>
      </c>
      <c r="C81" t="s">
        <v>8</v>
      </c>
    </row>
    <row r="82" spans="1:8" x14ac:dyDescent="0.25">
      <c r="A82" s="16">
        <v>120</v>
      </c>
    </row>
    <row r="83" spans="1:8" x14ac:dyDescent="0.25">
      <c r="A83" s="16">
        <v>121</v>
      </c>
    </row>
    <row r="84" spans="1:8" x14ac:dyDescent="0.25">
      <c r="A84" s="16">
        <v>122</v>
      </c>
    </row>
    <row r="85" spans="1:8" x14ac:dyDescent="0.25">
      <c r="A85" s="16">
        <v>123</v>
      </c>
    </row>
    <row r="86" spans="1:8" x14ac:dyDescent="0.25">
      <c r="A86" s="16">
        <v>124</v>
      </c>
    </row>
    <row r="87" spans="1:8" x14ac:dyDescent="0.25">
      <c r="A87" s="16">
        <v>125</v>
      </c>
    </row>
    <row r="88" spans="1:8" x14ac:dyDescent="0.25">
      <c r="A88" s="16">
        <v>126</v>
      </c>
    </row>
    <row r="89" spans="1:8" x14ac:dyDescent="0.25">
      <c r="A89" s="16">
        <v>127</v>
      </c>
    </row>
    <row r="90" spans="1:8" x14ac:dyDescent="0.25">
      <c r="A90" s="16">
        <v>128</v>
      </c>
      <c r="B90" t="s">
        <v>8</v>
      </c>
      <c r="C90" t="s">
        <v>8</v>
      </c>
      <c r="G90" t="s">
        <v>9</v>
      </c>
      <c r="H90" t="s">
        <v>5</v>
      </c>
    </row>
    <row r="91" spans="1:8" x14ac:dyDescent="0.25">
      <c r="A91" s="16">
        <v>129</v>
      </c>
      <c r="B91" t="s">
        <v>8</v>
      </c>
      <c r="C91" t="s">
        <v>8</v>
      </c>
    </row>
    <row r="92" spans="1:8" x14ac:dyDescent="0.25">
      <c r="A92" s="16">
        <v>130</v>
      </c>
      <c r="B92" t="s">
        <v>8</v>
      </c>
      <c r="C92" t="s">
        <v>8</v>
      </c>
      <c r="G92" t="s">
        <v>9</v>
      </c>
      <c r="H92" t="s">
        <v>5</v>
      </c>
    </row>
    <row r="93" spans="1:8" x14ac:dyDescent="0.25">
      <c r="A93" s="16">
        <v>131</v>
      </c>
    </row>
    <row r="94" spans="1:8" x14ac:dyDescent="0.25">
      <c r="A94" s="16">
        <v>132</v>
      </c>
    </row>
    <row r="95" spans="1:8" x14ac:dyDescent="0.25">
      <c r="A95" s="16">
        <v>133</v>
      </c>
    </row>
  </sheetData>
  <conditionalFormatting sqref="B63:H95">
    <cfRule type="cellIs" dxfId="3336" priority="18" operator="equal">
      <formula>"Energia"</formula>
    </cfRule>
    <cfRule type="cellIs" dxfId="3335" priority="19" operator="equal">
      <formula>"Feito"</formula>
    </cfRule>
    <cfRule type="cellIs" dxfId="3334" priority="20" operator="equal">
      <formula>"Operação"</formula>
    </cfRule>
    <cfRule type="cellIs" dxfId="3333" priority="21" operator="equal">
      <formula>"Chuva"</formula>
    </cfRule>
    <cfRule type="cellIs" dxfId="3332" priority="22" operator="equal">
      <formula>"Elétrico"</formula>
    </cfRule>
    <cfRule type="cellIs" dxfId="3331" priority="23" operator="equal">
      <formula>"Mecânico"</formula>
    </cfRule>
    <cfRule type="cellIs" dxfId="3330" priority="24" operator="equal">
      <formula>"Ok"</formula>
    </cfRule>
  </conditionalFormatting>
  <conditionalFormatting sqref="B5:I62">
    <cfRule type="cellIs" dxfId="3329" priority="1" operator="equal">
      <formula>"Energia"</formula>
    </cfRule>
    <cfRule type="cellIs" dxfId="3328" priority="2" operator="equal">
      <formula>"Feito"</formula>
    </cfRule>
    <cfRule type="cellIs" dxfId="3327" priority="3" operator="equal">
      <formula>"Operação"</formula>
    </cfRule>
    <cfRule type="cellIs" dxfId="3326" priority="4" operator="equal">
      <formula>"Chuva"</formula>
    </cfRule>
    <cfRule type="cellIs" dxfId="3325" priority="5" operator="equal">
      <formula>"Elétrico"</formula>
    </cfRule>
    <cfRule type="cellIs" dxfId="3324" priority="6" operator="equal">
      <formula>"Mecânico"</formula>
    </cfRule>
    <cfRule type="cellIs" dxfId="3323" priority="7" operator="equal">
      <formula>"Ok"</formula>
    </cfRule>
  </conditionalFormatting>
  <conditionalFormatting sqref="G5:G56 C13">
    <cfRule type="cellIs" dxfId="3322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H95 B5:J60" xr:uid="{48D265BE-C2DC-4A80-9E6E-56CC48ECA86B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CA94-AEBF-4B1C-8A13-3068CA3A4871}">
  <sheetPr codeName="Planilha50"/>
  <dimension ref="A3:N95"/>
  <sheetViews>
    <sheetView zoomScale="110" zoomScaleNormal="110" workbookViewId="0">
      <selection activeCell="L4" sqref="L4:N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44592</v>
      </c>
      <c r="C3" s="3">
        <f>B3+1</f>
        <v>44593</v>
      </c>
      <c r="D3" s="3">
        <f t="shared" ref="D3:H3" si="0">C3+1</f>
        <v>44594</v>
      </c>
      <c r="E3" s="3">
        <f t="shared" si="0"/>
        <v>44595</v>
      </c>
      <c r="F3" s="3">
        <f t="shared" si="0"/>
        <v>44596</v>
      </c>
      <c r="G3" s="3">
        <f t="shared" si="0"/>
        <v>44597</v>
      </c>
      <c r="H3" s="3">
        <f t="shared" si="0"/>
        <v>44598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B5" t="s">
        <v>10</v>
      </c>
      <c r="D5" t="s">
        <v>6</v>
      </c>
      <c r="K5" s="5" t="s">
        <v>5</v>
      </c>
      <c r="L5">
        <f>COUNTIF($B$5:$H$95,K5)</f>
        <v>111</v>
      </c>
      <c r="M5" s="51">
        <f>L5/$L$11</f>
        <v>0.6271186440677966</v>
      </c>
      <c r="N5" s="50">
        <v>44592</v>
      </c>
    </row>
    <row r="6" spans="1:14" x14ac:dyDescent="0.25">
      <c r="A6" s="4">
        <v>2</v>
      </c>
      <c r="C6" t="s">
        <v>5</v>
      </c>
      <c r="K6" s="6" t="s">
        <v>8</v>
      </c>
      <c r="L6">
        <f>COUNTIF($B$5:$H$95,K6)</f>
        <v>7</v>
      </c>
      <c r="M6" s="51">
        <f t="shared" ref="M6:M10" si="2">L6/$L$11</f>
        <v>3.954802259887006E-2</v>
      </c>
    </row>
    <row r="7" spans="1:14" x14ac:dyDescent="0.25">
      <c r="A7" s="4">
        <v>3</v>
      </c>
      <c r="K7" s="7" t="s">
        <v>9</v>
      </c>
      <c r="L7">
        <f t="shared" ref="L7:L10" si="3">COUNTIF($B$5:$H$95,K7)</f>
        <v>35</v>
      </c>
      <c r="M7" s="51">
        <f t="shared" si="2"/>
        <v>0.19774011299435029</v>
      </c>
    </row>
    <row r="8" spans="1:14" x14ac:dyDescent="0.25">
      <c r="A8" s="4">
        <v>4</v>
      </c>
      <c r="C8" t="s">
        <v>5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B9" t="s">
        <v>5</v>
      </c>
      <c r="D9" t="s">
        <v>6</v>
      </c>
      <c r="K9" s="9" t="s">
        <v>6</v>
      </c>
      <c r="L9">
        <f t="shared" si="3"/>
        <v>16</v>
      </c>
      <c r="M9" s="51">
        <f t="shared" si="2"/>
        <v>9.03954802259887E-2</v>
      </c>
    </row>
    <row r="10" spans="1:14" x14ac:dyDescent="0.25">
      <c r="A10" s="4">
        <v>6</v>
      </c>
      <c r="G10" t="s">
        <v>5</v>
      </c>
      <c r="K10" s="10" t="s">
        <v>10</v>
      </c>
      <c r="L10">
        <f t="shared" si="3"/>
        <v>8</v>
      </c>
      <c r="M10" s="51">
        <f t="shared" si="2"/>
        <v>4.519774011299435E-2</v>
      </c>
    </row>
    <row r="11" spans="1:14" x14ac:dyDescent="0.25">
      <c r="A11" s="4">
        <v>7</v>
      </c>
      <c r="B11" t="s">
        <v>5</v>
      </c>
      <c r="D11" t="s">
        <v>6</v>
      </c>
      <c r="L11">
        <f>SUM(L5:L10)</f>
        <v>177</v>
      </c>
    </row>
    <row r="12" spans="1:14" x14ac:dyDescent="0.25">
      <c r="A12" s="4">
        <v>8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14" x14ac:dyDescent="0.25">
      <c r="A13" s="4">
        <v>9</v>
      </c>
      <c r="B13" t="s">
        <v>5</v>
      </c>
      <c r="D13" t="s">
        <v>6</v>
      </c>
    </row>
    <row r="14" spans="1:14" x14ac:dyDescent="0.25">
      <c r="A14" s="4">
        <v>10</v>
      </c>
      <c r="C14" t="s">
        <v>5</v>
      </c>
      <c r="G14" t="s">
        <v>5</v>
      </c>
    </row>
    <row r="15" spans="1:14" x14ac:dyDescent="0.25">
      <c r="A15" s="4">
        <v>11</v>
      </c>
      <c r="B15" t="s">
        <v>5</v>
      </c>
    </row>
    <row r="16" spans="1:14" x14ac:dyDescent="0.25">
      <c r="A16" s="4">
        <v>12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s="4">
        <v>13</v>
      </c>
      <c r="B17" t="s">
        <v>9</v>
      </c>
      <c r="D17" t="s">
        <v>5</v>
      </c>
    </row>
    <row r="18" spans="1:8" x14ac:dyDescent="0.25">
      <c r="A18" s="4">
        <v>14</v>
      </c>
      <c r="C18" t="s">
        <v>5</v>
      </c>
    </row>
    <row r="19" spans="1:8" x14ac:dyDescent="0.25">
      <c r="A19" s="4">
        <v>15</v>
      </c>
      <c r="B19" t="s">
        <v>5</v>
      </c>
      <c r="C19" t="s">
        <v>8</v>
      </c>
      <c r="D19" t="s">
        <v>5</v>
      </c>
      <c r="G19" t="s">
        <v>6</v>
      </c>
    </row>
    <row r="20" spans="1:8" x14ac:dyDescent="0.25">
      <c r="A20" s="4">
        <v>16</v>
      </c>
      <c r="G20" t="s">
        <v>8</v>
      </c>
      <c r="H20" t="s">
        <v>8</v>
      </c>
    </row>
    <row r="21" spans="1:8" x14ac:dyDescent="0.25">
      <c r="A21" s="4">
        <v>17</v>
      </c>
      <c r="B21" t="s">
        <v>5</v>
      </c>
      <c r="C21" t="s">
        <v>5</v>
      </c>
      <c r="D21" t="s">
        <v>5</v>
      </c>
      <c r="F21" t="s">
        <v>5</v>
      </c>
    </row>
    <row r="22" spans="1:8" x14ac:dyDescent="0.25">
      <c r="A22" s="4">
        <v>18</v>
      </c>
      <c r="C22" t="s">
        <v>5</v>
      </c>
    </row>
    <row r="23" spans="1:8" x14ac:dyDescent="0.25">
      <c r="A23" s="4">
        <v>19</v>
      </c>
      <c r="B23" t="s">
        <v>5</v>
      </c>
      <c r="C23" t="s">
        <v>5</v>
      </c>
      <c r="D23" t="s">
        <v>5</v>
      </c>
      <c r="F23" t="s">
        <v>5</v>
      </c>
      <c r="G23" t="s">
        <v>5</v>
      </c>
    </row>
    <row r="24" spans="1:8" x14ac:dyDescent="0.25">
      <c r="A24" s="4">
        <v>20</v>
      </c>
      <c r="D24" t="s">
        <v>6</v>
      </c>
    </row>
    <row r="25" spans="1:8" x14ac:dyDescent="0.25">
      <c r="A25" s="4">
        <v>21</v>
      </c>
      <c r="B25" t="s">
        <v>5</v>
      </c>
      <c r="C25" t="s">
        <v>5</v>
      </c>
      <c r="D25" t="s">
        <v>6</v>
      </c>
      <c r="G25" t="s">
        <v>5</v>
      </c>
    </row>
    <row r="26" spans="1:8" x14ac:dyDescent="0.25">
      <c r="A26" s="4">
        <v>22</v>
      </c>
      <c r="D26" t="s">
        <v>6</v>
      </c>
    </row>
    <row r="27" spans="1:8" x14ac:dyDescent="0.25">
      <c r="A27" s="4">
        <v>23</v>
      </c>
      <c r="C27" t="s">
        <v>5</v>
      </c>
    </row>
    <row r="28" spans="1:8" x14ac:dyDescent="0.25">
      <c r="A28" s="4">
        <v>24</v>
      </c>
      <c r="D28" t="s">
        <v>6</v>
      </c>
    </row>
    <row r="29" spans="1:8" x14ac:dyDescent="0.25">
      <c r="A29" s="4">
        <v>25</v>
      </c>
      <c r="B29" t="s">
        <v>8</v>
      </c>
      <c r="C29" t="s">
        <v>5</v>
      </c>
      <c r="D29" t="s">
        <v>10</v>
      </c>
      <c r="E29" t="s">
        <v>5</v>
      </c>
      <c r="F29" t="s">
        <v>5</v>
      </c>
      <c r="G29" t="s">
        <v>9</v>
      </c>
    </row>
    <row r="30" spans="1:8" x14ac:dyDescent="0.25">
      <c r="A30" s="4">
        <v>26</v>
      </c>
      <c r="B30" t="s">
        <v>10</v>
      </c>
      <c r="C30" t="s">
        <v>5</v>
      </c>
    </row>
    <row r="31" spans="1:8" x14ac:dyDescent="0.25">
      <c r="A31" s="4">
        <v>27</v>
      </c>
      <c r="D31" t="s">
        <v>5</v>
      </c>
    </row>
    <row r="32" spans="1:8" x14ac:dyDescent="0.25">
      <c r="A32" s="4">
        <v>28</v>
      </c>
      <c r="D32" t="s">
        <v>6</v>
      </c>
    </row>
    <row r="33" spans="1:7" x14ac:dyDescent="0.25">
      <c r="A33" s="4">
        <v>29</v>
      </c>
      <c r="B33" t="s">
        <v>5</v>
      </c>
      <c r="D33" t="s">
        <v>5</v>
      </c>
      <c r="G33" t="s">
        <v>5</v>
      </c>
    </row>
    <row r="34" spans="1:7" x14ac:dyDescent="0.25">
      <c r="A34" s="4">
        <v>30</v>
      </c>
      <c r="D34" t="s">
        <v>5</v>
      </c>
    </row>
    <row r="35" spans="1:7" x14ac:dyDescent="0.25">
      <c r="A35" s="4">
        <v>31</v>
      </c>
      <c r="B35" t="s">
        <v>5</v>
      </c>
    </row>
    <row r="36" spans="1:7" x14ac:dyDescent="0.25">
      <c r="A36" s="4">
        <v>32</v>
      </c>
      <c r="D36" t="s">
        <v>9</v>
      </c>
    </row>
    <row r="37" spans="1:7" x14ac:dyDescent="0.25">
      <c r="A37" s="4">
        <v>33</v>
      </c>
      <c r="B37" t="s">
        <v>5</v>
      </c>
    </row>
    <row r="38" spans="1:7" x14ac:dyDescent="0.25">
      <c r="A38" s="4">
        <v>34</v>
      </c>
      <c r="B38" t="s">
        <v>8</v>
      </c>
      <c r="C38" t="s">
        <v>5</v>
      </c>
    </row>
    <row r="39" spans="1:7" x14ac:dyDescent="0.25">
      <c r="A39" s="4">
        <v>35</v>
      </c>
      <c r="B39" t="s">
        <v>9</v>
      </c>
      <c r="D39" t="s">
        <v>6</v>
      </c>
    </row>
    <row r="40" spans="1:7" x14ac:dyDescent="0.25">
      <c r="A40" s="4">
        <v>36</v>
      </c>
      <c r="B40" t="s">
        <v>9</v>
      </c>
      <c r="C40" t="s">
        <v>9</v>
      </c>
      <c r="D40" t="s">
        <v>9</v>
      </c>
      <c r="E40" t="s">
        <v>9</v>
      </c>
      <c r="G40" t="s">
        <v>5</v>
      </c>
    </row>
    <row r="41" spans="1:7" x14ac:dyDescent="0.25">
      <c r="A41" s="4">
        <v>37</v>
      </c>
      <c r="C41" t="s">
        <v>5</v>
      </c>
    </row>
    <row r="42" spans="1:7" x14ac:dyDescent="0.25">
      <c r="A42" s="4">
        <v>38</v>
      </c>
      <c r="B42" t="s">
        <v>5</v>
      </c>
      <c r="C42" t="s">
        <v>5</v>
      </c>
      <c r="F42" t="s">
        <v>10</v>
      </c>
    </row>
    <row r="43" spans="1:7" x14ac:dyDescent="0.25">
      <c r="A43" s="4">
        <v>39</v>
      </c>
      <c r="B43" t="s">
        <v>5</v>
      </c>
      <c r="C43" t="s">
        <v>5</v>
      </c>
    </row>
    <row r="44" spans="1:7" x14ac:dyDescent="0.25">
      <c r="A44" s="4">
        <v>40</v>
      </c>
    </row>
    <row r="45" spans="1:7" x14ac:dyDescent="0.25">
      <c r="A45" s="4">
        <v>41</v>
      </c>
      <c r="B45" t="s">
        <v>8</v>
      </c>
      <c r="C45" t="s">
        <v>8</v>
      </c>
    </row>
    <row r="46" spans="1:7" x14ac:dyDescent="0.25">
      <c r="A46" s="4">
        <v>42</v>
      </c>
      <c r="D46" t="s">
        <v>5</v>
      </c>
    </row>
    <row r="47" spans="1:7" x14ac:dyDescent="0.25">
      <c r="A47" s="4">
        <v>43</v>
      </c>
      <c r="B47" t="s">
        <v>9</v>
      </c>
    </row>
    <row r="48" spans="1:7" x14ac:dyDescent="0.25">
      <c r="A48" s="4">
        <v>44</v>
      </c>
      <c r="F48" t="s">
        <v>10</v>
      </c>
    </row>
    <row r="49" spans="1:8" x14ac:dyDescent="0.25">
      <c r="A49" s="4">
        <v>45</v>
      </c>
      <c r="B49" t="s">
        <v>5</v>
      </c>
      <c r="C49" t="s">
        <v>5</v>
      </c>
    </row>
    <row r="50" spans="1:8" x14ac:dyDescent="0.25">
      <c r="A50" s="4">
        <v>46</v>
      </c>
    </row>
    <row r="51" spans="1:8" x14ac:dyDescent="0.25">
      <c r="A51" s="4">
        <v>47</v>
      </c>
      <c r="B51" t="s">
        <v>9</v>
      </c>
      <c r="C51" t="s">
        <v>9</v>
      </c>
      <c r="D51" t="s">
        <v>9</v>
      </c>
    </row>
    <row r="52" spans="1:8" x14ac:dyDescent="0.25">
      <c r="A52" s="4">
        <v>48</v>
      </c>
      <c r="D52" t="s">
        <v>6</v>
      </c>
      <c r="E52" t="s">
        <v>9</v>
      </c>
      <c r="F52" t="s">
        <v>10</v>
      </c>
    </row>
    <row r="53" spans="1:8" x14ac:dyDescent="0.25">
      <c r="A53" s="4">
        <v>49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</row>
    <row r="54" spans="1:8" x14ac:dyDescent="0.25">
      <c r="A54" s="4">
        <v>50</v>
      </c>
      <c r="B54" t="s">
        <v>5</v>
      </c>
      <c r="C54" t="s">
        <v>9</v>
      </c>
    </row>
    <row r="55" spans="1:8" x14ac:dyDescent="0.25">
      <c r="A55" s="4">
        <v>51</v>
      </c>
      <c r="B55" t="s">
        <v>5</v>
      </c>
      <c r="C55" t="s">
        <v>5</v>
      </c>
    </row>
    <row r="56" spans="1:8" x14ac:dyDescent="0.25">
      <c r="A56" s="4">
        <v>52</v>
      </c>
      <c r="C56" t="s">
        <v>9</v>
      </c>
    </row>
    <row r="57" spans="1:8" x14ac:dyDescent="0.25">
      <c r="A57" s="4">
        <v>53</v>
      </c>
      <c r="D57" t="s">
        <v>6</v>
      </c>
    </row>
    <row r="58" spans="1:8" x14ac:dyDescent="0.25">
      <c r="A58" s="4">
        <v>54</v>
      </c>
      <c r="B58" t="s">
        <v>5</v>
      </c>
    </row>
    <row r="59" spans="1:8" x14ac:dyDescent="0.25">
      <c r="A59" s="4">
        <v>55</v>
      </c>
      <c r="B59" t="s">
        <v>5</v>
      </c>
      <c r="C59" t="s">
        <v>5</v>
      </c>
      <c r="D59" t="s">
        <v>9</v>
      </c>
    </row>
    <row r="60" spans="1:8" x14ac:dyDescent="0.25">
      <c r="A60" s="4">
        <v>56</v>
      </c>
      <c r="B60" t="s">
        <v>5</v>
      </c>
      <c r="C60" t="s">
        <v>5</v>
      </c>
      <c r="D60" t="s">
        <v>6</v>
      </c>
    </row>
    <row r="61" spans="1:8" x14ac:dyDescent="0.25">
      <c r="A61" s="16">
        <v>73</v>
      </c>
      <c r="G61" t="s">
        <v>6</v>
      </c>
    </row>
    <row r="62" spans="1:8" x14ac:dyDescent="0.25">
      <c r="A62" s="16">
        <v>74</v>
      </c>
      <c r="C62" t="s">
        <v>5</v>
      </c>
      <c r="G62" t="s">
        <v>5</v>
      </c>
    </row>
    <row r="63" spans="1:8" x14ac:dyDescent="0.25">
      <c r="A63" s="16">
        <v>101</v>
      </c>
      <c r="G63" t="s">
        <v>5</v>
      </c>
    </row>
    <row r="64" spans="1:8" x14ac:dyDescent="0.25">
      <c r="A64" s="16">
        <v>102</v>
      </c>
      <c r="B64" t="s">
        <v>5</v>
      </c>
      <c r="C64" t="s">
        <v>5</v>
      </c>
      <c r="E64" t="s">
        <v>5</v>
      </c>
      <c r="H64" t="s">
        <v>5</v>
      </c>
    </row>
    <row r="65" spans="1:8" x14ac:dyDescent="0.25">
      <c r="A65" s="16">
        <v>103</v>
      </c>
      <c r="G65" t="s">
        <v>5</v>
      </c>
    </row>
    <row r="66" spans="1:8" x14ac:dyDescent="0.25">
      <c r="A66" s="16">
        <v>104</v>
      </c>
      <c r="C66" t="s">
        <v>5</v>
      </c>
      <c r="F66" t="s">
        <v>5</v>
      </c>
    </row>
    <row r="67" spans="1:8" x14ac:dyDescent="0.25">
      <c r="A67" s="16">
        <v>105</v>
      </c>
      <c r="B67" t="s">
        <v>5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</row>
    <row r="68" spans="1:8" x14ac:dyDescent="0.25">
      <c r="A68" s="16">
        <v>106</v>
      </c>
      <c r="B68" t="s">
        <v>5</v>
      </c>
      <c r="D68" t="s">
        <v>5</v>
      </c>
      <c r="E68" t="s">
        <v>5</v>
      </c>
      <c r="F68" t="s">
        <v>5</v>
      </c>
      <c r="H68" t="s">
        <v>5</v>
      </c>
    </row>
    <row r="69" spans="1:8" x14ac:dyDescent="0.25">
      <c r="A69" s="16">
        <v>107</v>
      </c>
      <c r="C69" t="s">
        <v>5</v>
      </c>
      <c r="D69" t="s">
        <v>5</v>
      </c>
      <c r="E69" t="s">
        <v>5</v>
      </c>
      <c r="F69" t="s">
        <v>5</v>
      </c>
      <c r="G69" t="s">
        <v>5</v>
      </c>
    </row>
    <row r="70" spans="1:8" x14ac:dyDescent="0.25">
      <c r="A70" s="16">
        <v>108</v>
      </c>
      <c r="D70" t="s">
        <v>5</v>
      </c>
      <c r="G70" t="s">
        <v>5</v>
      </c>
    </row>
    <row r="71" spans="1:8" x14ac:dyDescent="0.25">
      <c r="A71" s="16">
        <v>109</v>
      </c>
      <c r="B71" t="s">
        <v>5</v>
      </c>
      <c r="E71" t="s">
        <v>5</v>
      </c>
      <c r="H71" t="s">
        <v>5</v>
      </c>
    </row>
    <row r="72" spans="1:8" x14ac:dyDescent="0.25">
      <c r="A72" s="16">
        <v>110</v>
      </c>
      <c r="D72" t="s">
        <v>5</v>
      </c>
      <c r="G72" t="s">
        <v>5</v>
      </c>
    </row>
    <row r="73" spans="1:8" x14ac:dyDescent="0.25">
      <c r="A73" s="16">
        <v>111</v>
      </c>
    </row>
    <row r="74" spans="1:8" x14ac:dyDescent="0.25">
      <c r="A74" s="16">
        <v>112</v>
      </c>
      <c r="E74" t="s">
        <v>5</v>
      </c>
    </row>
    <row r="75" spans="1:8" x14ac:dyDescent="0.25">
      <c r="A75" s="16">
        <v>113</v>
      </c>
      <c r="B75" t="s">
        <v>5</v>
      </c>
      <c r="C75" t="s">
        <v>5</v>
      </c>
      <c r="D75" t="s">
        <v>5</v>
      </c>
      <c r="E75" t="s">
        <v>5</v>
      </c>
      <c r="G75" t="s">
        <v>5</v>
      </c>
      <c r="H75" t="s">
        <v>6</v>
      </c>
    </row>
    <row r="76" spans="1:8" x14ac:dyDescent="0.25">
      <c r="A76" s="16">
        <v>114</v>
      </c>
      <c r="B76" t="s">
        <v>5</v>
      </c>
      <c r="H76" t="s">
        <v>10</v>
      </c>
    </row>
    <row r="77" spans="1:8" x14ac:dyDescent="0.25">
      <c r="A77" s="16">
        <v>115</v>
      </c>
      <c r="B77" t="s">
        <v>5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</row>
    <row r="78" spans="1:8" x14ac:dyDescent="0.25">
      <c r="A78" s="16">
        <v>116</v>
      </c>
      <c r="D78" t="s">
        <v>5</v>
      </c>
      <c r="H78" t="s">
        <v>5</v>
      </c>
    </row>
    <row r="79" spans="1:8" x14ac:dyDescent="0.25">
      <c r="A79" s="16">
        <v>117</v>
      </c>
    </row>
    <row r="80" spans="1:8" x14ac:dyDescent="0.25">
      <c r="A80" s="16">
        <v>118</v>
      </c>
      <c r="F80" t="s">
        <v>10</v>
      </c>
      <c r="H80" t="s">
        <v>5</v>
      </c>
    </row>
    <row r="81" spans="1:5" x14ac:dyDescent="0.25">
      <c r="A81" s="16">
        <v>119</v>
      </c>
      <c r="D81" t="s">
        <v>5</v>
      </c>
    </row>
    <row r="82" spans="1:5" x14ac:dyDescent="0.25">
      <c r="A82" s="16">
        <v>120</v>
      </c>
    </row>
    <row r="83" spans="1:5" x14ac:dyDescent="0.25">
      <c r="A83" s="16">
        <v>121</v>
      </c>
    </row>
    <row r="84" spans="1:5" x14ac:dyDescent="0.25">
      <c r="A84" s="16">
        <v>122</v>
      </c>
    </row>
    <row r="85" spans="1:5" x14ac:dyDescent="0.25">
      <c r="A85" s="16">
        <v>123</v>
      </c>
    </row>
    <row r="86" spans="1:5" x14ac:dyDescent="0.25">
      <c r="A86" s="16">
        <v>124</v>
      </c>
    </row>
    <row r="87" spans="1:5" x14ac:dyDescent="0.25">
      <c r="A87" s="16">
        <v>125</v>
      </c>
    </row>
    <row r="88" spans="1:5" x14ac:dyDescent="0.25">
      <c r="A88" s="16">
        <v>126</v>
      </c>
    </row>
    <row r="89" spans="1:5" x14ac:dyDescent="0.25">
      <c r="A89" s="16">
        <v>127</v>
      </c>
    </row>
    <row r="90" spans="1:5" x14ac:dyDescent="0.25">
      <c r="A90" s="16">
        <v>128</v>
      </c>
      <c r="B90" t="s">
        <v>5</v>
      </c>
    </row>
    <row r="91" spans="1:5" x14ac:dyDescent="0.25">
      <c r="A91" s="16">
        <v>129</v>
      </c>
    </row>
    <row r="92" spans="1:5" x14ac:dyDescent="0.25">
      <c r="A92" s="16">
        <v>130</v>
      </c>
      <c r="B92" t="s">
        <v>5</v>
      </c>
      <c r="C92" t="s">
        <v>5</v>
      </c>
      <c r="E92" t="s">
        <v>5</v>
      </c>
    </row>
    <row r="93" spans="1:5" x14ac:dyDescent="0.25">
      <c r="A93" s="16">
        <v>131</v>
      </c>
    </row>
    <row r="94" spans="1:5" x14ac:dyDescent="0.25">
      <c r="A94" s="16">
        <v>132</v>
      </c>
    </row>
    <row r="95" spans="1:5" x14ac:dyDescent="0.25">
      <c r="A95" s="16">
        <v>133</v>
      </c>
    </row>
  </sheetData>
  <conditionalFormatting sqref="B63:H95">
    <cfRule type="cellIs" dxfId="3321" priority="18" operator="equal">
      <formula>"Energia"</formula>
    </cfRule>
    <cfRule type="cellIs" dxfId="3320" priority="19" operator="equal">
      <formula>"Feito"</formula>
    </cfRule>
    <cfRule type="cellIs" dxfId="3319" priority="20" operator="equal">
      <formula>"Operação"</formula>
    </cfRule>
    <cfRule type="cellIs" dxfId="3318" priority="21" operator="equal">
      <formula>"Chuva"</formula>
    </cfRule>
    <cfRule type="cellIs" dxfId="3317" priority="22" operator="equal">
      <formula>"Elétrico"</formula>
    </cfRule>
    <cfRule type="cellIs" dxfId="3316" priority="23" operator="equal">
      <formula>"Mecânico"</formula>
    </cfRule>
    <cfRule type="cellIs" dxfId="3315" priority="24" operator="equal">
      <formula>"Ok"</formula>
    </cfRule>
  </conditionalFormatting>
  <conditionalFormatting sqref="B5:I62">
    <cfRule type="cellIs" dxfId="3314" priority="1" operator="equal">
      <formula>"Energia"</formula>
    </cfRule>
    <cfRule type="cellIs" dxfId="3313" priority="2" operator="equal">
      <formula>"Feito"</formula>
    </cfRule>
    <cfRule type="cellIs" dxfId="3312" priority="3" operator="equal">
      <formula>"Operação"</formula>
    </cfRule>
    <cfRule type="cellIs" dxfId="3311" priority="4" operator="equal">
      <formula>"Chuva"</formula>
    </cfRule>
    <cfRule type="cellIs" dxfId="3310" priority="5" operator="equal">
      <formula>"Elétrico"</formula>
    </cfRule>
    <cfRule type="cellIs" dxfId="3309" priority="6" operator="equal">
      <formula>"Mecânico"</formula>
    </cfRule>
    <cfRule type="cellIs" dxfId="3308" priority="7" operator="equal">
      <formula>"Ok"</formula>
    </cfRule>
  </conditionalFormatting>
  <conditionalFormatting sqref="G5:G56 C13">
    <cfRule type="cellIs" dxfId="3307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 B63:H95" xr:uid="{890558DB-9067-4566-AACF-477E514F10D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5CB5-91B5-4C3A-A925-F4B1CAC7F2B8}">
  <sheetPr codeName="Planilha51"/>
  <dimension ref="A3:N95"/>
  <sheetViews>
    <sheetView zoomScale="110" zoomScaleNormal="110" workbookViewId="0">
      <selection activeCell="M16" sqref="M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44599</v>
      </c>
      <c r="C3" s="3">
        <f>B3+1</f>
        <v>44600</v>
      </c>
      <c r="D3" s="3">
        <f t="shared" ref="D3:H3" si="0">C3+1</f>
        <v>44601</v>
      </c>
      <c r="E3" s="3">
        <f t="shared" si="0"/>
        <v>44602</v>
      </c>
      <c r="F3" s="3">
        <f t="shared" si="0"/>
        <v>44603</v>
      </c>
      <c r="G3" s="3">
        <f t="shared" si="0"/>
        <v>44604</v>
      </c>
      <c r="H3" s="3">
        <f t="shared" si="0"/>
        <v>44605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K5" s="5" t="s">
        <v>5</v>
      </c>
      <c r="L5">
        <f>COUNTIF($B$5:$H$95,K5)</f>
        <v>8</v>
      </c>
      <c r="M5" s="51">
        <f>L5/$L$11</f>
        <v>0.36363636363636365</v>
      </c>
      <c r="N5" s="50">
        <v>44599</v>
      </c>
    </row>
    <row r="6" spans="1:14" x14ac:dyDescent="0.25">
      <c r="A6" s="4">
        <v>2</v>
      </c>
      <c r="K6" s="6" t="s">
        <v>8</v>
      </c>
      <c r="L6">
        <f>COUNTIF($B$5:$H$95,K6)</f>
        <v>3</v>
      </c>
      <c r="M6" s="51">
        <f t="shared" ref="M6:M9" si="2">L6/$L$11</f>
        <v>0.13636363636363635</v>
      </c>
    </row>
    <row r="7" spans="1:14" x14ac:dyDescent="0.25">
      <c r="A7" s="4">
        <v>3</v>
      </c>
      <c r="K7" s="7" t="s">
        <v>9</v>
      </c>
      <c r="L7">
        <f t="shared" ref="L7:L10" si="3">COUNTIF($B$5:$H$95,K7)</f>
        <v>2</v>
      </c>
      <c r="M7" s="51">
        <f t="shared" si="2"/>
        <v>9.0909090909090912E-2</v>
      </c>
    </row>
    <row r="8" spans="1:14" x14ac:dyDescent="0.25">
      <c r="A8" s="4">
        <v>4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K9" s="9" t="s">
        <v>6</v>
      </c>
      <c r="L9">
        <f t="shared" si="3"/>
        <v>1</v>
      </c>
      <c r="M9" s="51">
        <f t="shared" si="2"/>
        <v>4.5454545454545456E-2</v>
      </c>
    </row>
    <row r="10" spans="1:14" x14ac:dyDescent="0.25">
      <c r="A10" s="4">
        <v>6</v>
      </c>
      <c r="K10" s="10" t="s">
        <v>10</v>
      </c>
      <c r="L10">
        <f t="shared" si="3"/>
        <v>8</v>
      </c>
      <c r="M10" s="51">
        <f>L10/$L$11</f>
        <v>0.36363636363636365</v>
      </c>
    </row>
    <row r="11" spans="1:14" x14ac:dyDescent="0.25">
      <c r="A11" s="4">
        <v>7</v>
      </c>
      <c r="L11">
        <f>SUM(L5:L10)</f>
        <v>22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  <c r="B20" t="s">
        <v>8</v>
      </c>
      <c r="C20" t="s">
        <v>8</v>
      </c>
      <c r="D20" t="s">
        <v>8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</row>
    <row r="30" spans="1:6" x14ac:dyDescent="0.25">
      <c r="A30" s="4">
        <v>26</v>
      </c>
      <c r="F30" t="s">
        <v>5</v>
      </c>
    </row>
    <row r="31" spans="1:6" x14ac:dyDescent="0.25">
      <c r="A31" s="4">
        <v>27</v>
      </c>
      <c r="F31" t="s">
        <v>5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B36" t="s">
        <v>10</v>
      </c>
      <c r="C36" t="s">
        <v>10</v>
      </c>
      <c r="D36" t="s">
        <v>9</v>
      </c>
    </row>
    <row r="37" spans="1:6" x14ac:dyDescent="0.25">
      <c r="A37" s="4">
        <v>33</v>
      </c>
      <c r="F37" t="s">
        <v>10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  <c r="B42" t="s">
        <v>5</v>
      </c>
    </row>
    <row r="43" spans="1:6" x14ac:dyDescent="0.25">
      <c r="A43" s="4">
        <v>39</v>
      </c>
      <c r="C43" t="s">
        <v>10</v>
      </c>
    </row>
    <row r="44" spans="1:6" x14ac:dyDescent="0.25">
      <c r="A44" s="4">
        <v>40</v>
      </c>
      <c r="B44" t="s">
        <v>6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  <c r="B48" t="s">
        <v>10</v>
      </c>
    </row>
    <row r="49" spans="1:6" x14ac:dyDescent="0.25">
      <c r="A49" s="4">
        <v>45</v>
      </c>
    </row>
    <row r="50" spans="1:6" x14ac:dyDescent="0.25">
      <c r="A50" s="4">
        <v>46</v>
      </c>
    </row>
    <row r="51" spans="1:6" x14ac:dyDescent="0.25">
      <c r="A51" s="4">
        <v>47</v>
      </c>
    </row>
    <row r="52" spans="1:6" x14ac:dyDescent="0.25">
      <c r="A52" s="4">
        <v>48</v>
      </c>
    </row>
    <row r="53" spans="1:6" x14ac:dyDescent="0.25">
      <c r="A53" s="4">
        <v>49</v>
      </c>
    </row>
    <row r="54" spans="1:6" x14ac:dyDescent="0.25">
      <c r="A54" s="4">
        <v>50</v>
      </c>
    </row>
    <row r="55" spans="1:6" x14ac:dyDescent="0.25">
      <c r="A55" s="4">
        <v>51</v>
      </c>
    </row>
    <row r="56" spans="1:6" x14ac:dyDescent="0.25">
      <c r="A56" s="4">
        <v>52</v>
      </c>
    </row>
    <row r="57" spans="1:6" x14ac:dyDescent="0.25">
      <c r="A57" s="4">
        <v>53</v>
      </c>
      <c r="E57" t="s">
        <v>5</v>
      </c>
      <c r="F57" t="s">
        <v>5</v>
      </c>
    </row>
    <row r="58" spans="1:6" x14ac:dyDescent="0.25">
      <c r="A58" s="4">
        <v>54</v>
      </c>
    </row>
    <row r="59" spans="1:6" x14ac:dyDescent="0.25">
      <c r="A59" s="4">
        <v>55</v>
      </c>
    </row>
    <row r="60" spans="1:6" x14ac:dyDescent="0.25">
      <c r="A60" s="4">
        <v>56</v>
      </c>
    </row>
    <row r="61" spans="1:6" x14ac:dyDescent="0.25">
      <c r="A61" s="16">
        <v>73</v>
      </c>
    </row>
    <row r="62" spans="1:6" x14ac:dyDescent="0.25">
      <c r="A62" s="16">
        <v>74</v>
      </c>
    </row>
    <row r="63" spans="1:6" x14ac:dyDescent="0.25">
      <c r="A63" s="16">
        <v>101</v>
      </c>
      <c r="B63" s="17" t="s">
        <v>10</v>
      </c>
    </row>
    <row r="64" spans="1:6" x14ac:dyDescent="0.25">
      <c r="A64" s="16">
        <v>102</v>
      </c>
      <c r="C64" t="s">
        <v>10</v>
      </c>
    </row>
    <row r="65" spans="1:6" x14ac:dyDescent="0.25">
      <c r="A65" s="16">
        <v>103</v>
      </c>
      <c r="D65" t="s">
        <v>10</v>
      </c>
    </row>
    <row r="66" spans="1:6" x14ac:dyDescent="0.25">
      <c r="A66" s="16">
        <v>104</v>
      </c>
      <c r="E66" t="s">
        <v>5</v>
      </c>
    </row>
    <row r="67" spans="1:6" x14ac:dyDescent="0.25">
      <c r="A67" s="16">
        <v>105</v>
      </c>
    </row>
    <row r="68" spans="1:6" x14ac:dyDescent="0.25">
      <c r="A68" s="16">
        <v>106</v>
      </c>
    </row>
    <row r="69" spans="1:6" x14ac:dyDescent="0.25">
      <c r="A69" s="16">
        <v>107</v>
      </c>
    </row>
    <row r="70" spans="1:6" x14ac:dyDescent="0.25">
      <c r="A70" s="16">
        <v>108</v>
      </c>
    </row>
    <row r="71" spans="1:6" x14ac:dyDescent="0.25">
      <c r="A71" s="16">
        <v>109</v>
      </c>
    </row>
    <row r="72" spans="1:6" x14ac:dyDescent="0.25">
      <c r="A72" s="16">
        <v>110</v>
      </c>
      <c r="F72" t="s">
        <v>9</v>
      </c>
    </row>
    <row r="73" spans="1:6" x14ac:dyDescent="0.25">
      <c r="A73" s="16">
        <v>111</v>
      </c>
    </row>
    <row r="74" spans="1:6" x14ac:dyDescent="0.25">
      <c r="A74" s="16">
        <v>112</v>
      </c>
    </row>
    <row r="75" spans="1:6" x14ac:dyDescent="0.25">
      <c r="A75" s="16">
        <v>113</v>
      </c>
      <c r="B75" t="s">
        <v>5</v>
      </c>
    </row>
    <row r="76" spans="1:6" x14ac:dyDescent="0.25">
      <c r="A76" s="16">
        <v>114</v>
      </c>
    </row>
    <row r="77" spans="1:6" x14ac:dyDescent="0.25">
      <c r="A77" s="16">
        <v>115</v>
      </c>
      <c r="B77" t="s">
        <v>5</v>
      </c>
    </row>
    <row r="78" spans="1:6" x14ac:dyDescent="0.25">
      <c r="A78" s="16">
        <v>116</v>
      </c>
    </row>
    <row r="79" spans="1:6" x14ac:dyDescent="0.25">
      <c r="A79" s="16">
        <v>117</v>
      </c>
    </row>
    <row r="80" spans="1:6" x14ac:dyDescent="0.25">
      <c r="A80" s="16">
        <v>118</v>
      </c>
    </row>
    <row r="81" spans="1:1" x14ac:dyDescent="0.25">
      <c r="A81" s="16">
        <v>119</v>
      </c>
    </row>
    <row r="82" spans="1:1" x14ac:dyDescent="0.25">
      <c r="A82" s="16">
        <v>120</v>
      </c>
    </row>
    <row r="83" spans="1:1" x14ac:dyDescent="0.25">
      <c r="A83" s="16">
        <v>121</v>
      </c>
    </row>
    <row r="84" spans="1:1" x14ac:dyDescent="0.25">
      <c r="A84" s="16">
        <v>122</v>
      </c>
    </row>
    <row r="85" spans="1:1" x14ac:dyDescent="0.25">
      <c r="A85" s="16">
        <v>123</v>
      </c>
    </row>
    <row r="86" spans="1:1" x14ac:dyDescent="0.25">
      <c r="A86" s="16">
        <v>124</v>
      </c>
    </row>
    <row r="87" spans="1:1" x14ac:dyDescent="0.25">
      <c r="A87" s="16">
        <v>125</v>
      </c>
    </row>
    <row r="88" spans="1:1" x14ac:dyDescent="0.25">
      <c r="A88" s="16">
        <v>126</v>
      </c>
    </row>
    <row r="89" spans="1:1" x14ac:dyDescent="0.25">
      <c r="A89" s="16">
        <v>127</v>
      </c>
    </row>
    <row r="90" spans="1:1" x14ac:dyDescent="0.25">
      <c r="A90" s="16">
        <v>128</v>
      </c>
    </row>
    <row r="91" spans="1:1" x14ac:dyDescent="0.25">
      <c r="A91" s="16">
        <v>129</v>
      </c>
    </row>
    <row r="92" spans="1:1" x14ac:dyDescent="0.25">
      <c r="A92" s="16">
        <v>130</v>
      </c>
    </row>
    <row r="93" spans="1:1" x14ac:dyDescent="0.25">
      <c r="A93" s="16">
        <v>131</v>
      </c>
    </row>
    <row r="94" spans="1:1" x14ac:dyDescent="0.25">
      <c r="A94" s="16">
        <v>132</v>
      </c>
    </row>
    <row r="95" spans="1:1" x14ac:dyDescent="0.25">
      <c r="A95" s="16">
        <v>133</v>
      </c>
    </row>
  </sheetData>
  <conditionalFormatting sqref="B63:H95">
    <cfRule type="cellIs" dxfId="3306" priority="18" operator="equal">
      <formula>"Energia"</formula>
    </cfRule>
    <cfRule type="cellIs" dxfId="3305" priority="19" operator="equal">
      <formula>"Feito"</formula>
    </cfRule>
    <cfRule type="cellIs" dxfId="3304" priority="20" operator="equal">
      <formula>"Operação"</formula>
    </cfRule>
    <cfRule type="cellIs" dxfId="3303" priority="21" operator="equal">
      <formula>"Chuva"</formula>
    </cfRule>
    <cfRule type="cellIs" dxfId="3302" priority="22" operator="equal">
      <formula>"Elétrico"</formula>
    </cfRule>
    <cfRule type="cellIs" dxfId="3301" priority="23" operator="equal">
      <formula>"Mecânico"</formula>
    </cfRule>
    <cfRule type="cellIs" dxfId="3300" priority="24" operator="equal">
      <formula>"Ok"</formula>
    </cfRule>
  </conditionalFormatting>
  <conditionalFormatting sqref="B5:I62">
    <cfRule type="cellIs" dxfId="3299" priority="1" operator="equal">
      <formula>"Energia"</formula>
    </cfRule>
    <cfRule type="cellIs" dxfId="3298" priority="2" operator="equal">
      <formula>"Feito"</formula>
    </cfRule>
    <cfRule type="cellIs" dxfId="3297" priority="3" operator="equal">
      <formula>"Operação"</formula>
    </cfRule>
    <cfRule type="cellIs" dxfId="3296" priority="4" operator="equal">
      <formula>"Chuva"</formula>
    </cfRule>
    <cfRule type="cellIs" dxfId="3295" priority="5" operator="equal">
      <formula>"Elétrico"</formula>
    </cfRule>
    <cfRule type="cellIs" dxfId="3294" priority="6" operator="equal">
      <formula>"Mecânico"</formula>
    </cfRule>
    <cfRule type="cellIs" dxfId="3293" priority="7" operator="equal">
      <formula>"Ok"</formula>
    </cfRule>
  </conditionalFormatting>
  <conditionalFormatting sqref="G5:G56 C13">
    <cfRule type="cellIs" dxfId="3292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 B63:H95" xr:uid="{48F4910A-0C3A-4E78-B010-A43355670DE8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67AC-F113-4A5F-A971-20D657A318CB}">
  <sheetPr codeName="Planilha52"/>
  <dimension ref="A3:N95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11" sqref="P1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3" spans="1:14" x14ac:dyDescent="0.25">
      <c r="B3" s="3">
        <v>44606</v>
      </c>
      <c r="C3" s="3">
        <f>B3+1</f>
        <v>44607</v>
      </c>
      <c r="D3" s="3">
        <f t="shared" ref="D3:H3" si="0">C3+1</f>
        <v>44608</v>
      </c>
      <c r="E3" s="3">
        <f t="shared" si="0"/>
        <v>44609</v>
      </c>
      <c r="F3" s="3">
        <f t="shared" si="0"/>
        <v>44610</v>
      </c>
      <c r="G3" s="3">
        <f t="shared" si="0"/>
        <v>44611</v>
      </c>
      <c r="H3" s="3">
        <f t="shared" si="0"/>
        <v>44612</v>
      </c>
      <c r="I3" s="3"/>
    </row>
    <row r="4" spans="1:14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K5" s="5" t="s">
        <v>5</v>
      </c>
      <c r="L5">
        <f>COUNTIF($B$5:$H$95,K5)</f>
        <v>10</v>
      </c>
      <c r="M5" s="51">
        <f>L5/$L$11</f>
        <v>0.55555555555555558</v>
      </c>
      <c r="N5" s="50">
        <v>44606</v>
      </c>
    </row>
    <row r="6" spans="1:14" x14ac:dyDescent="0.25">
      <c r="A6" s="4">
        <v>2</v>
      </c>
      <c r="B6" t="s">
        <v>5</v>
      </c>
      <c r="C6" t="s">
        <v>8</v>
      </c>
      <c r="D6" t="s">
        <v>6</v>
      </c>
      <c r="F6" t="s">
        <v>6</v>
      </c>
      <c r="K6" s="6" t="s">
        <v>8</v>
      </c>
      <c r="L6">
        <f>COUNTIF($B$5:$H$95,K6)</f>
        <v>1</v>
      </c>
      <c r="M6" s="51">
        <f t="shared" ref="M6:M9" si="2">L6/$L$11</f>
        <v>5.5555555555555552E-2</v>
      </c>
    </row>
    <row r="7" spans="1:14" x14ac:dyDescent="0.25">
      <c r="A7" s="4">
        <v>3</v>
      </c>
      <c r="K7" s="7" t="s">
        <v>9</v>
      </c>
      <c r="L7">
        <f t="shared" ref="L7:L10" si="3">COUNTIF($B$5:$H$95,K7)</f>
        <v>0</v>
      </c>
      <c r="M7" s="51">
        <f t="shared" si="2"/>
        <v>0</v>
      </c>
    </row>
    <row r="8" spans="1:14" x14ac:dyDescent="0.25">
      <c r="A8" s="4">
        <v>4</v>
      </c>
      <c r="K8" s="8" t="s">
        <v>7</v>
      </c>
      <c r="L8">
        <f t="shared" si="3"/>
        <v>0</v>
      </c>
      <c r="M8" s="51">
        <f t="shared" si="2"/>
        <v>0</v>
      </c>
    </row>
    <row r="9" spans="1:14" x14ac:dyDescent="0.25">
      <c r="A9" s="4">
        <v>5</v>
      </c>
      <c r="K9" s="9" t="s">
        <v>6</v>
      </c>
      <c r="L9">
        <f t="shared" si="3"/>
        <v>4</v>
      </c>
      <c r="M9" s="51">
        <f t="shared" si="2"/>
        <v>0.22222222222222221</v>
      </c>
    </row>
    <row r="10" spans="1:14" x14ac:dyDescent="0.25">
      <c r="A10" s="4">
        <v>6</v>
      </c>
      <c r="K10" s="10" t="s">
        <v>10</v>
      </c>
      <c r="L10">
        <f t="shared" si="3"/>
        <v>3</v>
      </c>
      <c r="M10" s="51">
        <f>L10/$L$11</f>
        <v>0.16666666666666666</v>
      </c>
    </row>
    <row r="11" spans="1:14" x14ac:dyDescent="0.25">
      <c r="A11" s="4">
        <v>7</v>
      </c>
      <c r="L11">
        <f>SUM(L5:L10)</f>
        <v>18</v>
      </c>
    </row>
    <row r="12" spans="1:14" x14ac:dyDescent="0.25">
      <c r="A12" s="4">
        <v>8</v>
      </c>
    </row>
    <row r="13" spans="1:14" x14ac:dyDescent="0.25">
      <c r="A13" s="4">
        <v>9</v>
      </c>
    </row>
    <row r="14" spans="1:14" x14ac:dyDescent="0.25">
      <c r="A14" s="4">
        <v>10</v>
      </c>
    </row>
    <row r="15" spans="1:14" x14ac:dyDescent="0.25">
      <c r="A15" s="4">
        <v>11</v>
      </c>
    </row>
    <row r="16" spans="1:14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B34" t="s">
        <v>10</v>
      </c>
      <c r="C34" t="s">
        <v>10</v>
      </c>
    </row>
    <row r="35" spans="1:6" x14ac:dyDescent="0.25">
      <c r="A35" s="4">
        <v>31</v>
      </c>
      <c r="D35" t="s">
        <v>5</v>
      </c>
      <c r="E35" t="s">
        <v>5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  <c r="F38" t="s">
        <v>5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</row>
    <row r="59" spans="1:2" x14ac:dyDescent="0.25">
      <c r="A59" s="4">
        <v>55</v>
      </c>
    </row>
    <row r="60" spans="1:2" x14ac:dyDescent="0.25">
      <c r="A60" s="4">
        <v>56</v>
      </c>
    </row>
    <row r="61" spans="1:2" x14ac:dyDescent="0.25">
      <c r="A61" s="16">
        <v>73</v>
      </c>
    </row>
    <row r="62" spans="1:2" x14ac:dyDescent="0.25">
      <c r="A62" s="16">
        <v>74</v>
      </c>
    </row>
    <row r="63" spans="1:2" x14ac:dyDescent="0.25">
      <c r="A63" s="16">
        <v>101</v>
      </c>
      <c r="B63" s="17"/>
    </row>
    <row r="64" spans="1:2" x14ac:dyDescent="0.25">
      <c r="A64" s="16">
        <v>102</v>
      </c>
    </row>
    <row r="65" spans="1:6" x14ac:dyDescent="0.25">
      <c r="A65" s="16">
        <v>103</v>
      </c>
    </row>
    <row r="66" spans="1:6" x14ac:dyDescent="0.25">
      <c r="A66" s="16">
        <v>104</v>
      </c>
    </row>
    <row r="67" spans="1:6" x14ac:dyDescent="0.25">
      <c r="A67" s="16">
        <v>105</v>
      </c>
      <c r="D67" t="s">
        <v>5</v>
      </c>
    </row>
    <row r="68" spans="1:6" x14ac:dyDescent="0.25">
      <c r="A68" s="16">
        <v>106</v>
      </c>
      <c r="B68" t="s">
        <v>5</v>
      </c>
    </row>
    <row r="69" spans="1:6" x14ac:dyDescent="0.25">
      <c r="A69" s="16">
        <v>107</v>
      </c>
      <c r="E69" t="s">
        <v>5</v>
      </c>
    </row>
    <row r="70" spans="1:6" x14ac:dyDescent="0.25">
      <c r="A70" s="16">
        <v>108</v>
      </c>
      <c r="C70" t="s">
        <v>5</v>
      </c>
    </row>
    <row r="71" spans="1:6" x14ac:dyDescent="0.25">
      <c r="A71" s="16">
        <v>109</v>
      </c>
      <c r="F71" t="s">
        <v>5</v>
      </c>
    </row>
    <row r="72" spans="1:6" x14ac:dyDescent="0.25">
      <c r="A72" s="16">
        <v>110</v>
      </c>
    </row>
    <row r="73" spans="1:6" x14ac:dyDescent="0.25">
      <c r="A73" s="16">
        <v>111</v>
      </c>
    </row>
    <row r="74" spans="1:6" x14ac:dyDescent="0.25">
      <c r="A74" s="16">
        <v>112</v>
      </c>
    </row>
    <row r="75" spans="1:6" x14ac:dyDescent="0.25">
      <c r="A75" s="16">
        <v>113</v>
      </c>
      <c r="B75" t="s">
        <v>10</v>
      </c>
      <c r="C75" t="s">
        <v>6</v>
      </c>
      <c r="D75" t="s">
        <v>6</v>
      </c>
    </row>
    <row r="76" spans="1:6" x14ac:dyDescent="0.25">
      <c r="A76" s="16">
        <v>114</v>
      </c>
    </row>
    <row r="77" spans="1:6" x14ac:dyDescent="0.25">
      <c r="A77" s="16">
        <v>115</v>
      </c>
      <c r="F77" t="s">
        <v>5</v>
      </c>
    </row>
    <row r="78" spans="1:6" x14ac:dyDescent="0.25">
      <c r="A78" s="16">
        <v>116</v>
      </c>
    </row>
    <row r="79" spans="1:6" x14ac:dyDescent="0.25">
      <c r="A79" s="16">
        <v>117</v>
      </c>
    </row>
    <row r="80" spans="1:6" x14ac:dyDescent="0.25">
      <c r="A80" s="16">
        <v>118</v>
      </c>
    </row>
    <row r="81" spans="1:1" x14ac:dyDescent="0.25">
      <c r="A81" s="16">
        <v>119</v>
      </c>
    </row>
    <row r="82" spans="1:1" x14ac:dyDescent="0.25">
      <c r="A82" s="16">
        <v>120</v>
      </c>
    </row>
    <row r="83" spans="1:1" x14ac:dyDescent="0.25">
      <c r="A83" s="16">
        <v>121</v>
      </c>
    </row>
    <row r="84" spans="1:1" x14ac:dyDescent="0.25">
      <c r="A84" s="16">
        <v>122</v>
      </c>
    </row>
    <row r="85" spans="1:1" x14ac:dyDescent="0.25">
      <c r="A85" s="16">
        <v>123</v>
      </c>
    </row>
    <row r="86" spans="1:1" x14ac:dyDescent="0.25">
      <c r="A86" s="16">
        <v>124</v>
      </c>
    </row>
    <row r="87" spans="1:1" x14ac:dyDescent="0.25">
      <c r="A87" s="16">
        <v>125</v>
      </c>
    </row>
    <row r="88" spans="1:1" x14ac:dyDescent="0.25">
      <c r="A88" s="16">
        <v>126</v>
      </c>
    </row>
    <row r="89" spans="1:1" x14ac:dyDescent="0.25">
      <c r="A89" s="16">
        <v>127</v>
      </c>
    </row>
    <row r="90" spans="1:1" x14ac:dyDescent="0.25">
      <c r="A90" s="16">
        <v>128</v>
      </c>
    </row>
    <row r="91" spans="1:1" x14ac:dyDescent="0.25">
      <c r="A91" s="16">
        <v>129</v>
      </c>
    </row>
    <row r="92" spans="1:1" x14ac:dyDescent="0.25">
      <c r="A92" s="16">
        <v>130</v>
      </c>
    </row>
    <row r="93" spans="1:1" x14ac:dyDescent="0.25">
      <c r="A93" s="16">
        <v>131</v>
      </c>
    </row>
    <row r="94" spans="1:1" x14ac:dyDescent="0.25">
      <c r="A94" s="16">
        <v>132</v>
      </c>
    </row>
    <row r="95" spans="1:1" x14ac:dyDescent="0.25">
      <c r="A95" s="16">
        <v>133</v>
      </c>
    </row>
  </sheetData>
  <conditionalFormatting sqref="B63:H95">
    <cfRule type="cellIs" dxfId="3291" priority="18" operator="equal">
      <formula>"Energia"</formula>
    </cfRule>
    <cfRule type="cellIs" dxfId="3290" priority="19" operator="equal">
      <formula>"Feito"</formula>
    </cfRule>
    <cfRule type="cellIs" dxfId="3289" priority="20" operator="equal">
      <formula>"Operação"</formula>
    </cfRule>
    <cfRule type="cellIs" dxfId="3288" priority="21" operator="equal">
      <formula>"Chuva"</formula>
    </cfRule>
    <cfRule type="cellIs" dxfId="3287" priority="22" operator="equal">
      <formula>"Elétrico"</formula>
    </cfRule>
    <cfRule type="cellIs" dxfId="3286" priority="23" operator="equal">
      <formula>"Mecânico"</formula>
    </cfRule>
    <cfRule type="cellIs" dxfId="3285" priority="24" operator="equal">
      <formula>"Ok"</formula>
    </cfRule>
  </conditionalFormatting>
  <conditionalFormatting sqref="B5:I62">
    <cfRule type="cellIs" dxfId="3284" priority="1" operator="equal">
      <formula>"Energia"</formula>
    </cfRule>
    <cfRule type="cellIs" dxfId="3283" priority="2" operator="equal">
      <formula>"Feito"</formula>
    </cfRule>
    <cfRule type="cellIs" dxfId="3282" priority="3" operator="equal">
      <formula>"Operação"</formula>
    </cfRule>
    <cfRule type="cellIs" dxfId="3281" priority="4" operator="equal">
      <formula>"Chuva"</formula>
    </cfRule>
    <cfRule type="cellIs" dxfId="3280" priority="5" operator="equal">
      <formula>"Elétrico"</formula>
    </cfRule>
    <cfRule type="cellIs" dxfId="3279" priority="6" operator="equal">
      <formula>"Mecânico"</formula>
    </cfRule>
    <cfRule type="cellIs" dxfId="3278" priority="7" operator="equal">
      <formula>"Ok"</formula>
    </cfRule>
  </conditionalFormatting>
  <conditionalFormatting sqref="G5:G56 C13">
    <cfRule type="cellIs" dxfId="3277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 B63:H95" xr:uid="{C4459BA2-84A3-46C6-AC88-FA9436AE72F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4EF0-9DAB-42C7-950B-FA201B8F7AA6}">
  <sheetPr codeName="Planilha45"/>
  <dimension ref="A1:N95"/>
  <sheetViews>
    <sheetView zoomScale="110" zoomScaleNormal="110" workbookViewId="0">
      <pane ySplit="4" topLeftCell="A59" activePane="bottomLeft" state="frozen"/>
      <selection pane="bottomLeft" activeCell="L63" sqref="L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  <col min="14" max="14" width="10.85546875" bestFit="1" customWidth="1"/>
  </cols>
  <sheetData>
    <row r="1" spans="1:14" x14ac:dyDescent="0.25">
      <c r="A1" s="70" t="s">
        <v>18</v>
      </c>
      <c r="B1" s="70"/>
      <c r="C1" s="70"/>
      <c r="D1" s="70"/>
      <c r="E1" s="70"/>
      <c r="F1" s="70"/>
      <c r="G1" s="70"/>
      <c r="H1" s="70"/>
    </row>
    <row r="2" spans="1:14" x14ac:dyDescent="0.25">
      <c r="A2" s="70"/>
      <c r="B2" s="70"/>
      <c r="C2" s="70"/>
      <c r="D2" s="70"/>
      <c r="E2" s="70"/>
      <c r="F2" s="70"/>
      <c r="G2" s="70"/>
      <c r="H2" s="70"/>
    </row>
    <row r="3" spans="1:14" x14ac:dyDescent="0.25">
      <c r="A3" s="22" t="s">
        <v>19</v>
      </c>
      <c r="B3" s="21">
        <v>44613</v>
      </c>
      <c r="C3" s="21">
        <f>B3+1</f>
        <v>44614</v>
      </c>
      <c r="D3" s="21">
        <f t="shared" ref="D3:H3" si="0">C3+1</f>
        <v>44615</v>
      </c>
      <c r="E3" s="21">
        <f t="shared" si="0"/>
        <v>44616</v>
      </c>
      <c r="F3" s="21">
        <f t="shared" si="0"/>
        <v>44617</v>
      </c>
      <c r="G3" s="21">
        <f t="shared" si="0"/>
        <v>44618</v>
      </c>
      <c r="H3" s="23">
        <f t="shared" si="0"/>
        <v>44619</v>
      </c>
      <c r="I3" s="3"/>
    </row>
    <row r="4" spans="1:14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K4" s="18" t="s">
        <v>1</v>
      </c>
      <c r="L4" t="s">
        <v>2</v>
      </c>
      <c r="M4" t="s">
        <v>3</v>
      </c>
      <c r="N4" t="s">
        <v>4</v>
      </c>
    </row>
    <row r="5" spans="1:14" x14ac:dyDescent="0.25">
      <c r="A5" s="4">
        <v>1</v>
      </c>
      <c r="B5" s="36" t="s">
        <v>5</v>
      </c>
      <c r="C5" s="36" t="s">
        <v>5</v>
      </c>
      <c r="D5" s="36"/>
      <c r="E5" s="36"/>
      <c r="F5" s="36"/>
      <c r="G5" s="36" t="s">
        <v>5</v>
      </c>
      <c r="H5" s="36"/>
      <c r="K5" s="25" t="s">
        <v>5</v>
      </c>
      <c r="L5" s="31">
        <f>COUNTIF($B$5:$H$95,K5)</f>
        <v>79</v>
      </c>
      <c r="M5" s="32">
        <f t="shared" ref="M5:M10" si="2">L5/$L$11</f>
        <v>0.69298245614035092</v>
      </c>
      <c r="N5" s="50">
        <v>44613</v>
      </c>
    </row>
    <row r="6" spans="1:14" x14ac:dyDescent="0.25">
      <c r="A6" s="4">
        <v>2</v>
      </c>
      <c r="B6" s="36"/>
      <c r="C6" s="36"/>
      <c r="D6" s="36" t="s">
        <v>5</v>
      </c>
      <c r="E6" s="36" t="s">
        <v>5</v>
      </c>
      <c r="F6" s="36" t="s">
        <v>5</v>
      </c>
      <c r="G6" s="36" t="s">
        <v>5</v>
      </c>
      <c r="H6" s="36" t="s">
        <v>5</v>
      </c>
      <c r="K6" s="26" t="s">
        <v>8</v>
      </c>
      <c r="L6">
        <f>COUNTIF($B$5:$H$95,K6)</f>
        <v>9</v>
      </c>
      <c r="M6" s="33">
        <f t="shared" si="2"/>
        <v>7.8947368421052627E-2</v>
      </c>
    </row>
    <row r="7" spans="1:14" x14ac:dyDescent="0.25">
      <c r="A7" s="4">
        <v>3</v>
      </c>
      <c r="B7" s="36"/>
      <c r="C7" s="36"/>
      <c r="D7" s="36"/>
      <c r="E7" s="36"/>
      <c r="F7" s="36"/>
      <c r="G7" s="36" t="s">
        <v>5</v>
      </c>
      <c r="H7" s="36" t="s">
        <v>5</v>
      </c>
      <c r="K7" s="27" t="s">
        <v>9</v>
      </c>
      <c r="L7">
        <f t="shared" ref="L7:L10" si="3">COUNTIF($B$5:$H$95,K7)</f>
        <v>16</v>
      </c>
      <c r="M7" s="33">
        <f t="shared" si="2"/>
        <v>0.14035087719298245</v>
      </c>
    </row>
    <row r="8" spans="1:14" x14ac:dyDescent="0.25">
      <c r="A8" s="4">
        <v>4</v>
      </c>
      <c r="B8" s="36"/>
      <c r="C8" s="36"/>
      <c r="D8" s="36"/>
      <c r="E8" s="36"/>
      <c r="F8" s="36"/>
      <c r="G8" s="36"/>
      <c r="H8" s="36"/>
      <c r="K8" s="28" t="s">
        <v>7</v>
      </c>
      <c r="L8">
        <f>COUNTIF($B$5:$H$95,K8)</f>
        <v>1</v>
      </c>
      <c r="M8" s="33">
        <f t="shared" si="2"/>
        <v>8.771929824561403E-3</v>
      </c>
    </row>
    <row r="9" spans="1:14" x14ac:dyDescent="0.25">
      <c r="A9" s="4">
        <v>5</v>
      </c>
      <c r="B9" s="36"/>
      <c r="C9" s="36"/>
      <c r="D9" s="36"/>
      <c r="E9" s="36"/>
      <c r="F9" s="36"/>
      <c r="G9" s="36"/>
      <c r="H9" s="36" t="s">
        <v>5</v>
      </c>
      <c r="K9" s="29" t="s">
        <v>6</v>
      </c>
      <c r="L9">
        <f t="shared" si="3"/>
        <v>1</v>
      </c>
      <c r="M9" s="33">
        <f t="shared" si="2"/>
        <v>8.771929824561403E-3</v>
      </c>
    </row>
    <row r="10" spans="1:14" x14ac:dyDescent="0.25">
      <c r="A10" s="4">
        <v>6</v>
      </c>
      <c r="B10" s="36"/>
      <c r="C10" s="36"/>
      <c r="D10" s="36"/>
      <c r="E10" s="36"/>
      <c r="F10" s="36"/>
      <c r="G10" s="36"/>
      <c r="H10" s="36" t="s">
        <v>5</v>
      </c>
      <c r="K10" s="30" t="s">
        <v>10</v>
      </c>
      <c r="L10" s="34">
        <f t="shared" si="3"/>
        <v>8</v>
      </c>
      <c r="M10" s="35">
        <f t="shared" si="2"/>
        <v>7.0175438596491224E-2</v>
      </c>
    </row>
    <row r="11" spans="1:14" x14ac:dyDescent="0.25">
      <c r="A11" s="4">
        <v>7</v>
      </c>
      <c r="B11" s="36"/>
      <c r="C11" s="36"/>
      <c r="D11" s="36"/>
      <c r="E11" s="36"/>
      <c r="F11" s="36"/>
      <c r="G11" s="36"/>
      <c r="H11" s="36" t="s">
        <v>5</v>
      </c>
      <c r="K11" s="11" t="s">
        <v>20</v>
      </c>
      <c r="L11" s="11">
        <f>SUM(L5:L10)</f>
        <v>114</v>
      </c>
    </row>
    <row r="12" spans="1:14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4" x14ac:dyDescent="0.25">
      <c r="A13" s="4">
        <v>9</v>
      </c>
      <c r="B13" s="36"/>
      <c r="C13" s="36"/>
      <c r="D13" s="36"/>
      <c r="E13" s="36"/>
      <c r="F13" s="36" t="s">
        <v>5</v>
      </c>
      <c r="G13" s="36"/>
      <c r="H13" s="36"/>
    </row>
    <row r="14" spans="1:14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4" x14ac:dyDescent="0.25">
      <c r="A15" s="4">
        <v>11</v>
      </c>
      <c r="B15" s="36"/>
      <c r="C15" s="36"/>
      <c r="D15" s="36"/>
      <c r="E15" s="36"/>
      <c r="F15" s="36" t="s">
        <v>9</v>
      </c>
      <c r="G15" s="36"/>
      <c r="H15" s="36"/>
    </row>
    <row r="16" spans="1:14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 t="s">
        <v>5</v>
      </c>
      <c r="G17" s="36"/>
      <c r="H17" s="36" t="s">
        <v>5</v>
      </c>
    </row>
    <row r="18" spans="1:8" x14ac:dyDescent="0.25">
      <c r="A18" s="4">
        <v>14</v>
      </c>
      <c r="B18" s="36"/>
      <c r="C18" s="36"/>
      <c r="D18" s="36"/>
      <c r="E18" s="36"/>
      <c r="F18" s="36"/>
      <c r="G18" s="36" t="s">
        <v>9</v>
      </c>
      <c r="H18" s="36" t="s">
        <v>9</v>
      </c>
    </row>
    <row r="19" spans="1:8" x14ac:dyDescent="0.25">
      <c r="A19" s="4">
        <v>15</v>
      </c>
      <c r="B19" s="36"/>
      <c r="C19" s="36"/>
      <c r="D19" s="36"/>
      <c r="E19" s="36" t="s">
        <v>5</v>
      </c>
      <c r="F19" s="36"/>
      <c r="G19" s="36"/>
      <c r="H19" s="36"/>
    </row>
    <row r="20" spans="1:8" x14ac:dyDescent="0.25">
      <c r="A20" s="4">
        <v>16</v>
      </c>
      <c r="B20" s="36"/>
      <c r="C20" s="36"/>
      <c r="D20" s="36"/>
      <c r="E20" s="36"/>
      <c r="F20" s="36" t="s">
        <v>8</v>
      </c>
      <c r="G20" s="36" t="s">
        <v>8</v>
      </c>
      <c r="H20" s="36" t="s">
        <v>8</v>
      </c>
    </row>
    <row r="21" spans="1:8" x14ac:dyDescent="0.25">
      <c r="A21" s="4">
        <v>17</v>
      </c>
      <c r="B21" s="36"/>
      <c r="C21" s="36"/>
      <c r="D21" s="36"/>
      <c r="E21" s="36"/>
      <c r="F21" s="36" t="s">
        <v>5</v>
      </c>
      <c r="G21" s="36"/>
      <c r="H21" s="36"/>
    </row>
    <row r="22" spans="1:8" x14ac:dyDescent="0.25">
      <c r="A22" s="4">
        <v>18</v>
      </c>
      <c r="B22" s="36"/>
      <c r="C22" s="36"/>
      <c r="D22" s="36"/>
      <c r="E22" s="36"/>
      <c r="F22" s="36"/>
      <c r="G22" s="36"/>
      <c r="H22" s="36" t="s">
        <v>9</v>
      </c>
    </row>
    <row r="23" spans="1:8" x14ac:dyDescent="0.25">
      <c r="A23" s="4">
        <v>19</v>
      </c>
      <c r="B23" s="36"/>
      <c r="C23" s="36"/>
      <c r="D23" s="36"/>
      <c r="E23" s="36"/>
      <c r="F23" s="36"/>
      <c r="G23" s="36" t="s">
        <v>5</v>
      </c>
      <c r="H23" s="36"/>
    </row>
    <row r="24" spans="1:8" x14ac:dyDescent="0.25">
      <c r="A24" s="4">
        <v>20</v>
      </c>
      <c r="B24" s="36"/>
      <c r="C24" s="36"/>
      <c r="D24" s="36"/>
      <c r="E24" s="36"/>
      <c r="F24" s="36" t="s">
        <v>9</v>
      </c>
      <c r="G24" s="36"/>
      <c r="H24" s="36"/>
    </row>
    <row r="25" spans="1:8" x14ac:dyDescent="0.25">
      <c r="A25" s="4">
        <v>21</v>
      </c>
      <c r="B25" s="36"/>
      <c r="C25" s="36"/>
      <c r="D25" s="36"/>
      <c r="E25" s="36"/>
      <c r="F25" s="36"/>
      <c r="G25" s="36" t="s">
        <v>5</v>
      </c>
      <c r="H25" s="36"/>
    </row>
    <row r="26" spans="1:8" x14ac:dyDescent="0.25">
      <c r="A26" s="4">
        <v>22</v>
      </c>
      <c r="B26" s="36"/>
      <c r="C26" s="36" t="s">
        <v>10</v>
      </c>
      <c r="D26" s="36" t="s">
        <v>5</v>
      </c>
      <c r="E26" s="36"/>
      <c r="F26" s="36"/>
      <c r="G26" s="36"/>
      <c r="H26" s="36" t="s">
        <v>5</v>
      </c>
    </row>
    <row r="27" spans="1:8" x14ac:dyDescent="0.25">
      <c r="A27" s="4">
        <v>23</v>
      </c>
      <c r="B27" s="36"/>
      <c r="C27" s="36"/>
      <c r="D27" s="36"/>
      <c r="E27" s="36"/>
      <c r="F27" s="36" t="s">
        <v>9</v>
      </c>
      <c r="G27" s="36" t="s">
        <v>5</v>
      </c>
      <c r="H27" s="36"/>
    </row>
    <row r="28" spans="1:8" x14ac:dyDescent="0.25">
      <c r="A28" s="4">
        <v>24</v>
      </c>
      <c r="B28" s="36"/>
      <c r="C28" s="36"/>
      <c r="D28" s="36"/>
      <c r="E28" s="36"/>
      <c r="F28" s="36"/>
      <c r="G28" s="36"/>
      <c r="H28" s="36" t="s">
        <v>9</v>
      </c>
    </row>
    <row r="29" spans="1:8" x14ac:dyDescent="0.25">
      <c r="A29" s="4">
        <v>25</v>
      </c>
      <c r="B29" s="36"/>
      <c r="C29" s="36"/>
      <c r="D29" s="36"/>
      <c r="E29" s="36" t="s">
        <v>5</v>
      </c>
      <c r="F29" s="36" t="s">
        <v>5</v>
      </c>
      <c r="G29" s="36" t="s">
        <v>5</v>
      </c>
      <c r="H29" s="36" t="s">
        <v>5</v>
      </c>
    </row>
    <row r="30" spans="1:8" x14ac:dyDescent="0.25">
      <c r="A30" s="4">
        <v>26</v>
      </c>
      <c r="B30" s="36"/>
      <c r="C30" s="36"/>
      <c r="D30" s="36"/>
      <c r="E30" s="36"/>
      <c r="F30" s="36"/>
      <c r="G30" s="36"/>
      <c r="H30" s="36" t="s">
        <v>9</v>
      </c>
    </row>
    <row r="31" spans="1:8" x14ac:dyDescent="0.25">
      <c r="A31" s="4">
        <v>27</v>
      </c>
      <c r="B31" s="36"/>
      <c r="C31" s="36"/>
      <c r="D31" s="36"/>
      <c r="E31" s="36"/>
      <c r="F31" s="36"/>
      <c r="G31" s="36" t="s">
        <v>5</v>
      </c>
      <c r="H31" s="36"/>
    </row>
    <row r="32" spans="1:8" x14ac:dyDescent="0.25">
      <c r="A32" s="4">
        <v>28</v>
      </c>
      <c r="B32" s="36"/>
      <c r="C32" s="36"/>
      <c r="D32" s="36"/>
      <c r="E32" s="36" t="s">
        <v>10</v>
      </c>
      <c r="F32" s="36" t="s">
        <v>10</v>
      </c>
      <c r="G32" s="36" t="s">
        <v>5</v>
      </c>
      <c r="H32" s="36" t="s">
        <v>5</v>
      </c>
    </row>
    <row r="33" spans="1:8" x14ac:dyDescent="0.25">
      <c r="A33" s="4">
        <v>29</v>
      </c>
      <c r="B33" s="36"/>
      <c r="C33" s="36"/>
      <c r="D33" s="36"/>
      <c r="E33" s="36" t="s">
        <v>5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/>
      <c r="C34" s="36"/>
      <c r="D34" s="36"/>
      <c r="E34" s="36"/>
      <c r="F34" s="36" t="s">
        <v>5</v>
      </c>
      <c r="G34" s="36"/>
      <c r="H34" s="36"/>
    </row>
    <row r="35" spans="1:8" x14ac:dyDescent="0.25">
      <c r="A35" s="4">
        <v>31</v>
      </c>
      <c r="B35" s="36"/>
      <c r="C35" s="36"/>
      <c r="D35" s="36"/>
      <c r="E35" s="36"/>
      <c r="F35" s="36"/>
      <c r="G35" s="36" t="s">
        <v>5</v>
      </c>
      <c r="H35" s="36"/>
    </row>
    <row r="36" spans="1:8" x14ac:dyDescent="0.25">
      <c r="A36" s="4">
        <v>32</v>
      </c>
      <c r="B36" s="36"/>
      <c r="C36" s="36"/>
      <c r="D36" s="36"/>
      <c r="E36" s="36"/>
      <c r="F36" s="36"/>
      <c r="G36" s="36"/>
      <c r="H36" s="36" t="s">
        <v>10</v>
      </c>
    </row>
    <row r="37" spans="1:8" x14ac:dyDescent="0.25">
      <c r="A37" s="4">
        <v>33</v>
      </c>
      <c r="B37" s="36"/>
      <c r="C37" s="36"/>
      <c r="D37" s="36"/>
      <c r="E37" s="36"/>
      <c r="F37" s="36" t="s">
        <v>8</v>
      </c>
      <c r="G37" s="36"/>
      <c r="H37" s="36"/>
    </row>
    <row r="38" spans="1:8" x14ac:dyDescent="0.25">
      <c r="A38" s="4">
        <v>34</v>
      </c>
      <c r="B38" s="36" t="s">
        <v>10</v>
      </c>
      <c r="C38" s="36" t="s">
        <v>7</v>
      </c>
      <c r="D38" s="36"/>
      <c r="E38" s="36"/>
      <c r="F38" s="36"/>
      <c r="G38" s="36" t="s">
        <v>5</v>
      </c>
      <c r="H38" s="36"/>
    </row>
    <row r="39" spans="1:8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8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8" x14ac:dyDescent="0.25">
      <c r="A41" s="4">
        <v>37</v>
      </c>
      <c r="B41" s="36"/>
      <c r="C41" s="36"/>
      <c r="D41" s="36"/>
      <c r="E41" s="36"/>
      <c r="F41" s="36"/>
      <c r="G41" s="36"/>
      <c r="H41" s="36" t="s">
        <v>5</v>
      </c>
    </row>
    <row r="42" spans="1:8" x14ac:dyDescent="0.25">
      <c r="A42" s="4">
        <v>38</v>
      </c>
      <c r="B42" s="36"/>
      <c r="C42" s="36" t="s">
        <v>5</v>
      </c>
      <c r="D42" s="36"/>
      <c r="E42" s="36"/>
      <c r="F42" s="36"/>
      <c r="G42" s="36" t="s">
        <v>8</v>
      </c>
      <c r="H42" s="36" t="s">
        <v>8</v>
      </c>
    </row>
    <row r="43" spans="1:8" x14ac:dyDescent="0.25">
      <c r="A43" s="4">
        <v>39</v>
      </c>
      <c r="B43" s="36"/>
      <c r="C43" s="36"/>
      <c r="D43" s="36"/>
      <c r="E43" s="36"/>
      <c r="F43" s="36"/>
      <c r="G43" s="36"/>
      <c r="H43" s="36" t="s">
        <v>5</v>
      </c>
    </row>
    <row r="44" spans="1:8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8" x14ac:dyDescent="0.25">
      <c r="A45" s="4">
        <v>41</v>
      </c>
      <c r="B45" s="36"/>
      <c r="C45" s="36" t="s">
        <v>6</v>
      </c>
      <c r="D45" s="36"/>
      <c r="E45" s="36"/>
      <c r="F45" s="36"/>
      <c r="G45" s="36"/>
      <c r="H45" s="36" t="s">
        <v>5</v>
      </c>
    </row>
    <row r="46" spans="1:8" x14ac:dyDescent="0.25">
      <c r="A46" s="4">
        <v>42</v>
      </c>
      <c r="B46" s="36"/>
      <c r="C46" s="36"/>
      <c r="D46" s="36"/>
      <c r="E46" s="36" t="s">
        <v>8</v>
      </c>
      <c r="F46" s="36"/>
      <c r="G46" s="36"/>
      <c r="H46" s="36"/>
    </row>
    <row r="47" spans="1:8" x14ac:dyDescent="0.25">
      <c r="A47" s="4">
        <v>43</v>
      </c>
      <c r="B47" s="36"/>
      <c r="C47" s="36"/>
      <c r="D47" s="36"/>
      <c r="E47" s="36" t="s">
        <v>5</v>
      </c>
      <c r="F47" s="36"/>
      <c r="G47" s="36" t="s">
        <v>5</v>
      </c>
      <c r="H47" s="36"/>
    </row>
    <row r="48" spans="1:8" x14ac:dyDescent="0.25">
      <c r="A48" s="4">
        <v>44</v>
      </c>
      <c r="B48" s="36"/>
      <c r="C48" s="36"/>
      <c r="D48" s="36"/>
      <c r="E48" s="36"/>
      <c r="F48" s="36" t="s">
        <v>9</v>
      </c>
      <c r="G48" s="36"/>
      <c r="H48" s="36"/>
    </row>
    <row r="49" spans="1:12" x14ac:dyDescent="0.25">
      <c r="A49" s="4">
        <v>45</v>
      </c>
      <c r="B49" s="36"/>
      <c r="C49" s="36"/>
      <c r="D49" s="36"/>
      <c r="E49" s="36"/>
      <c r="F49" s="36" t="s">
        <v>5</v>
      </c>
      <c r="G49" s="36"/>
      <c r="H49" s="36" t="s">
        <v>5</v>
      </c>
    </row>
    <row r="50" spans="1:12" x14ac:dyDescent="0.25">
      <c r="A50" s="4">
        <v>46</v>
      </c>
      <c r="B50" s="36"/>
      <c r="C50" s="36"/>
      <c r="D50" s="36"/>
      <c r="E50" s="36"/>
      <c r="F50" s="36"/>
      <c r="G50" s="36" t="s">
        <v>5</v>
      </c>
      <c r="H50" s="36"/>
    </row>
    <row r="51" spans="1:12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2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2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12" x14ac:dyDescent="0.25">
      <c r="A54" s="4">
        <v>50</v>
      </c>
      <c r="B54" s="36"/>
      <c r="C54" s="36"/>
      <c r="D54" s="36"/>
      <c r="E54" s="36"/>
      <c r="F54" s="36" t="s">
        <v>5</v>
      </c>
      <c r="G54" s="36"/>
      <c r="H54" s="36"/>
    </row>
    <row r="55" spans="1:12" x14ac:dyDescent="0.25">
      <c r="A55" s="4">
        <v>51</v>
      </c>
      <c r="B55" s="36"/>
      <c r="C55" s="36"/>
      <c r="D55" s="36"/>
      <c r="E55" s="36"/>
      <c r="F55" s="36"/>
      <c r="G55" s="36" t="s">
        <v>5</v>
      </c>
      <c r="H55" s="36"/>
    </row>
    <row r="56" spans="1:12" x14ac:dyDescent="0.25">
      <c r="A56" s="4">
        <v>52</v>
      </c>
      <c r="B56" s="36"/>
      <c r="C56" s="36"/>
      <c r="D56" s="36"/>
      <c r="E56" s="36"/>
      <c r="F56" s="36" t="s">
        <v>9</v>
      </c>
      <c r="G56" s="36" t="s">
        <v>9</v>
      </c>
      <c r="H56" s="36" t="s">
        <v>9</v>
      </c>
    </row>
    <row r="57" spans="1:12" x14ac:dyDescent="0.25">
      <c r="A57" s="4">
        <v>53</v>
      </c>
      <c r="B57" s="36"/>
      <c r="C57" s="36"/>
      <c r="D57" s="36"/>
      <c r="E57" s="36"/>
      <c r="F57" s="36" t="s">
        <v>5</v>
      </c>
      <c r="G57" s="36" t="s">
        <v>5</v>
      </c>
      <c r="H57" s="36"/>
    </row>
    <row r="58" spans="1:12" x14ac:dyDescent="0.25">
      <c r="A58" s="4">
        <v>54</v>
      </c>
      <c r="B58" s="36" t="s">
        <v>9</v>
      </c>
      <c r="C58" s="36" t="s">
        <v>10</v>
      </c>
      <c r="D58" s="36" t="s">
        <v>5</v>
      </c>
      <c r="E58" s="36"/>
      <c r="F58" s="36"/>
      <c r="G58" s="36"/>
      <c r="H58" s="36" t="s">
        <v>5</v>
      </c>
    </row>
    <row r="59" spans="1:12" x14ac:dyDescent="0.25">
      <c r="A59" s="4">
        <v>55</v>
      </c>
      <c r="B59" s="36" t="s">
        <v>9</v>
      </c>
      <c r="C59" s="36"/>
      <c r="D59" s="36"/>
      <c r="E59" s="36"/>
      <c r="F59" s="36" t="s">
        <v>5</v>
      </c>
      <c r="G59" s="36"/>
      <c r="H59" s="36" t="s">
        <v>9</v>
      </c>
    </row>
    <row r="60" spans="1:12" x14ac:dyDescent="0.25">
      <c r="A60" s="4">
        <v>56</v>
      </c>
      <c r="B60" s="36"/>
      <c r="C60" s="36"/>
      <c r="D60" s="36"/>
      <c r="E60" s="36" t="s">
        <v>10</v>
      </c>
      <c r="F60" s="36"/>
      <c r="G60" s="36" t="s">
        <v>5</v>
      </c>
      <c r="H60" s="36"/>
    </row>
    <row r="61" spans="1:12" x14ac:dyDescent="0.25">
      <c r="A61" s="16">
        <v>73</v>
      </c>
      <c r="B61" s="36"/>
      <c r="C61" s="36"/>
      <c r="D61" s="36"/>
      <c r="E61" s="36"/>
      <c r="F61" s="36" t="s">
        <v>5</v>
      </c>
      <c r="G61" s="36"/>
      <c r="H61" s="36" t="s">
        <v>10</v>
      </c>
    </row>
    <row r="62" spans="1:12" x14ac:dyDescent="0.25">
      <c r="A62" s="16">
        <v>74</v>
      </c>
      <c r="B62" s="36"/>
      <c r="C62" s="36"/>
      <c r="D62" s="36"/>
      <c r="E62" s="36"/>
      <c r="F62" s="36"/>
      <c r="G62" s="36" t="s">
        <v>9</v>
      </c>
      <c r="H62" s="36"/>
    </row>
    <row r="63" spans="1:12" x14ac:dyDescent="0.25">
      <c r="A63" s="16">
        <v>101</v>
      </c>
      <c r="B63" s="37"/>
      <c r="C63" s="36"/>
      <c r="D63" s="36"/>
      <c r="E63" s="36"/>
      <c r="F63" s="36" t="s">
        <v>5</v>
      </c>
      <c r="G63" s="36"/>
      <c r="H63" s="36"/>
      <c r="L63" s="64" t="s">
        <v>21</v>
      </c>
    </row>
    <row r="64" spans="1:12" x14ac:dyDescent="0.25">
      <c r="A64" s="16">
        <v>102</v>
      </c>
      <c r="B64" s="36"/>
      <c r="C64" s="36"/>
      <c r="D64" s="36"/>
      <c r="E64" s="36"/>
      <c r="F64" s="36"/>
      <c r="G64" s="36" t="s">
        <v>5</v>
      </c>
      <c r="H64" s="36"/>
    </row>
    <row r="65" spans="1:8" x14ac:dyDescent="0.25">
      <c r="A65" s="16">
        <v>103</v>
      </c>
      <c r="B65" s="36"/>
      <c r="C65" s="36"/>
      <c r="D65" s="36"/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/>
      <c r="C66" s="36"/>
      <c r="D66" s="36"/>
      <c r="E66" s="36"/>
      <c r="F66" s="36" t="s">
        <v>5</v>
      </c>
      <c r="G66" s="36"/>
      <c r="H66" s="36"/>
    </row>
    <row r="67" spans="1:8" x14ac:dyDescent="0.25">
      <c r="A67" s="16">
        <v>105</v>
      </c>
      <c r="B67" s="36"/>
      <c r="C67" s="36"/>
      <c r="D67" s="36"/>
      <c r="E67" s="36"/>
      <c r="F67" s="36"/>
      <c r="G67" s="36" t="s">
        <v>5</v>
      </c>
      <c r="H67" s="36"/>
    </row>
    <row r="68" spans="1:8" x14ac:dyDescent="0.25">
      <c r="A68" s="16">
        <v>106</v>
      </c>
      <c r="B68" s="36"/>
      <c r="C68" s="36"/>
      <c r="D68" s="36"/>
      <c r="E68" s="36" t="s">
        <v>5</v>
      </c>
      <c r="F68" s="36"/>
      <c r="G68" s="36" t="s">
        <v>5</v>
      </c>
      <c r="H68" s="36" t="s">
        <v>5</v>
      </c>
    </row>
    <row r="69" spans="1:8" x14ac:dyDescent="0.25">
      <c r="A69" s="16">
        <v>107</v>
      </c>
      <c r="B69" s="36"/>
      <c r="C69" s="36"/>
      <c r="D69" s="36"/>
      <c r="E69" s="36"/>
      <c r="F69" s="36" t="s">
        <v>5</v>
      </c>
      <c r="G69" s="36"/>
      <c r="H69" s="36"/>
    </row>
    <row r="70" spans="1:8" x14ac:dyDescent="0.25">
      <c r="A70" s="16">
        <v>108</v>
      </c>
      <c r="B70" s="36"/>
      <c r="C70" s="36"/>
      <c r="D70" s="36"/>
      <c r="E70" s="36"/>
      <c r="F70" s="36"/>
      <c r="G70" s="36" t="s">
        <v>5</v>
      </c>
      <c r="H70" s="36"/>
    </row>
    <row r="71" spans="1:8" x14ac:dyDescent="0.25">
      <c r="A71" s="16">
        <v>109</v>
      </c>
      <c r="B71" s="36"/>
      <c r="C71" s="36"/>
      <c r="D71" s="36"/>
      <c r="E71" s="36"/>
      <c r="F71" s="36"/>
      <c r="G71" s="36"/>
      <c r="H71" s="36" t="s">
        <v>5</v>
      </c>
    </row>
    <row r="72" spans="1:8" x14ac:dyDescent="0.25">
      <c r="A72" s="16">
        <v>110</v>
      </c>
      <c r="B72" s="36"/>
      <c r="C72" s="36"/>
      <c r="D72" s="36"/>
      <c r="E72" s="36"/>
      <c r="F72" s="36" t="s">
        <v>5</v>
      </c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/>
      <c r="F74" s="36"/>
      <c r="G74" s="36" t="s">
        <v>5</v>
      </c>
      <c r="H74" s="36"/>
    </row>
    <row r="75" spans="1:8" x14ac:dyDescent="0.25">
      <c r="A75" s="16">
        <v>113</v>
      </c>
      <c r="B75" s="36"/>
      <c r="C75" s="36" t="s">
        <v>8</v>
      </c>
      <c r="D75" s="36" t="s">
        <v>8</v>
      </c>
      <c r="E75" s="36"/>
      <c r="F75" s="36" t="s">
        <v>5</v>
      </c>
      <c r="G75" s="36"/>
      <c r="H75" s="36"/>
    </row>
    <row r="76" spans="1:8" x14ac:dyDescent="0.25">
      <c r="A76" s="16">
        <v>114</v>
      </c>
      <c r="B76" s="36"/>
      <c r="C76" s="36"/>
      <c r="D76" s="36"/>
      <c r="E76" s="36"/>
      <c r="F76" s="36"/>
      <c r="G76" s="36"/>
      <c r="H76" s="36" t="s">
        <v>5</v>
      </c>
    </row>
    <row r="77" spans="1:8" x14ac:dyDescent="0.25">
      <c r="A77" s="16">
        <v>115</v>
      </c>
      <c r="B77" s="36"/>
      <c r="C77" s="36" t="s">
        <v>5</v>
      </c>
      <c r="D77" s="36"/>
      <c r="E77" s="36"/>
      <c r="F77" s="36" t="s">
        <v>5</v>
      </c>
      <c r="G77" s="36"/>
      <c r="H77" s="36"/>
    </row>
    <row r="78" spans="1:8" x14ac:dyDescent="0.25">
      <c r="A78" s="16">
        <v>116</v>
      </c>
      <c r="B78" s="36"/>
      <c r="C78" s="36"/>
      <c r="D78" s="36"/>
      <c r="E78" s="36"/>
      <c r="F78" s="36" t="s">
        <v>5</v>
      </c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 t="s">
        <v>5</v>
      </c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 t="s">
        <v>5</v>
      </c>
    </row>
    <row r="81" spans="1:8" x14ac:dyDescent="0.25">
      <c r="A81" s="16">
        <v>119</v>
      </c>
      <c r="B81" s="36"/>
      <c r="C81" s="36"/>
      <c r="D81" s="36"/>
      <c r="E81" s="36"/>
      <c r="F81" s="36" t="s">
        <v>5</v>
      </c>
      <c r="G81" s="36"/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/>
      <c r="D90" s="36" t="s">
        <v>5</v>
      </c>
      <c r="E90" s="36"/>
      <c r="F90" s="36"/>
      <c r="G90" s="36"/>
      <c r="H90" s="36"/>
    </row>
    <row r="91" spans="1:8" x14ac:dyDescent="0.25">
      <c r="A91" s="16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16">
        <v>130</v>
      </c>
      <c r="B92" s="36"/>
      <c r="C92" s="36"/>
      <c r="D92" s="36"/>
      <c r="E92" s="36" t="s">
        <v>5</v>
      </c>
      <c r="F92" s="36"/>
      <c r="G92" s="36"/>
      <c r="H92" s="36" t="s">
        <v>5</v>
      </c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276" priority="18" operator="equal">
      <formula>"Energia"</formula>
    </cfRule>
    <cfRule type="cellIs" dxfId="3275" priority="19" operator="equal">
      <formula>"Feito"</formula>
    </cfRule>
    <cfRule type="cellIs" dxfId="3274" priority="20" operator="equal">
      <formula>"Operação"</formula>
    </cfRule>
    <cfRule type="cellIs" dxfId="3273" priority="21" operator="equal">
      <formula>"Chuva"</formula>
    </cfRule>
    <cfRule type="cellIs" dxfId="3272" priority="22" operator="equal">
      <formula>"Elétrico"</formula>
    </cfRule>
    <cfRule type="cellIs" dxfId="3271" priority="23" operator="equal">
      <formula>"Mecânico"</formula>
    </cfRule>
    <cfRule type="cellIs" dxfId="3270" priority="24" operator="equal">
      <formula>"Ok"</formula>
    </cfRule>
  </conditionalFormatting>
  <conditionalFormatting sqref="B5:I62">
    <cfRule type="cellIs" dxfId="3269" priority="1" operator="equal">
      <formula>"Energia"</formula>
    </cfRule>
    <cfRule type="cellIs" dxfId="3268" priority="2" operator="equal">
      <formula>"Feito"</formula>
    </cfRule>
    <cfRule type="cellIs" dxfId="3267" priority="3" operator="equal">
      <formula>"Operação"</formula>
    </cfRule>
    <cfRule type="cellIs" dxfId="3266" priority="4" operator="equal">
      <formula>"Chuva"</formula>
    </cfRule>
    <cfRule type="cellIs" dxfId="3265" priority="5" operator="equal">
      <formula>"Elétrico"</formula>
    </cfRule>
    <cfRule type="cellIs" dxfId="3264" priority="6" operator="equal">
      <formula>"Mecânico"</formula>
    </cfRule>
    <cfRule type="cellIs" dxfId="3263" priority="7" operator="equal">
      <formula>"Ok"</formula>
    </cfRule>
  </conditionalFormatting>
  <conditionalFormatting sqref="G5:G56 C13">
    <cfRule type="cellIs" dxfId="3262" priority="16" operator="equal">
      <formula>"Energia"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J60 B63:H95" xr:uid="{358E2588-027E-4D75-A5EB-365CCA021F8A}">
      <formula1>$K$5:$K$10</formula1>
    </dataValidation>
  </dataValidations>
  <hyperlinks>
    <hyperlink ref="L63" location="'Base de Dados'!A1" display="'Base de Dados'!A1" xr:uid="{E891C672-7B1C-47D8-A855-7E13B3B5F84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99E6-CF6D-46B7-AFA3-408CDE42E8B3}">
  <sheetPr codeName="Planilha53"/>
  <dimension ref="A1:M95"/>
  <sheetViews>
    <sheetView zoomScale="110" zoomScaleNormal="110" workbookViewId="0">
      <pane ySplit="4" topLeftCell="A5" activePane="bottomLeft" state="frozen"/>
      <selection pane="bottomLeft" activeCell="M14" sqref="M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22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44620</v>
      </c>
      <c r="C3" s="21">
        <f>B3+1</f>
        <v>44621</v>
      </c>
      <c r="D3" s="21">
        <f t="shared" ref="D3:H3" si="0">C3+1</f>
        <v>44622</v>
      </c>
      <c r="E3" s="21">
        <f t="shared" si="0"/>
        <v>44623</v>
      </c>
      <c r="F3" s="21">
        <f t="shared" si="0"/>
        <v>44624</v>
      </c>
      <c r="G3" s="21">
        <f t="shared" si="0"/>
        <v>44625</v>
      </c>
      <c r="H3" s="23">
        <f t="shared" si="0"/>
        <v>44626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5</v>
      </c>
      <c r="D5" s="36"/>
      <c r="E5" s="36" t="s">
        <v>6</v>
      </c>
      <c r="F5" s="36"/>
      <c r="G5" s="36" t="s">
        <v>5</v>
      </c>
      <c r="H5" s="36"/>
      <c r="J5" s="46" t="s">
        <v>5</v>
      </c>
      <c r="K5" s="31">
        <f>COUNTIF($B$5:$H$95,J5)</f>
        <v>137</v>
      </c>
      <c r="L5" s="32">
        <f>K5/$K$11</f>
        <v>0.68159203980099503</v>
      </c>
      <c r="M5" s="50">
        <v>44620</v>
      </c>
    </row>
    <row r="6" spans="1:13" x14ac:dyDescent="0.25">
      <c r="A6" s="4">
        <v>2</v>
      </c>
      <c r="B6" s="36" t="s">
        <v>5</v>
      </c>
      <c r="C6" s="36" t="s">
        <v>5</v>
      </c>
      <c r="D6" s="36" t="s">
        <v>5</v>
      </c>
      <c r="E6" s="36" t="s">
        <v>6</v>
      </c>
      <c r="F6" s="36"/>
      <c r="G6" s="36" t="s">
        <v>5</v>
      </c>
      <c r="H6" s="36"/>
      <c r="J6" s="40" t="s">
        <v>8</v>
      </c>
      <c r="K6">
        <f>COUNTIF($B$5:$H$95,J6)</f>
        <v>17</v>
      </c>
      <c r="L6" s="33">
        <f t="shared" ref="L6:L9" si="2">K6/$K$11</f>
        <v>8.45771144278607E-2</v>
      </c>
    </row>
    <row r="7" spans="1:13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  <c r="H7" s="36" t="s">
        <v>5</v>
      </c>
      <c r="J7" s="44" t="s">
        <v>9</v>
      </c>
      <c r="K7">
        <f t="shared" ref="K7:K10" si="3">COUNTIF($B$5:$H$95,J7)</f>
        <v>14</v>
      </c>
      <c r="L7" s="33">
        <f t="shared" si="2"/>
        <v>6.965174129353234E-2</v>
      </c>
    </row>
    <row r="8" spans="1:13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>COUNTIF($B$5:$H$95,J8)</f>
        <v>0</v>
      </c>
      <c r="L8" s="33">
        <f t="shared" si="2"/>
        <v>0</v>
      </c>
    </row>
    <row r="9" spans="1:13" x14ac:dyDescent="0.25">
      <c r="A9" s="4">
        <v>5</v>
      </c>
      <c r="B9" s="36"/>
      <c r="C9" s="36"/>
      <c r="D9" s="36" t="s">
        <v>8</v>
      </c>
      <c r="E9" s="36"/>
      <c r="F9" s="36"/>
      <c r="G9" s="36"/>
      <c r="H9" s="36"/>
      <c r="J9" s="43" t="s">
        <v>6</v>
      </c>
      <c r="K9">
        <f t="shared" si="3"/>
        <v>17</v>
      </c>
      <c r="L9" s="33">
        <f t="shared" si="2"/>
        <v>8.45771144278607E-2</v>
      </c>
    </row>
    <row r="10" spans="1:13" x14ac:dyDescent="0.25">
      <c r="A10" s="4">
        <v>6</v>
      </c>
      <c r="B10" s="36"/>
      <c r="C10" s="36"/>
      <c r="D10" s="36" t="s">
        <v>5</v>
      </c>
      <c r="E10" s="36"/>
      <c r="F10" s="36"/>
      <c r="G10" s="36"/>
      <c r="H10" s="36"/>
      <c r="J10" s="41" t="s">
        <v>10</v>
      </c>
      <c r="K10" s="34">
        <f t="shared" si="3"/>
        <v>16</v>
      </c>
      <c r="L10" s="35">
        <f>K10/$K$11</f>
        <v>7.9601990049751242E-2</v>
      </c>
    </row>
    <row r="11" spans="1:13" x14ac:dyDescent="0.25">
      <c r="A11" s="4">
        <v>7</v>
      </c>
      <c r="B11" s="36"/>
      <c r="C11" s="36"/>
      <c r="D11" s="36" t="s">
        <v>5</v>
      </c>
      <c r="E11" s="36"/>
      <c r="F11" s="36"/>
      <c r="G11" s="36"/>
      <c r="H11" s="36"/>
      <c r="J11" s="42" t="s">
        <v>20</v>
      </c>
      <c r="K11" s="11">
        <f>SUM(K5:K10)</f>
        <v>201</v>
      </c>
    </row>
    <row r="12" spans="1:13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3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 t="s">
        <v>5</v>
      </c>
      <c r="D17" s="36"/>
      <c r="E17" s="36" t="s">
        <v>5</v>
      </c>
      <c r="F17" s="36"/>
      <c r="G17" s="36"/>
      <c r="H17" s="36"/>
    </row>
    <row r="18" spans="1:8" x14ac:dyDescent="0.25">
      <c r="A18" s="4">
        <v>14</v>
      </c>
      <c r="B18" s="36" t="s">
        <v>5</v>
      </c>
      <c r="C18" s="36"/>
      <c r="D18" s="36" t="s">
        <v>9</v>
      </c>
      <c r="E18" s="36"/>
      <c r="F18" s="36"/>
      <c r="G18" s="36"/>
      <c r="H18" s="36"/>
    </row>
    <row r="19" spans="1:8" x14ac:dyDescent="0.25">
      <c r="A19" s="4">
        <v>15</v>
      </c>
      <c r="B19" s="36" t="s">
        <v>5</v>
      </c>
      <c r="C19" s="36"/>
      <c r="D19" s="36"/>
      <c r="E19" s="36" t="s">
        <v>6</v>
      </c>
      <c r="F19" s="36"/>
      <c r="G19" s="36"/>
      <c r="H19" s="36"/>
    </row>
    <row r="20" spans="1:8" x14ac:dyDescent="0.25">
      <c r="A20" s="4">
        <v>16</v>
      </c>
      <c r="B20" s="36" t="s">
        <v>8</v>
      </c>
      <c r="C20" s="36" t="s">
        <v>8</v>
      </c>
      <c r="D20" s="36" t="s">
        <v>8</v>
      </c>
      <c r="E20" s="36" t="s">
        <v>6</v>
      </c>
      <c r="F20" s="36"/>
      <c r="G20" s="36"/>
      <c r="H20" s="36" t="s">
        <v>5</v>
      </c>
    </row>
    <row r="21" spans="1:8" x14ac:dyDescent="0.25">
      <c r="A21" s="4">
        <v>17</v>
      </c>
      <c r="B21" s="36" t="s">
        <v>5</v>
      </c>
      <c r="C21" s="36"/>
      <c r="D21" s="36"/>
      <c r="E21" s="36" t="s">
        <v>6</v>
      </c>
      <c r="F21" s="36"/>
      <c r="G21" s="36"/>
      <c r="H21" s="36" t="s">
        <v>5</v>
      </c>
    </row>
    <row r="22" spans="1:8" x14ac:dyDescent="0.25">
      <c r="A22" s="4">
        <v>18</v>
      </c>
      <c r="B22" s="36"/>
      <c r="C22" s="36"/>
      <c r="D22" s="36" t="s">
        <v>5</v>
      </c>
      <c r="E22" s="36" t="s">
        <v>5</v>
      </c>
      <c r="F22" s="36" t="s">
        <v>5</v>
      </c>
      <c r="G22" s="36"/>
      <c r="H22" s="36"/>
    </row>
    <row r="23" spans="1:8" x14ac:dyDescent="0.25">
      <c r="A23" s="4">
        <v>19</v>
      </c>
      <c r="B23" s="36"/>
      <c r="C23" s="36" t="s">
        <v>5</v>
      </c>
      <c r="D23" s="36"/>
      <c r="E23" s="36" t="s">
        <v>5</v>
      </c>
      <c r="F23" s="36"/>
      <c r="G23" s="36"/>
      <c r="H23" s="36" t="s">
        <v>5</v>
      </c>
    </row>
    <row r="24" spans="1:8" x14ac:dyDescent="0.25">
      <c r="A24" s="4">
        <v>20</v>
      </c>
      <c r="B24" s="36"/>
      <c r="C24" s="36" t="s">
        <v>5</v>
      </c>
      <c r="D24" s="36" t="s">
        <v>5</v>
      </c>
      <c r="E24" s="36" t="s">
        <v>6</v>
      </c>
      <c r="F24" s="36"/>
      <c r="G24" s="36"/>
      <c r="H24" s="36"/>
    </row>
    <row r="25" spans="1:8" x14ac:dyDescent="0.25">
      <c r="A25" s="4">
        <v>21</v>
      </c>
      <c r="B25" s="36" t="s">
        <v>5</v>
      </c>
      <c r="C25" s="36"/>
      <c r="D25" s="36"/>
      <c r="E25" s="36" t="s">
        <v>6</v>
      </c>
      <c r="F25" s="36"/>
      <c r="G25" s="36"/>
      <c r="H25" s="36" t="s">
        <v>5</v>
      </c>
    </row>
    <row r="26" spans="1:8" x14ac:dyDescent="0.25">
      <c r="A26" s="4">
        <v>22</v>
      </c>
      <c r="B26" s="36"/>
      <c r="C26" s="36"/>
      <c r="D26" s="36" t="s">
        <v>10</v>
      </c>
      <c r="E26" s="36"/>
      <c r="F26" s="36"/>
      <c r="G26" s="36" t="s">
        <v>10</v>
      </c>
      <c r="H26" s="36"/>
    </row>
    <row r="27" spans="1:8" x14ac:dyDescent="0.25">
      <c r="A27" s="4">
        <v>23</v>
      </c>
      <c r="B27" s="36" t="s">
        <v>5</v>
      </c>
      <c r="C27" s="36"/>
      <c r="D27" s="36"/>
      <c r="E27" s="36" t="s">
        <v>6</v>
      </c>
      <c r="F27" s="36"/>
      <c r="G27" s="36"/>
      <c r="H27" s="36"/>
    </row>
    <row r="28" spans="1:8" x14ac:dyDescent="0.25">
      <c r="A28" s="4">
        <v>24</v>
      </c>
      <c r="B28" s="36"/>
      <c r="C28" s="36"/>
      <c r="D28" s="36" t="s">
        <v>5</v>
      </c>
      <c r="E28" s="36"/>
      <c r="F28" s="36"/>
      <c r="G28" s="36"/>
      <c r="H28" s="36"/>
    </row>
    <row r="29" spans="1:8" x14ac:dyDescent="0.25">
      <c r="A29" s="4">
        <v>25</v>
      </c>
      <c r="B29" s="36" t="s">
        <v>9</v>
      </c>
      <c r="C29" s="36" t="s">
        <v>8</v>
      </c>
      <c r="D29" s="36" t="s">
        <v>5</v>
      </c>
      <c r="E29" s="36" t="s">
        <v>6</v>
      </c>
      <c r="F29" s="36" t="s">
        <v>5</v>
      </c>
      <c r="G29" s="36" t="s">
        <v>5</v>
      </c>
      <c r="H29" s="36" t="s">
        <v>5</v>
      </c>
    </row>
    <row r="30" spans="1:8" x14ac:dyDescent="0.25">
      <c r="A30" s="4">
        <v>26</v>
      </c>
      <c r="B30" s="36"/>
      <c r="C30" s="36"/>
      <c r="D30" s="36" t="s">
        <v>5</v>
      </c>
      <c r="E30" s="36"/>
      <c r="F30" s="36"/>
      <c r="G30" s="36" t="s">
        <v>5</v>
      </c>
      <c r="H30" s="36"/>
    </row>
    <row r="31" spans="1:8" x14ac:dyDescent="0.25">
      <c r="A31" s="4">
        <v>27</v>
      </c>
      <c r="B31" s="36"/>
      <c r="C31" s="36" t="s">
        <v>10</v>
      </c>
      <c r="D31" s="36" t="s">
        <v>5</v>
      </c>
      <c r="E31" s="36"/>
      <c r="F31" s="36"/>
      <c r="G31" s="36"/>
      <c r="H31" s="36" t="s">
        <v>5</v>
      </c>
    </row>
    <row r="32" spans="1:8" x14ac:dyDescent="0.25">
      <c r="A32" s="4">
        <v>28</v>
      </c>
      <c r="B32" s="36" t="s">
        <v>5</v>
      </c>
      <c r="C32" s="36"/>
      <c r="D32" s="36"/>
      <c r="E32" s="36" t="s">
        <v>6</v>
      </c>
      <c r="F32" s="36"/>
      <c r="G32" s="36"/>
      <c r="H32" s="36"/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6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 t="s">
        <v>9</v>
      </c>
      <c r="C34" s="36" t="s">
        <v>9</v>
      </c>
      <c r="D34" s="36" t="s">
        <v>8</v>
      </c>
      <c r="E34" s="36" t="s">
        <v>8</v>
      </c>
      <c r="F34" s="36"/>
      <c r="G34" s="36" t="s">
        <v>5</v>
      </c>
      <c r="H34" s="36"/>
    </row>
    <row r="35" spans="1:8" x14ac:dyDescent="0.25">
      <c r="A35" s="4">
        <v>31</v>
      </c>
      <c r="B35" s="36"/>
      <c r="C35" s="36" t="s">
        <v>5</v>
      </c>
      <c r="D35" s="36"/>
      <c r="E35" s="36"/>
      <c r="F35" s="36"/>
      <c r="G35" s="36"/>
      <c r="H35" s="36" t="s">
        <v>5</v>
      </c>
    </row>
    <row r="36" spans="1:8" x14ac:dyDescent="0.25">
      <c r="A36" s="4">
        <v>32</v>
      </c>
      <c r="B36" s="36" t="s">
        <v>10</v>
      </c>
      <c r="C36" s="36" t="s">
        <v>8</v>
      </c>
      <c r="D36" s="36" t="s">
        <v>10</v>
      </c>
      <c r="E36" s="36"/>
      <c r="F36" s="36"/>
      <c r="G36" s="36" t="s">
        <v>5</v>
      </c>
      <c r="H36" s="36" t="s">
        <v>5</v>
      </c>
    </row>
    <row r="37" spans="1:8" x14ac:dyDescent="0.25">
      <c r="A37" s="4">
        <v>33</v>
      </c>
      <c r="B37" s="36" t="s">
        <v>5</v>
      </c>
      <c r="C37" s="36"/>
      <c r="D37" s="36"/>
      <c r="E37" s="36" t="s">
        <v>6</v>
      </c>
      <c r="F37" s="36"/>
      <c r="G37" s="36" t="s">
        <v>9</v>
      </c>
      <c r="H37" s="36" t="s">
        <v>9</v>
      </c>
    </row>
    <row r="38" spans="1:8" x14ac:dyDescent="0.25">
      <c r="A38" s="4">
        <v>34</v>
      </c>
      <c r="B38" s="36" t="s">
        <v>10</v>
      </c>
      <c r="C38" s="36" t="s">
        <v>10</v>
      </c>
      <c r="D38" s="36" t="s">
        <v>10</v>
      </c>
      <c r="E38" s="36" t="s">
        <v>10</v>
      </c>
      <c r="F38" s="36" t="s">
        <v>10</v>
      </c>
      <c r="G38" s="36" t="s">
        <v>5</v>
      </c>
      <c r="H38" s="36"/>
    </row>
    <row r="39" spans="1:8" x14ac:dyDescent="0.25">
      <c r="A39" s="4">
        <v>35</v>
      </c>
      <c r="B39" s="36"/>
      <c r="C39" s="36"/>
      <c r="D39" s="36"/>
      <c r="E39" s="36"/>
      <c r="F39" s="36"/>
      <c r="G39" s="36"/>
      <c r="H39" s="36" t="s">
        <v>5</v>
      </c>
    </row>
    <row r="40" spans="1:8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8" x14ac:dyDescent="0.25">
      <c r="A41" s="4">
        <v>37</v>
      </c>
      <c r="B41" s="36"/>
      <c r="C41" s="36"/>
      <c r="D41" s="36"/>
      <c r="E41" s="36" t="s">
        <v>5</v>
      </c>
      <c r="F41" s="36"/>
      <c r="G41" s="36"/>
      <c r="H41" s="36" t="s">
        <v>5</v>
      </c>
    </row>
    <row r="42" spans="1:8" x14ac:dyDescent="0.25">
      <c r="A42" s="4">
        <v>38</v>
      </c>
      <c r="B42" s="36"/>
      <c r="C42" s="36" t="s">
        <v>5</v>
      </c>
      <c r="D42" s="36"/>
      <c r="E42" s="36"/>
      <c r="F42" s="36"/>
      <c r="G42" s="36"/>
      <c r="H42" s="36" t="s">
        <v>5</v>
      </c>
    </row>
    <row r="43" spans="1:8" x14ac:dyDescent="0.25">
      <c r="A43" s="4">
        <v>39</v>
      </c>
      <c r="B43" s="36"/>
      <c r="C43" s="36"/>
      <c r="D43" s="36" t="s">
        <v>5</v>
      </c>
      <c r="E43" s="36"/>
      <c r="F43" s="36"/>
      <c r="G43" s="36"/>
      <c r="H43" s="36"/>
    </row>
    <row r="44" spans="1:8" x14ac:dyDescent="0.25">
      <c r="A44" s="4">
        <v>40</v>
      </c>
      <c r="B44" s="36" t="s">
        <v>5</v>
      </c>
      <c r="C44" s="36"/>
      <c r="D44" s="36"/>
      <c r="E44" s="36" t="s">
        <v>6</v>
      </c>
      <c r="F44" s="36"/>
      <c r="G44" s="36"/>
      <c r="H44" s="36"/>
    </row>
    <row r="45" spans="1:8" x14ac:dyDescent="0.25">
      <c r="A45" s="4">
        <v>41</v>
      </c>
      <c r="B45" s="36"/>
      <c r="C45" s="36"/>
      <c r="D45" s="36" t="s">
        <v>8</v>
      </c>
      <c r="E45" s="36"/>
      <c r="F45" s="36"/>
      <c r="G45" s="36" t="s">
        <v>9</v>
      </c>
      <c r="H45" s="36"/>
    </row>
    <row r="46" spans="1:8" x14ac:dyDescent="0.25">
      <c r="A46" s="4">
        <v>42</v>
      </c>
      <c r="B46" s="36" t="s">
        <v>5</v>
      </c>
      <c r="C46" s="36"/>
      <c r="D46" s="36"/>
      <c r="E46" s="36" t="s">
        <v>6</v>
      </c>
      <c r="F46" s="36"/>
      <c r="G46" s="36"/>
      <c r="H46" s="36"/>
    </row>
    <row r="47" spans="1:8" x14ac:dyDescent="0.25">
      <c r="A47" s="4">
        <v>43</v>
      </c>
      <c r="B47" s="36"/>
      <c r="C47" s="36" t="s">
        <v>5</v>
      </c>
      <c r="D47" s="36"/>
      <c r="E47" s="36"/>
      <c r="F47" s="36"/>
      <c r="G47" s="36" t="s">
        <v>9</v>
      </c>
      <c r="H47" s="36"/>
    </row>
    <row r="48" spans="1:8" x14ac:dyDescent="0.25">
      <c r="A48" s="4">
        <v>44</v>
      </c>
      <c r="B48" s="36" t="s">
        <v>5</v>
      </c>
      <c r="C48" s="36"/>
      <c r="D48" s="36"/>
      <c r="E48" s="36" t="s">
        <v>5</v>
      </c>
      <c r="F48" s="36"/>
      <c r="G48" s="36"/>
      <c r="H48" s="36"/>
    </row>
    <row r="49" spans="1:8" x14ac:dyDescent="0.25">
      <c r="A49" s="4">
        <v>45</v>
      </c>
      <c r="B49" s="36"/>
      <c r="C49" s="36" t="s">
        <v>5</v>
      </c>
      <c r="D49" s="36"/>
      <c r="E49" s="36" t="s">
        <v>6</v>
      </c>
      <c r="F49" s="36"/>
      <c r="G49" s="36" t="s">
        <v>5</v>
      </c>
      <c r="H49" s="36"/>
    </row>
    <row r="50" spans="1:8" x14ac:dyDescent="0.25">
      <c r="A50" s="4">
        <v>46</v>
      </c>
      <c r="B50" s="36" t="s">
        <v>5</v>
      </c>
      <c r="C50" s="36"/>
      <c r="D50" s="36" t="s">
        <v>5</v>
      </c>
      <c r="E50" s="36"/>
      <c r="F50" s="36"/>
      <c r="G50" s="36"/>
      <c r="H50" s="36" t="s">
        <v>5</v>
      </c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/>
      <c r="E54" s="36" t="s">
        <v>6</v>
      </c>
      <c r="F54" s="36"/>
      <c r="G54" s="36"/>
      <c r="H54" s="36" t="s">
        <v>5</v>
      </c>
    </row>
    <row r="55" spans="1:8" x14ac:dyDescent="0.25">
      <c r="A55" s="4">
        <v>51</v>
      </c>
      <c r="B55" s="36" t="s">
        <v>5</v>
      </c>
      <c r="C55" s="36"/>
      <c r="D55" s="36"/>
      <c r="E55" s="36"/>
      <c r="F55" s="36"/>
      <c r="G55" s="36" t="s">
        <v>9</v>
      </c>
      <c r="H55" s="36"/>
    </row>
    <row r="56" spans="1:8" x14ac:dyDescent="0.25">
      <c r="A56" s="4">
        <v>52</v>
      </c>
      <c r="B56" s="36" t="s">
        <v>9</v>
      </c>
      <c r="C56" s="36"/>
      <c r="D56" s="36" t="s">
        <v>5</v>
      </c>
      <c r="E56" s="36" t="s">
        <v>6</v>
      </c>
      <c r="F56" s="36"/>
      <c r="G56" s="36" t="s">
        <v>5</v>
      </c>
      <c r="H56" s="36"/>
    </row>
    <row r="57" spans="1:8" x14ac:dyDescent="0.25">
      <c r="A57" s="4">
        <v>53</v>
      </c>
      <c r="B57" s="36" t="s">
        <v>5</v>
      </c>
      <c r="C57" s="36"/>
      <c r="D57" s="36"/>
      <c r="E57" s="36" t="s">
        <v>5</v>
      </c>
      <c r="F57" s="36"/>
      <c r="G57" s="36"/>
      <c r="H57" s="36"/>
    </row>
    <row r="58" spans="1:8" x14ac:dyDescent="0.25">
      <c r="A58" s="4">
        <v>54</v>
      </c>
      <c r="B58" s="36"/>
      <c r="C58" s="36"/>
      <c r="D58" s="36" t="s">
        <v>5</v>
      </c>
      <c r="E58" s="36"/>
      <c r="F58" s="36"/>
      <c r="G58" s="36"/>
      <c r="H58" s="36" t="s">
        <v>5</v>
      </c>
    </row>
    <row r="59" spans="1:8" x14ac:dyDescent="0.25">
      <c r="A59" s="4">
        <v>55</v>
      </c>
      <c r="B59" s="36"/>
      <c r="C59" s="36"/>
      <c r="D59" s="36" t="s">
        <v>5</v>
      </c>
      <c r="E59" s="36"/>
      <c r="F59" s="36"/>
      <c r="G59" s="36" t="s">
        <v>8</v>
      </c>
      <c r="H59" s="36"/>
    </row>
    <row r="60" spans="1:8" x14ac:dyDescent="0.25">
      <c r="A60" s="4">
        <v>56</v>
      </c>
      <c r="B60" s="36"/>
      <c r="C60" s="36" t="s">
        <v>5</v>
      </c>
      <c r="D60" s="36" t="s">
        <v>5</v>
      </c>
      <c r="E60" s="36"/>
      <c r="F60" s="36"/>
      <c r="G60" s="36"/>
      <c r="H60" s="36"/>
    </row>
    <row r="61" spans="1:8" x14ac:dyDescent="0.25">
      <c r="A61" s="16">
        <v>73</v>
      </c>
      <c r="B61" s="36"/>
      <c r="C61" s="36" t="s">
        <v>5</v>
      </c>
      <c r="D61" s="36"/>
      <c r="E61" s="36" t="s">
        <v>5</v>
      </c>
      <c r="F61" s="36"/>
      <c r="G61" s="36" t="s">
        <v>5</v>
      </c>
      <c r="H61" s="36"/>
    </row>
    <row r="62" spans="1:8" x14ac:dyDescent="0.25">
      <c r="A62" s="16">
        <v>74</v>
      </c>
      <c r="B62" s="36" t="s">
        <v>5</v>
      </c>
      <c r="C62" s="36"/>
      <c r="D62" s="36" t="s">
        <v>10</v>
      </c>
      <c r="E62" s="36"/>
      <c r="F62" s="36"/>
      <c r="G62" s="36"/>
      <c r="H62" s="36" t="s">
        <v>10</v>
      </c>
    </row>
    <row r="63" spans="1:8" x14ac:dyDescent="0.25">
      <c r="A63" s="16">
        <v>101</v>
      </c>
      <c r="B63" s="37" t="s">
        <v>5</v>
      </c>
      <c r="C63" s="36"/>
      <c r="D63" s="36"/>
      <c r="E63" s="36" t="s">
        <v>5</v>
      </c>
      <c r="F63" s="36"/>
      <c r="G63" s="36" t="s">
        <v>5</v>
      </c>
      <c r="H63" s="36"/>
    </row>
    <row r="64" spans="1:8" x14ac:dyDescent="0.25">
      <c r="A64" s="16">
        <v>102</v>
      </c>
      <c r="B64" s="36"/>
      <c r="C64" s="36" t="s">
        <v>5</v>
      </c>
      <c r="D64" s="36"/>
      <c r="E64" s="36"/>
      <c r="F64" s="36" t="s">
        <v>9</v>
      </c>
      <c r="G64" s="36"/>
      <c r="H64" s="36" t="s">
        <v>5</v>
      </c>
    </row>
    <row r="65" spans="1:8" x14ac:dyDescent="0.25">
      <c r="A65" s="16">
        <v>103</v>
      </c>
      <c r="B65" s="36"/>
      <c r="C65" s="36" t="s">
        <v>5</v>
      </c>
      <c r="D65" s="36"/>
      <c r="E65" s="36"/>
      <c r="F65" s="36" t="s">
        <v>9</v>
      </c>
      <c r="G65" s="36"/>
      <c r="H65" s="36" t="s">
        <v>5</v>
      </c>
    </row>
    <row r="66" spans="1:8" x14ac:dyDescent="0.25">
      <c r="A66" s="16">
        <v>104</v>
      </c>
      <c r="B66" s="36" t="s">
        <v>5</v>
      </c>
      <c r="C66" s="36"/>
      <c r="D66" s="36"/>
      <c r="E66" s="36" t="s">
        <v>5</v>
      </c>
      <c r="F66" s="36" t="s">
        <v>9</v>
      </c>
      <c r="G66" s="36"/>
      <c r="H66" s="36" t="s">
        <v>5</v>
      </c>
    </row>
    <row r="67" spans="1:8" x14ac:dyDescent="0.25">
      <c r="A67" s="16">
        <v>105</v>
      </c>
      <c r="B67" s="36"/>
      <c r="C67" s="36" t="s">
        <v>5</v>
      </c>
      <c r="D67" s="36"/>
      <c r="E67" s="36"/>
      <c r="F67" s="36" t="s">
        <v>5</v>
      </c>
      <c r="G67" s="36"/>
      <c r="H67" s="36"/>
    </row>
    <row r="68" spans="1:8" x14ac:dyDescent="0.25">
      <c r="A68" s="16">
        <v>106</v>
      </c>
      <c r="B68" s="36" t="s">
        <v>5</v>
      </c>
      <c r="C68" s="36"/>
      <c r="D68" s="36" t="s">
        <v>5</v>
      </c>
      <c r="E68" s="36"/>
      <c r="F68" s="36" t="s">
        <v>5</v>
      </c>
      <c r="G68" s="36" t="s">
        <v>5</v>
      </c>
      <c r="H68" s="36" t="s">
        <v>5</v>
      </c>
    </row>
    <row r="69" spans="1:8" x14ac:dyDescent="0.25">
      <c r="A69" s="16">
        <v>107</v>
      </c>
      <c r="B69" s="36" t="s">
        <v>5</v>
      </c>
      <c r="C69" s="36"/>
      <c r="D69" s="36"/>
      <c r="E69" s="36" t="s">
        <v>5</v>
      </c>
      <c r="F69" s="36"/>
      <c r="G69" s="36" t="s">
        <v>5</v>
      </c>
      <c r="H69" s="36"/>
    </row>
    <row r="70" spans="1:8" x14ac:dyDescent="0.25">
      <c r="A70" s="16">
        <v>108</v>
      </c>
      <c r="B70" s="36"/>
      <c r="C70" s="36" t="s">
        <v>5</v>
      </c>
      <c r="D70" s="36"/>
      <c r="E70" s="36"/>
      <c r="F70" s="36" t="s">
        <v>5</v>
      </c>
      <c r="G70" s="36"/>
      <c r="H70" s="36"/>
    </row>
    <row r="71" spans="1:8" x14ac:dyDescent="0.25">
      <c r="A71" s="16">
        <v>109</v>
      </c>
      <c r="B71" s="36"/>
      <c r="C71" s="36"/>
      <c r="D71" s="36" t="s">
        <v>5</v>
      </c>
      <c r="E71" s="36"/>
      <c r="F71" s="36"/>
      <c r="G71" s="36" t="s">
        <v>5</v>
      </c>
      <c r="H71" s="36"/>
    </row>
    <row r="72" spans="1:8" x14ac:dyDescent="0.25">
      <c r="A72" s="16">
        <v>110</v>
      </c>
      <c r="B72" s="36" t="s">
        <v>5</v>
      </c>
      <c r="C72" s="36"/>
      <c r="D72" s="36"/>
      <c r="E72" s="36" t="s">
        <v>9</v>
      </c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 t="s">
        <v>10</v>
      </c>
      <c r="C74" s="36" t="s">
        <v>5</v>
      </c>
      <c r="D74" s="36" t="s">
        <v>5</v>
      </c>
      <c r="E74" s="36" t="s">
        <v>5</v>
      </c>
      <c r="F74" s="36" t="s">
        <v>10</v>
      </c>
      <c r="G74" s="36"/>
      <c r="H74" s="36"/>
    </row>
    <row r="75" spans="1:8" x14ac:dyDescent="0.25">
      <c r="A75" s="16">
        <v>113</v>
      </c>
      <c r="B75" s="36" t="s">
        <v>10</v>
      </c>
      <c r="C75" s="36" t="s">
        <v>5</v>
      </c>
      <c r="D75" s="36"/>
      <c r="E75" s="36" t="s">
        <v>5</v>
      </c>
      <c r="F75" s="36"/>
      <c r="G75" s="36"/>
      <c r="H75" s="36" t="s">
        <v>5</v>
      </c>
    </row>
    <row r="76" spans="1:8" x14ac:dyDescent="0.25">
      <c r="A76" s="16">
        <v>114</v>
      </c>
      <c r="B76" s="36"/>
      <c r="C76" s="36"/>
      <c r="D76" s="36" t="s">
        <v>5</v>
      </c>
      <c r="E76" s="36"/>
      <c r="F76" s="36" t="s">
        <v>5</v>
      </c>
      <c r="G76" s="36"/>
      <c r="H76" s="36"/>
    </row>
    <row r="77" spans="1:8" x14ac:dyDescent="0.25">
      <c r="A77" s="16">
        <v>115</v>
      </c>
      <c r="B77" s="36" t="s">
        <v>5</v>
      </c>
      <c r="C77" s="36"/>
      <c r="D77" s="36" t="s">
        <v>5</v>
      </c>
      <c r="E77" s="36"/>
      <c r="F77" s="36"/>
      <c r="G77" s="36" t="s">
        <v>5</v>
      </c>
      <c r="H77" s="36"/>
    </row>
    <row r="78" spans="1:8" x14ac:dyDescent="0.25">
      <c r="A78" s="16">
        <v>116</v>
      </c>
      <c r="B78" s="36" t="s">
        <v>5</v>
      </c>
      <c r="C78" s="36"/>
      <c r="D78" s="36"/>
      <c r="E78" s="36" t="s">
        <v>10</v>
      </c>
      <c r="F78" s="36" t="s">
        <v>5</v>
      </c>
      <c r="G78" s="36"/>
      <c r="H78" s="36"/>
    </row>
    <row r="79" spans="1:8" x14ac:dyDescent="0.25">
      <c r="A79" s="16">
        <v>117</v>
      </c>
      <c r="B79" s="36"/>
      <c r="C79" s="36" t="s">
        <v>5</v>
      </c>
      <c r="D79" s="36"/>
      <c r="E79" s="36"/>
      <c r="F79" s="36" t="s">
        <v>8</v>
      </c>
      <c r="G79" s="36"/>
      <c r="H79" s="36" t="s">
        <v>5</v>
      </c>
    </row>
    <row r="80" spans="1:8" x14ac:dyDescent="0.25">
      <c r="A80" s="16">
        <v>118</v>
      </c>
      <c r="B80" s="36"/>
      <c r="C80" s="36"/>
      <c r="D80" s="36" t="s">
        <v>5</v>
      </c>
      <c r="E80" s="36"/>
      <c r="F80" s="36" t="s">
        <v>5</v>
      </c>
      <c r="G80" s="36"/>
      <c r="H80" s="36"/>
    </row>
    <row r="81" spans="1:8" x14ac:dyDescent="0.25">
      <c r="A81" s="16">
        <v>119</v>
      </c>
      <c r="B81" s="36" t="s">
        <v>5</v>
      </c>
      <c r="C81" s="36"/>
      <c r="D81" s="36"/>
      <c r="E81" s="36" t="s">
        <v>5</v>
      </c>
      <c r="F81" s="36"/>
      <c r="G81" s="36"/>
      <c r="H81" s="36" t="s">
        <v>5</v>
      </c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 t="s">
        <v>5</v>
      </c>
      <c r="D90" s="36"/>
      <c r="E90" s="36"/>
      <c r="F90" s="36" t="s">
        <v>8</v>
      </c>
      <c r="G90" s="36"/>
      <c r="H90" s="36" t="s">
        <v>5</v>
      </c>
    </row>
    <row r="91" spans="1:8" x14ac:dyDescent="0.25">
      <c r="A91" s="16">
        <v>129</v>
      </c>
      <c r="B91" s="36" t="s">
        <v>8</v>
      </c>
      <c r="C91" s="36" t="s">
        <v>8</v>
      </c>
      <c r="D91" s="36" t="s">
        <v>8</v>
      </c>
      <c r="E91" s="36" t="s">
        <v>8</v>
      </c>
      <c r="F91" s="36" t="s">
        <v>8</v>
      </c>
      <c r="G91" s="36"/>
      <c r="H91" s="36"/>
    </row>
    <row r="92" spans="1:8" x14ac:dyDescent="0.25">
      <c r="A92" s="16">
        <v>130</v>
      </c>
      <c r="B92" s="36"/>
      <c r="C92" s="36"/>
      <c r="D92" s="36" t="s">
        <v>5</v>
      </c>
      <c r="E92" s="36"/>
      <c r="F92" s="36"/>
      <c r="G92" s="36" t="s">
        <v>5</v>
      </c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261" priority="18" operator="equal">
      <formula>"Energia"</formula>
    </cfRule>
    <cfRule type="cellIs" dxfId="3260" priority="19" operator="equal">
      <formula>"Feito"</formula>
    </cfRule>
    <cfRule type="cellIs" dxfId="3259" priority="20" operator="equal">
      <formula>"Operação"</formula>
    </cfRule>
    <cfRule type="cellIs" dxfId="3258" priority="21" operator="equal">
      <formula>"Chuva"</formula>
    </cfRule>
    <cfRule type="cellIs" dxfId="3257" priority="22" operator="equal">
      <formula>"Elétrico"</formula>
    </cfRule>
    <cfRule type="cellIs" dxfId="3256" priority="23" operator="equal">
      <formula>"Mecânico"</formula>
    </cfRule>
    <cfRule type="cellIs" dxfId="3255" priority="24" operator="equal">
      <formula>"Ok"</formula>
    </cfRule>
  </conditionalFormatting>
  <conditionalFormatting sqref="B5:I62">
    <cfRule type="cellIs" dxfId="3254" priority="1" operator="equal">
      <formula>"Energia"</formula>
    </cfRule>
    <cfRule type="cellIs" dxfId="3253" priority="2" operator="equal">
      <formula>"Feito"</formula>
    </cfRule>
    <cfRule type="cellIs" dxfId="3252" priority="3" operator="equal">
      <formula>"Operação"</formula>
    </cfRule>
    <cfRule type="cellIs" dxfId="3251" priority="4" operator="equal">
      <formula>"Chuva"</formula>
    </cfRule>
    <cfRule type="cellIs" dxfId="3250" priority="5" operator="equal">
      <formula>"Elétrico"</formula>
    </cfRule>
    <cfRule type="cellIs" dxfId="3249" priority="6" operator="equal">
      <formula>"Mecânico"</formula>
    </cfRule>
    <cfRule type="cellIs" dxfId="3248" priority="7" operator="equal">
      <formula>"Ok"</formula>
    </cfRule>
  </conditionalFormatting>
  <conditionalFormatting sqref="G5:G56 C13">
    <cfRule type="cellIs" dxfId="324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B0509BEC-7B41-447C-8AAD-0BE38B5716B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939E-9624-4384-8F7F-273DDF7A0F07}">
  <sheetPr codeName="Planilha54"/>
  <dimension ref="A1:M95"/>
  <sheetViews>
    <sheetView zoomScale="110" zoomScaleNormal="110" workbookViewId="0">
      <pane ySplit="4" topLeftCell="A5" activePane="bottomLeft" state="frozen"/>
      <selection pane="bottomLeft" activeCell="L13" sqref="L1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23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44627</v>
      </c>
      <c r="C3" s="21">
        <f>B3+1</f>
        <v>44628</v>
      </c>
      <c r="D3" s="21">
        <f t="shared" ref="D3:H3" si="0">C3+1</f>
        <v>44629</v>
      </c>
      <c r="E3" s="21">
        <f t="shared" si="0"/>
        <v>44630</v>
      </c>
      <c r="F3" s="21">
        <f t="shared" si="0"/>
        <v>44631</v>
      </c>
      <c r="G3" s="21">
        <f t="shared" si="0"/>
        <v>44632</v>
      </c>
      <c r="H3" s="23">
        <f t="shared" si="0"/>
        <v>44633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10</v>
      </c>
      <c r="D5" s="36" t="s">
        <v>5</v>
      </c>
      <c r="E5" s="36"/>
      <c r="F5" s="36" t="s">
        <v>5</v>
      </c>
      <c r="G5" s="36"/>
      <c r="H5" s="36"/>
      <c r="J5" s="46" t="s">
        <v>5</v>
      </c>
      <c r="K5" s="31">
        <f>COUNTIF($B$5:$H$95,J5)</f>
        <v>149</v>
      </c>
      <c r="L5" s="32">
        <f t="shared" ref="L5:L9" si="2">K5/$K$11</f>
        <v>0.80540540540540539</v>
      </c>
      <c r="M5" s="50">
        <v>44627</v>
      </c>
    </row>
    <row r="6" spans="1:13" x14ac:dyDescent="0.25">
      <c r="A6" s="4">
        <v>2</v>
      </c>
      <c r="B6" s="36" t="s">
        <v>5</v>
      </c>
      <c r="C6" s="36"/>
      <c r="D6" s="36" t="s">
        <v>5</v>
      </c>
      <c r="E6" s="36" t="s">
        <v>5</v>
      </c>
      <c r="F6" s="36"/>
      <c r="G6" s="36" t="s">
        <v>5</v>
      </c>
      <c r="H6" s="36"/>
      <c r="J6" s="40" t="s">
        <v>8</v>
      </c>
      <c r="K6" s="31">
        <f t="shared" ref="K6:K10" si="3">COUNTIF($B$5:$H$95,J6)</f>
        <v>10</v>
      </c>
      <c r="L6" s="33">
        <f t="shared" si="2"/>
        <v>5.4054054054054057E-2</v>
      </c>
    </row>
    <row r="7" spans="1:13" x14ac:dyDescent="0.25">
      <c r="A7" s="4">
        <v>3</v>
      </c>
      <c r="B7" s="36" t="s">
        <v>5</v>
      </c>
      <c r="C7" s="36"/>
      <c r="D7" s="36" t="s">
        <v>5</v>
      </c>
      <c r="E7" s="36"/>
      <c r="F7" s="36" t="s">
        <v>10</v>
      </c>
      <c r="G7" s="36" t="s">
        <v>5</v>
      </c>
      <c r="H7" s="36" t="s">
        <v>5</v>
      </c>
      <c r="J7" s="44" t="s">
        <v>9</v>
      </c>
      <c r="K7" s="31">
        <f t="shared" si="3"/>
        <v>7</v>
      </c>
      <c r="L7" s="33">
        <f t="shared" si="2"/>
        <v>3.783783783783784E-2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10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 s="31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 s="31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 s="31">
        <f t="shared" si="3"/>
        <v>19</v>
      </c>
      <c r="L10" s="35">
        <f>K10/$K$11</f>
        <v>0.10270270270270271</v>
      </c>
    </row>
    <row r="11" spans="1:13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 s="11">
        <f>SUM(K5:K10)</f>
        <v>185</v>
      </c>
    </row>
    <row r="12" spans="1:13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3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 t="s">
        <v>5</v>
      </c>
      <c r="C19" s="36"/>
      <c r="D19" s="36"/>
      <c r="E19" s="36" t="s">
        <v>5</v>
      </c>
      <c r="F19" s="36"/>
      <c r="G19" s="36"/>
      <c r="H19" s="36" t="s">
        <v>5</v>
      </c>
    </row>
    <row r="20" spans="1:8" x14ac:dyDescent="0.25">
      <c r="A20" s="4">
        <v>16</v>
      </c>
      <c r="B20" s="36"/>
      <c r="C20" s="36"/>
      <c r="D20" s="36" t="s">
        <v>5</v>
      </c>
      <c r="E20" s="36"/>
      <c r="F20" s="36" t="s">
        <v>5</v>
      </c>
      <c r="G20" s="36"/>
      <c r="H20" s="36"/>
    </row>
    <row r="21" spans="1:8" x14ac:dyDescent="0.25">
      <c r="A21" s="4">
        <v>17</v>
      </c>
      <c r="B21" s="36"/>
      <c r="C21" s="36"/>
      <c r="D21" s="36" t="s">
        <v>5</v>
      </c>
      <c r="E21" s="36"/>
      <c r="F21" s="36"/>
      <c r="G21" s="36" t="s">
        <v>5</v>
      </c>
      <c r="H21" s="36"/>
    </row>
    <row r="22" spans="1:8" x14ac:dyDescent="0.25">
      <c r="A22" s="4">
        <v>18</v>
      </c>
      <c r="B22" s="36" t="s">
        <v>8</v>
      </c>
      <c r="C22" s="36"/>
      <c r="D22" s="36"/>
      <c r="E22" s="36" t="s">
        <v>5</v>
      </c>
      <c r="F22" s="36"/>
      <c r="G22" s="36"/>
      <c r="H22" s="36" t="s">
        <v>5</v>
      </c>
    </row>
    <row r="23" spans="1:8" x14ac:dyDescent="0.25">
      <c r="A23" s="4">
        <v>19</v>
      </c>
      <c r="B23" s="36"/>
      <c r="C23" s="36"/>
      <c r="D23" s="36" t="s">
        <v>5</v>
      </c>
      <c r="E23" s="36"/>
      <c r="F23" s="36"/>
      <c r="G23" s="36" t="s">
        <v>5</v>
      </c>
      <c r="H23" s="36"/>
    </row>
    <row r="24" spans="1:8" x14ac:dyDescent="0.25">
      <c r="A24" s="4">
        <v>20</v>
      </c>
      <c r="B24" s="36" t="s">
        <v>5</v>
      </c>
      <c r="C24" s="36"/>
      <c r="D24" s="36"/>
      <c r="E24" s="36" t="s">
        <v>5</v>
      </c>
      <c r="F24" s="36"/>
      <c r="G24" s="36"/>
      <c r="H24" s="36" t="s">
        <v>5</v>
      </c>
    </row>
    <row r="25" spans="1:8" x14ac:dyDescent="0.25">
      <c r="A25" s="4">
        <v>21</v>
      </c>
      <c r="B25" s="36"/>
      <c r="C25" s="36"/>
      <c r="D25" s="36" t="s">
        <v>5</v>
      </c>
      <c r="E25" s="36"/>
      <c r="F25" s="36"/>
      <c r="G25" s="36" t="s">
        <v>5</v>
      </c>
      <c r="H25" s="36"/>
    </row>
    <row r="26" spans="1:8" x14ac:dyDescent="0.25">
      <c r="A26" s="4">
        <v>22</v>
      </c>
      <c r="B26" s="36"/>
      <c r="C26" s="36" t="s">
        <v>5</v>
      </c>
      <c r="D26" s="36"/>
      <c r="E26" s="36"/>
      <c r="F26" s="36" t="s">
        <v>8</v>
      </c>
      <c r="G26" s="36"/>
      <c r="H26" s="36" t="s">
        <v>5</v>
      </c>
    </row>
    <row r="27" spans="1:8" x14ac:dyDescent="0.25">
      <c r="A27" s="4">
        <v>23</v>
      </c>
      <c r="B27" s="36" t="s">
        <v>5</v>
      </c>
      <c r="C27" s="36"/>
      <c r="D27" s="36"/>
      <c r="E27" s="36" t="s">
        <v>5</v>
      </c>
      <c r="F27" s="36"/>
      <c r="G27" s="36" t="s">
        <v>10</v>
      </c>
      <c r="H27" s="36" t="s">
        <v>5</v>
      </c>
    </row>
    <row r="28" spans="1:8" x14ac:dyDescent="0.25">
      <c r="A28" s="4">
        <v>24</v>
      </c>
      <c r="B28" s="36"/>
      <c r="C28" s="36"/>
      <c r="D28" s="36"/>
      <c r="E28" s="36"/>
      <c r="F28" s="36" t="s">
        <v>5</v>
      </c>
      <c r="G28" s="36"/>
      <c r="H28" s="36"/>
    </row>
    <row r="29" spans="1:8" x14ac:dyDescent="0.25">
      <c r="A29" s="4">
        <v>25</v>
      </c>
      <c r="B29" s="36" t="s">
        <v>5</v>
      </c>
      <c r="C29" s="36" t="s">
        <v>5</v>
      </c>
      <c r="D29" s="36" t="s">
        <v>8</v>
      </c>
      <c r="E29" s="36" t="s">
        <v>8</v>
      </c>
      <c r="F29" s="36" t="s">
        <v>5</v>
      </c>
      <c r="G29" s="36" t="s">
        <v>9</v>
      </c>
      <c r="H29" s="36" t="s">
        <v>5</v>
      </c>
    </row>
    <row r="30" spans="1:8" x14ac:dyDescent="0.25">
      <c r="A30" s="4">
        <v>26</v>
      </c>
      <c r="B30" s="36"/>
      <c r="C30" s="36" t="s">
        <v>10</v>
      </c>
      <c r="D30" s="36" t="s">
        <v>10</v>
      </c>
      <c r="E30" s="36" t="s">
        <v>5</v>
      </c>
      <c r="F30" s="36"/>
      <c r="G30" s="36" t="s">
        <v>10</v>
      </c>
      <c r="H30" s="36"/>
    </row>
    <row r="31" spans="1:8" x14ac:dyDescent="0.25">
      <c r="A31" s="4">
        <v>27</v>
      </c>
      <c r="B31" s="36"/>
      <c r="C31" s="36" t="s">
        <v>10</v>
      </c>
      <c r="D31" s="36"/>
      <c r="E31" s="36"/>
      <c r="F31" s="36" t="s">
        <v>9</v>
      </c>
      <c r="G31" s="36" t="s">
        <v>5</v>
      </c>
      <c r="H31" s="36"/>
    </row>
    <row r="32" spans="1:8" x14ac:dyDescent="0.25">
      <c r="A32" s="4">
        <v>28</v>
      </c>
      <c r="B32" s="36" t="s">
        <v>5</v>
      </c>
      <c r="C32" s="36"/>
      <c r="D32" s="36"/>
      <c r="E32" s="36" t="s">
        <v>10</v>
      </c>
      <c r="F32" s="36"/>
      <c r="G32" s="36"/>
      <c r="H32" s="36"/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/>
      <c r="C34" s="36"/>
      <c r="D34" s="36"/>
      <c r="E34" s="36"/>
      <c r="F34" s="36"/>
      <c r="G34" s="36"/>
      <c r="H34" s="36" t="s">
        <v>5</v>
      </c>
    </row>
    <row r="35" spans="1:8" x14ac:dyDescent="0.25">
      <c r="A35" s="4">
        <v>31</v>
      </c>
      <c r="B35" s="36"/>
      <c r="C35" s="36"/>
      <c r="D35" s="36"/>
      <c r="E35" s="36" t="s">
        <v>10</v>
      </c>
      <c r="F35" s="36" t="s">
        <v>5</v>
      </c>
      <c r="G35" s="36"/>
      <c r="H35" s="36" t="s">
        <v>5</v>
      </c>
    </row>
    <row r="36" spans="1:8" x14ac:dyDescent="0.25">
      <c r="A36" s="4">
        <v>32</v>
      </c>
      <c r="B36" s="36"/>
      <c r="C36" s="36" t="s">
        <v>5</v>
      </c>
      <c r="D36" s="36"/>
      <c r="E36" s="36"/>
      <c r="F36" s="36" t="s">
        <v>5</v>
      </c>
      <c r="G36" s="36"/>
      <c r="H36" s="36"/>
    </row>
    <row r="37" spans="1:8" x14ac:dyDescent="0.25">
      <c r="A37" s="4">
        <v>33</v>
      </c>
      <c r="B37" s="36" t="s">
        <v>10</v>
      </c>
      <c r="C37" s="36"/>
      <c r="D37" s="36"/>
      <c r="E37" s="36"/>
      <c r="F37" s="36"/>
      <c r="G37" s="36" t="s">
        <v>5</v>
      </c>
      <c r="H37" s="36"/>
    </row>
    <row r="38" spans="1:8" x14ac:dyDescent="0.25">
      <c r="A38" s="4">
        <v>34</v>
      </c>
      <c r="B38" s="36"/>
      <c r="C38" s="36" t="s">
        <v>5</v>
      </c>
      <c r="D38" s="36"/>
      <c r="E38" s="36"/>
      <c r="F38" s="36" t="s">
        <v>5</v>
      </c>
      <c r="G38" s="36"/>
      <c r="H38" s="36"/>
    </row>
    <row r="39" spans="1:8" x14ac:dyDescent="0.25">
      <c r="A39" s="4">
        <v>35</v>
      </c>
      <c r="B39" s="36"/>
      <c r="C39" s="36"/>
      <c r="D39" s="36" t="s">
        <v>5</v>
      </c>
      <c r="E39" s="36"/>
      <c r="F39" s="36"/>
      <c r="G39" s="36"/>
      <c r="H39" s="36"/>
    </row>
    <row r="40" spans="1:8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8" x14ac:dyDescent="0.25">
      <c r="A41" s="4">
        <v>37</v>
      </c>
      <c r="B41" s="36" t="s">
        <v>5</v>
      </c>
      <c r="C41" s="36"/>
      <c r="D41" s="36"/>
      <c r="E41" s="36" t="s">
        <v>5</v>
      </c>
      <c r="F41" s="36" t="s">
        <v>5</v>
      </c>
      <c r="G41" s="36"/>
      <c r="H41" s="36" t="s">
        <v>5</v>
      </c>
    </row>
    <row r="42" spans="1:8" x14ac:dyDescent="0.25">
      <c r="A42" s="4">
        <v>38</v>
      </c>
      <c r="B42" s="36"/>
      <c r="C42" s="36"/>
      <c r="D42" s="36" t="s">
        <v>5</v>
      </c>
      <c r="E42" s="36"/>
      <c r="F42" s="36"/>
      <c r="G42" s="36" t="s">
        <v>5</v>
      </c>
      <c r="H42" s="36"/>
    </row>
    <row r="43" spans="1:8" x14ac:dyDescent="0.25">
      <c r="A43" s="4">
        <v>39</v>
      </c>
      <c r="B43" s="36" t="s">
        <v>5</v>
      </c>
      <c r="C43" s="36"/>
      <c r="D43" s="36"/>
      <c r="E43" s="36" t="s">
        <v>5</v>
      </c>
      <c r="F43" s="36"/>
      <c r="G43" s="36"/>
      <c r="H43" s="36" t="s">
        <v>5</v>
      </c>
    </row>
    <row r="44" spans="1:8" x14ac:dyDescent="0.25">
      <c r="A44" s="4">
        <v>40</v>
      </c>
      <c r="B44" s="36"/>
      <c r="C44" s="36" t="s">
        <v>5</v>
      </c>
      <c r="D44" s="36"/>
      <c r="E44" s="36"/>
      <c r="F44" s="36" t="s">
        <v>10</v>
      </c>
      <c r="G44" s="36"/>
      <c r="H44" s="36"/>
    </row>
    <row r="45" spans="1:8" x14ac:dyDescent="0.25">
      <c r="A45" s="4">
        <v>41</v>
      </c>
      <c r="B45" s="36"/>
      <c r="C45" s="36" t="s">
        <v>5</v>
      </c>
      <c r="D45" s="36"/>
      <c r="E45" s="36"/>
      <c r="F45" s="36" t="s">
        <v>10</v>
      </c>
      <c r="G45" s="36"/>
      <c r="H45" s="36"/>
    </row>
    <row r="46" spans="1:8" x14ac:dyDescent="0.25">
      <c r="A46" s="4">
        <v>42</v>
      </c>
      <c r="B46" s="36" t="s">
        <v>5</v>
      </c>
      <c r="C46" s="36"/>
      <c r="D46" s="36" t="s">
        <v>5</v>
      </c>
      <c r="E46" s="36" t="s">
        <v>5</v>
      </c>
      <c r="F46" s="36"/>
      <c r="G46" s="36"/>
      <c r="H46" s="36" t="s">
        <v>5</v>
      </c>
    </row>
    <row r="47" spans="1:8" x14ac:dyDescent="0.25">
      <c r="A47" s="4">
        <v>43</v>
      </c>
      <c r="B47" s="36"/>
      <c r="C47" s="36" t="s">
        <v>5</v>
      </c>
      <c r="D47" s="36"/>
      <c r="E47" s="36" t="s">
        <v>5</v>
      </c>
      <c r="F47" s="36"/>
      <c r="G47" s="36" t="s">
        <v>5</v>
      </c>
      <c r="H47" s="36"/>
    </row>
    <row r="48" spans="1:8" x14ac:dyDescent="0.25">
      <c r="A48" s="4">
        <v>44</v>
      </c>
      <c r="B48" s="36" t="s">
        <v>9</v>
      </c>
      <c r="C48" s="36"/>
      <c r="D48" s="36"/>
      <c r="E48" s="36" t="s">
        <v>5</v>
      </c>
      <c r="F48" s="36"/>
      <c r="G48" s="36"/>
      <c r="H48" s="36" t="s">
        <v>5</v>
      </c>
    </row>
    <row r="49" spans="1:8" x14ac:dyDescent="0.25">
      <c r="A49" s="4">
        <v>45</v>
      </c>
      <c r="B49" s="36"/>
      <c r="C49" s="36"/>
      <c r="D49" s="36" t="s">
        <v>5</v>
      </c>
      <c r="E49" s="36"/>
      <c r="F49" s="36"/>
      <c r="G49" s="36" t="s">
        <v>5</v>
      </c>
      <c r="H49" s="36"/>
    </row>
    <row r="50" spans="1:8" x14ac:dyDescent="0.25">
      <c r="A50" s="4">
        <v>46</v>
      </c>
      <c r="B50" s="36"/>
      <c r="C50" s="36" t="s">
        <v>5</v>
      </c>
      <c r="D50" s="36"/>
      <c r="E50" s="36" t="s">
        <v>8</v>
      </c>
      <c r="F50" s="36"/>
      <c r="G50" s="36" t="s">
        <v>5</v>
      </c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 t="s">
        <v>5</v>
      </c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 t="s">
        <v>10</v>
      </c>
      <c r="F53" s="36"/>
      <c r="G53" s="36"/>
      <c r="H53" s="36"/>
    </row>
    <row r="54" spans="1:8" x14ac:dyDescent="0.25">
      <c r="A54" s="4">
        <v>50</v>
      </c>
      <c r="B54" s="36"/>
      <c r="C54" s="36"/>
      <c r="D54" s="36" t="s">
        <v>5</v>
      </c>
      <c r="E54" s="36"/>
      <c r="F54" s="36"/>
      <c r="G54" s="36" t="s">
        <v>5</v>
      </c>
      <c r="H54" s="36"/>
    </row>
    <row r="55" spans="1:8" x14ac:dyDescent="0.25">
      <c r="A55" s="4">
        <v>51</v>
      </c>
      <c r="B55" s="36"/>
      <c r="C55" s="36" t="s">
        <v>5</v>
      </c>
      <c r="D55" s="36"/>
      <c r="E55" s="36"/>
      <c r="F55" s="36" t="s">
        <v>5</v>
      </c>
      <c r="G55" s="36"/>
      <c r="H55" s="36"/>
    </row>
    <row r="56" spans="1:8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/>
      <c r="H56" s="36" t="s">
        <v>5</v>
      </c>
    </row>
    <row r="57" spans="1:8" x14ac:dyDescent="0.25">
      <c r="A57" s="4">
        <v>53</v>
      </c>
      <c r="B57" s="36" t="s">
        <v>5</v>
      </c>
      <c r="C57" s="36"/>
      <c r="D57" s="36"/>
      <c r="E57" s="36" t="s">
        <v>5</v>
      </c>
      <c r="F57" s="36"/>
      <c r="G57" s="36"/>
      <c r="H57" s="36" t="s">
        <v>5</v>
      </c>
    </row>
    <row r="58" spans="1:8" x14ac:dyDescent="0.25">
      <c r="A58" s="4">
        <v>54</v>
      </c>
      <c r="B58" s="36"/>
      <c r="C58" s="36"/>
      <c r="D58" s="36" t="s">
        <v>5</v>
      </c>
      <c r="E58" s="36"/>
      <c r="F58" s="36"/>
      <c r="G58" s="36" t="s">
        <v>5</v>
      </c>
      <c r="H58" s="36"/>
    </row>
    <row r="59" spans="1:8" x14ac:dyDescent="0.25">
      <c r="A59" s="4">
        <v>55</v>
      </c>
      <c r="B59" s="36"/>
      <c r="C59" s="36" t="s">
        <v>5</v>
      </c>
      <c r="D59" s="36"/>
      <c r="E59" s="36"/>
      <c r="F59" s="36" t="s">
        <v>5</v>
      </c>
      <c r="G59" s="36"/>
      <c r="H59" s="36"/>
    </row>
    <row r="60" spans="1:8" x14ac:dyDescent="0.25">
      <c r="A60" s="4">
        <v>56</v>
      </c>
      <c r="B60" s="36" t="s">
        <v>5</v>
      </c>
      <c r="C60" s="36"/>
      <c r="D60" s="36"/>
      <c r="E60" s="36" t="s">
        <v>5</v>
      </c>
      <c r="F60" s="36"/>
      <c r="G60" s="36"/>
      <c r="H60" s="36" t="s">
        <v>5</v>
      </c>
    </row>
    <row r="61" spans="1:8" x14ac:dyDescent="0.25">
      <c r="A61" s="16">
        <v>73</v>
      </c>
      <c r="B61" s="36" t="s">
        <v>5</v>
      </c>
      <c r="C61" s="36"/>
      <c r="D61" s="36" t="s">
        <v>5</v>
      </c>
      <c r="E61" s="36"/>
      <c r="F61" s="36"/>
      <c r="G61" s="36"/>
      <c r="H61" s="36"/>
    </row>
    <row r="62" spans="1:8" x14ac:dyDescent="0.25">
      <c r="A62" s="16">
        <v>74</v>
      </c>
      <c r="B62" s="36"/>
      <c r="C62" s="36" t="s">
        <v>10</v>
      </c>
      <c r="D62" s="36"/>
      <c r="E62" s="36" t="s">
        <v>10</v>
      </c>
      <c r="F62" s="36"/>
      <c r="G62" s="36" t="s">
        <v>5</v>
      </c>
      <c r="H62" s="36"/>
    </row>
    <row r="63" spans="1:8" x14ac:dyDescent="0.25">
      <c r="A63" s="16">
        <v>101</v>
      </c>
      <c r="B63" s="37"/>
      <c r="C63" s="36" t="s">
        <v>5</v>
      </c>
      <c r="D63" s="36"/>
      <c r="E63" s="36"/>
      <c r="F63" s="36" t="s">
        <v>5</v>
      </c>
      <c r="G63" s="36"/>
      <c r="H63" s="36"/>
    </row>
    <row r="64" spans="1:8" x14ac:dyDescent="0.25">
      <c r="A64" s="16">
        <v>102</v>
      </c>
      <c r="B64" s="36"/>
      <c r="C64" s="36"/>
      <c r="D64" s="36" t="s">
        <v>10</v>
      </c>
      <c r="E64" s="36"/>
      <c r="F64" s="36"/>
      <c r="G64" s="36" t="s">
        <v>5</v>
      </c>
      <c r="H64" s="36"/>
    </row>
    <row r="65" spans="1:8" x14ac:dyDescent="0.25">
      <c r="A65" s="16">
        <v>103</v>
      </c>
      <c r="B65" s="36"/>
      <c r="C65" s="36"/>
      <c r="D65" s="36" t="s">
        <v>9</v>
      </c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/>
      <c r="C66" s="36"/>
      <c r="D66" s="36" t="s">
        <v>5</v>
      </c>
      <c r="E66" s="36"/>
      <c r="F66" s="36"/>
      <c r="G66" s="36" t="s">
        <v>5</v>
      </c>
      <c r="H66" s="36"/>
    </row>
    <row r="67" spans="1:8" x14ac:dyDescent="0.25">
      <c r="A67" s="16">
        <v>105</v>
      </c>
      <c r="B67" s="36" t="s">
        <v>5</v>
      </c>
      <c r="C67" s="36"/>
      <c r="D67" s="36"/>
      <c r="E67" s="36" t="s">
        <v>5</v>
      </c>
      <c r="F67" s="36"/>
      <c r="G67" s="36"/>
      <c r="H67" s="36" t="s">
        <v>5</v>
      </c>
    </row>
    <row r="68" spans="1:8" x14ac:dyDescent="0.25">
      <c r="A68" s="16">
        <v>106</v>
      </c>
      <c r="B68" s="36"/>
      <c r="C68" s="36" t="s">
        <v>5</v>
      </c>
      <c r="D68" s="36"/>
      <c r="E68" s="36" t="s">
        <v>5</v>
      </c>
      <c r="F68" s="36" t="s">
        <v>5</v>
      </c>
      <c r="G68" s="36" t="s">
        <v>5</v>
      </c>
      <c r="H68" s="36"/>
    </row>
    <row r="69" spans="1:8" x14ac:dyDescent="0.25">
      <c r="A69" s="16">
        <v>107</v>
      </c>
      <c r="B69" s="36"/>
      <c r="C69" s="36" t="s">
        <v>5</v>
      </c>
      <c r="D69" s="36"/>
      <c r="E69" s="36" t="s">
        <v>5</v>
      </c>
      <c r="F69" s="36" t="s">
        <v>5</v>
      </c>
      <c r="G69" s="36"/>
      <c r="H69" s="36"/>
    </row>
    <row r="70" spans="1:8" x14ac:dyDescent="0.25">
      <c r="A70" s="16">
        <v>108</v>
      </c>
      <c r="B70" s="36" t="s">
        <v>5</v>
      </c>
      <c r="C70" s="36"/>
      <c r="D70" s="36"/>
      <c r="E70" s="36"/>
      <c r="F70" s="36"/>
      <c r="G70" s="36"/>
      <c r="H70" s="36" t="s">
        <v>5</v>
      </c>
    </row>
    <row r="71" spans="1:8" x14ac:dyDescent="0.25">
      <c r="A71" s="16">
        <v>109</v>
      </c>
      <c r="B71" s="36"/>
      <c r="C71" s="36" t="s">
        <v>9</v>
      </c>
      <c r="D71" s="36" t="s">
        <v>9</v>
      </c>
      <c r="E71" s="36"/>
      <c r="F71" s="36" t="s">
        <v>5</v>
      </c>
      <c r="G71" s="36"/>
      <c r="H71" s="36"/>
    </row>
    <row r="72" spans="1:8" x14ac:dyDescent="0.25">
      <c r="A72" s="16">
        <v>110</v>
      </c>
      <c r="B72" s="36" t="s">
        <v>5</v>
      </c>
      <c r="C72" s="36"/>
      <c r="D72" s="36"/>
      <c r="E72" s="36" t="s">
        <v>5</v>
      </c>
      <c r="F72" s="36"/>
      <c r="G72" s="36" t="s">
        <v>5</v>
      </c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 t="s">
        <v>5</v>
      </c>
      <c r="C74" s="36"/>
      <c r="D74" s="36"/>
      <c r="E74" s="36"/>
      <c r="F74" s="36" t="s">
        <v>5</v>
      </c>
      <c r="G74" s="36"/>
      <c r="H74" s="36"/>
    </row>
    <row r="75" spans="1:8" x14ac:dyDescent="0.25">
      <c r="A75" s="16">
        <v>113</v>
      </c>
      <c r="B75" s="36"/>
      <c r="C75" s="36" t="s">
        <v>5</v>
      </c>
      <c r="D75" s="36" t="s">
        <v>10</v>
      </c>
      <c r="E75" s="36" t="s">
        <v>10</v>
      </c>
      <c r="F75" s="36"/>
      <c r="G75" s="36"/>
      <c r="H75" s="36" t="s">
        <v>5</v>
      </c>
    </row>
    <row r="76" spans="1:8" x14ac:dyDescent="0.25">
      <c r="A76" s="16">
        <v>114</v>
      </c>
      <c r="B76" s="36" t="s">
        <v>5</v>
      </c>
      <c r="C76" s="36"/>
      <c r="D76" s="36"/>
      <c r="E76" s="36" t="s">
        <v>5</v>
      </c>
      <c r="F76" s="36"/>
      <c r="G76" s="36"/>
      <c r="H76" s="36" t="s">
        <v>5</v>
      </c>
    </row>
    <row r="77" spans="1:8" x14ac:dyDescent="0.25">
      <c r="A77" s="16">
        <v>115</v>
      </c>
      <c r="B77" s="36"/>
      <c r="C77" s="36" t="s">
        <v>5</v>
      </c>
      <c r="D77" s="36"/>
      <c r="E77" s="36"/>
      <c r="F77" s="36" t="s">
        <v>5</v>
      </c>
      <c r="G77" s="36"/>
      <c r="H77" s="36"/>
    </row>
    <row r="78" spans="1:8" x14ac:dyDescent="0.25">
      <c r="A78" s="16">
        <v>116</v>
      </c>
      <c r="B78" s="36" t="s">
        <v>5</v>
      </c>
      <c r="C78" s="36"/>
      <c r="D78" s="36" t="s">
        <v>8</v>
      </c>
      <c r="E78" s="36"/>
      <c r="F78" s="36"/>
      <c r="G78" s="36"/>
      <c r="H78" s="36" t="s">
        <v>5</v>
      </c>
    </row>
    <row r="79" spans="1:8" x14ac:dyDescent="0.25">
      <c r="A79" s="16">
        <v>117</v>
      </c>
      <c r="B79" s="36"/>
      <c r="C79" s="36"/>
      <c r="D79" s="36" t="s">
        <v>5</v>
      </c>
      <c r="E79" s="36"/>
      <c r="F79" s="36"/>
      <c r="G79" s="36"/>
      <c r="H79" s="36"/>
    </row>
    <row r="80" spans="1:8" x14ac:dyDescent="0.25">
      <c r="A80" s="16">
        <v>118</v>
      </c>
      <c r="B80" s="36" t="s">
        <v>5</v>
      </c>
      <c r="C80" s="36"/>
      <c r="D80" s="36"/>
      <c r="E80" s="36" t="s">
        <v>5</v>
      </c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 t="s">
        <v>8</v>
      </c>
      <c r="F81" s="36" t="s">
        <v>5</v>
      </c>
      <c r="G81" s="36"/>
      <c r="H81" s="36" t="s">
        <v>5</v>
      </c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/>
      <c r="D90" s="36" t="s">
        <v>8</v>
      </c>
      <c r="E90" s="36"/>
      <c r="F90" s="36"/>
      <c r="G90" s="36"/>
      <c r="H90" s="36"/>
    </row>
    <row r="91" spans="1:8" x14ac:dyDescent="0.25">
      <c r="A91" s="16">
        <v>129</v>
      </c>
      <c r="B91" s="36"/>
      <c r="C91" s="36" t="s">
        <v>9</v>
      </c>
      <c r="D91" s="36" t="s">
        <v>5</v>
      </c>
      <c r="E91" s="36" t="s">
        <v>8</v>
      </c>
      <c r="F91" s="36"/>
      <c r="G91" s="36"/>
      <c r="H91" s="36"/>
    </row>
    <row r="92" spans="1:8" x14ac:dyDescent="0.25">
      <c r="A92" s="16">
        <v>130</v>
      </c>
      <c r="B92" s="36"/>
      <c r="C92" s="36" t="s">
        <v>5</v>
      </c>
      <c r="D92" s="36"/>
      <c r="E92" s="36"/>
      <c r="F92" s="36" t="s">
        <v>8</v>
      </c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246" priority="18" operator="equal">
      <formula>"Energia"</formula>
    </cfRule>
    <cfRule type="cellIs" dxfId="3245" priority="19" operator="equal">
      <formula>"Feito"</formula>
    </cfRule>
    <cfRule type="cellIs" dxfId="3244" priority="20" operator="equal">
      <formula>"Operação"</formula>
    </cfRule>
    <cfRule type="cellIs" dxfId="3243" priority="21" operator="equal">
      <formula>"Chuva"</formula>
    </cfRule>
    <cfRule type="cellIs" dxfId="3242" priority="22" operator="equal">
      <formula>"Elétrico"</formula>
    </cfRule>
    <cfRule type="cellIs" dxfId="3241" priority="23" operator="equal">
      <formula>"Mecânico"</formula>
    </cfRule>
    <cfRule type="cellIs" dxfId="3240" priority="24" operator="equal">
      <formula>"Ok"</formula>
    </cfRule>
  </conditionalFormatting>
  <conditionalFormatting sqref="B5:I62">
    <cfRule type="cellIs" dxfId="3239" priority="1" operator="equal">
      <formula>"Energia"</formula>
    </cfRule>
    <cfRule type="cellIs" dxfId="3238" priority="2" operator="equal">
      <formula>"Feito"</formula>
    </cfRule>
    <cfRule type="cellIs" dxfId="3237" priority="3" operator="equal">
      <formula>"Operação"</formula>
    </cfRule>
    <cfRule type="cellIs" dxfId="3236" priority="4" operator="equal">
      <formula>"Chuva"</formula>
    </cfRule>
    <cfRule type="cellIs" dxfId="3235" priority="5" operator="equal">
      <formula>"Elétrico"</formula>
    </cfRule>
    <cfRule type="cellIs" dxfId="3234" priority="6" operator="equal">
      <formula>"Mecânico"</formula>
    </cfRule>
    <cfRule type="cellIs" dxfId="3233" priority="7" operator="equal">
      <formula>"Ok"</formula>
    </cfRule>
  </conditionalFormatting>
  <conditionalFormatting sqref="G5:G56 C13">
    <cfRule type="cellIs" dxfId="323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D1B2DD36-9754-4EBE-9DCB-AF5F149430F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F3FF-A37F-4337-A25B-A3563F13F53C}">
  <sheetPr codeName="Planilha55"/>
  <dimension ref="A1:M95"/>
  <sheetViews>
    <sheetView zoomScale="110" zoomScaleNormal="110" workbookViewId="0">
      <pane ySplit="4" topLeftCell="A5" activePane="bottomLeft" state="frozen"/>
      <selection pane="bottomLeft" activeCell="M14" sqref="M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24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44634</v>
      </c>
      <c r="C3" s="21">
        <f>B3+1</f>
        <v>44635</v>
      </c>
      <c r="D3" s="21">
        <f t="shared" ref="D3:H3" si="0">C3+1</f>
        <v>44636</v>
      </c>
      <c r="E3" s="21">
        <f t="shared" si="0"/>
        <v>44637</v>
      </c>
      <c r="F3" s="21">
        <f t="shared" si="0"/>
        <v>44638</v>
      </c>
      <c r="G3" s="21">
        <f t="shared" si="0"/>
        <v>44639</v>
      </c>
      <c r="H3" s="23">
        <f t="shared" si="0"/>
        <v>44640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 t="s">
        <v>5</v>
      </c>
      <c r="C5" s="36"/>
      <c r="D5" s="36"/>
      <c r="E5" s="36"/>
      <c r="F5" s="36"/>
      <c r="G5" s="36" t="s">
        <v>5</v>
      </c>
      <c r="H5" s="36"/>
      <c r="J5" s="46" t="s">
        <v>5</v>
      </c>
      <c r="K5" s="31">
        <f>COUNTIF($B$5:$H$95,J5)</f>
        <v>105</v>
      </c>
      <c r="L5" s="32">
        <f t="shared" ref="L5:L8" si="2">K5/$K$11</f>
        <v>0.66878980891719741</v>
      </c>
      <c r="M5" s="50">
        <v>44634</v>
      </c>
    </row>
    <row r="6" spans="1:13" x14ac:dyDescent="0.25">
      <c r="A6" s="4">
        <v>2</v>
      </c>
      <c r="B6" s="36" t="s">
        <v>5</v>
      </c>
      <c r="C6" s="36" t="s">
        <v>5</v>
      </c>
      <c r="D6" s="36"/>
      <c r="E6" s="36"/>
      <c r="F6" s="36"/>
      <c r="G6" s="36"/>
      <c r="H6" s="36" t="s">
        <v>5</v>
      </c>
      <c r="J6" s="40" t="s">
        <v>8</v>
      </c>
      <c r="K6" s="31">
        <f t="shared" ref="K6:K10" si="3">COUNTIF($B$5:$H$95,J6)</f>
        <v>18</v>
      </c>
      <c r="L6" s="33">
        <f t="shared" si="2"/>
        <v>0.11464968152866242</v>
      </c>
    </row>
    <row r="7" spans="1:13" x14ac:dyDescent="0.25">
      <c r="A7" s="4">
        <v>3</v>
      </c>
      <c r="B7" s="36" t="s">
        <v>5</v>
      </c>
      <c r="C7" s="36" t="s">
        <v>5</v>
      </c>
      <c r="D7" s="36" t="s">
        <v>5</v>
      </c>
      <c r="E7" s="36"/>
      <c r="F7" s="36"/>
      <c r="G7" s="36" t="s">
        <v>10</v>
      </c>
      <c r="H7" s="36"/>
      <c r="J7" s="44" t="s">
        <v>9</v>
      </c>
      <c r="K7" s="31">
        <f t="shared" si="3"/>
        <v>13</v>
      </c>
      <c r="L7" s="33">
        <f t="shared" si="2"/>
        <v>8.2802547770700632E-2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/>
      <c r="F8" s="36"/>
      <c r="G8" s="36" t="s">
        <v>5</v>
      </c>
      <c r="H8" s="36" t="s">
        <v>5</v>
      </c>
      <c r="J8" s="45" t="s">
        <v>7</v>
      </c>
      <c r="K8" s="31">
        <f t="shared" si="3"/>
        <v>5</v>
      </c>
      <c r="L8" s="33">
        <f t="shared" si="2"/>
        <v>3.1847133757961783E-2</v>
      </c>
    </row>
    <row r="9" spans="1:13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 s="31">
        <f t="shared" si="3"/>
        <v>5</v>
      </c>
      <c r="L9" s="33">
        <f>K9/$K$11</f>
        <v>3.1847133757961783E-2</v>
      </c>
    </row>
    <row r="10" spans="1:13" x14ac:dyDescent="0.25">
      <c r="A10" s="4">
        <v>6</v>
      </c>
      <c r="B10" s="36"/>
      <c r="C10" s="36" t="s">
        <v>9</v>
      </c>
      <c r="D10" s="36" t="s">
        <v>9</v>
      </c>
      <c r="E10" s="36"/>
      <c r="F10" s="36"/>
      <c r="G10" s="36"/>
      <c r="H10" s="36"/>
      <c r="J10" s="41" t="s">
        <v>10</v>
      </c>
      <c r="K10" s="31">
        <f t="shared" si="3"/>
        <v>11</v>
      </c>
      <c r="L10" s="35">
        <f>K10/$K$11</f>
        <v>7.0063694267515922E-2</v>
      </c>
    </row>
    <row r="11" spans="1:13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 s="11">
        <f>SUM(K5:K10)</f>
        <v>157</v>
      </c>
    </row>
    <row r="12" spans="1:13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3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/>
      <c r="C19" s="36"/>
      <c r="D19" s="36" t="s">
        <v>5</v>
      </c>
      <c r="E19" s="36"/>
      <c r="F19" s="36"/>
      <c r="G19" s="36"/>
      <c r="H19" s="36" t="s">
        <v>5</v>
      </c>
    </row>
    <row r="20" spans="1:8" x14ac:dyDescent="0.25">
      <c r="A20" s="4">
        <v>16</v>
      </c>
      <c r="B20" s="36"/>
      <c r="C20" s="36" t="s">
        <v>5</v>
      </c>
      <c r="D20" s="36"/>
      <c r="E20" s="36"/>
      <c r="F20" s="36"/>
      <c r="G20" s="36"/>
      <c r="H20" s="36"/>
    </row>
    <row r="21" spans="1:8" x14ac:dyDescent="0.25">
      <c r="A21" s="4">
        <v>17</v>
      </c>
      <c r="B21" s="36"/>
      <c r="C21" s="36" t="s">
        <v>5</v>
      </c>
      <c r="D21" s="36"/>
      <c r="E21" s="36"/>
      <c r="F21" s="36"/>
      <c r="G21" s="36"/>
      <c r="H21" s="36" t="s">
        <v>5</v>
      </c>
    </row>
    <row r="22" spans="1:8" x14ac:dyDescent="0.25">
      <c r="A22" s="4">
        <v>18</v>
      </c>
      <c r="B22" s="36"/>
      <c r="C22" s="36"/>
      <c r="D22" s="36" t="s">
        <v>10</v>
      </c>
      <c r="E22" s="36"/>
      <c r="F22" s="36"/>
      <c r="G22" s="36" t="s">
        <v>5</v>
      </c>
      <c r="H22" s="36"/>
    </row>
    <row r="23" spans="1:8" x14ac:dyDescent="0.25">
      <c r="A23" s="4">
        <v>19</v>
      </c>
      <c r="B23" s="36"/>
      <c r="C23" s="36" t="s">
        <v>5</v>
      </c>
      <c r="D23" s="36"/>
      <c r="E23" s="36"/>
      <c r="F23" s="36"/>
      <c r="G23" s="36"/>
      <c r="H23" s="36"/>
    </row>
    <row r="24" spans="1:8" x14ac:dyDescent="0.25">
      <c r="A24" s="4">
        <v>20</v>
      </c>
      <c r="B24" s="36"/>
      <c r="C24" s="36"/>
      <c r="D24" s="36" t="s">
        <v>10</v>
      </c>
      <c r="E24" s="36"/>
      <c r="F24" s="36"/>
      <c r="G24" s="36" t="s">
        <v>5</v>
      </c>
      <c r="H24" s="36"/>
    </row>
    <row r="25" spans="1:8" x14ac:dyDescent="0.25">
      <c r="A25" s="4">
        <v>21</v>
      </c>
      <c r="B25" s="36"/>
      <c r="C25" s="36"/>
      <c r="D25" s="36"/>
      <c r="E25" s="36"/>
      <c r="F25" s="36"/>
      <c r="G25" s="36"/>
      <c r="H25" s="36" t="s">
        <v>9</v>
      </c>
    </row>
    <row r="26" spans="1:8" x14ac:dyDescent="0.25">
      <c r="A26" s="4">
        <v>22</v>
      </c>
      <c r="B26" s="36"/>
      <c r="C26" s="36"/>
      <c r="D26" s="36" t="s">
        <v>5</v>
      </c>
      <c r="E26" s="36" t="s">
        <v>10</v>
      </c>
      <c r="F26" s="36"/>
      <c r="G26" s="36"/>
      <c r="H26" s="36"/>
    </row>
    <row r="27" spans="1:8" x14ac:dyDescent="0.25">
      <c r="A27" s="4">
        <v>23</v>
      </c>
      <c r="B27" s="36"/>
      <c r="C27" s="36"/>
      <c r="D27" s="36" t="s">
        <v>6</v>
      </c>
      <c r="E27" s="36"/>
      <c r="F27" s="36"/>
      <c r="G27" s="36" t="s">
        <v>5</v>
      </c>
      <c r="H27" s="36"/>
    </row>
    <row r="28" spans="1:8" x14ac:dyDescent="0.25">
      <c r="A28" s="4">
        <v>24</v>
      </c>
      <c r="B28" s="36" t="s">
        <v>5</v>
      </c>
      <c r="C28" s="36"/>
      <c r="D28" s="36"/>
      <c r="E28" s="36"/>
      <c r="F28" s="36"/>
      <c r="G28" s="36"/>
      <c r="H28" s="36" t="s">
        <v>5</v>
      </c>
    </row>
    <row r="29" spans="1:8" x14ac:dyDescent="0.25">
      <c r="A29" s="4">
        <v>25</v>
      </c>
      <c r="B29" s="36" t="s">
        <v>5</v>
      </c>
      <c r="C29" s="36" t="s">
        <v>5</v>
      </c>
      <c r="D29" s="36" t="s">
        <v>9</v>
      </c>
      <c r="E29" s="36"/>
      <c r="F29" s="36"/>
      <c r="G29" s="36" t="s">
        <v>5</v>
      </c>
      <c r="H29" s="36" t="s">
        <v>5</v>
      </c>
    </row>
    <row r="30" spans="1:8" x14ac:dyDescent="0.25">
      <c r="A30" s="4">
        <v>26</v>
      </c>
      <c r="B30" s="36" t="s">
        <v>5</v>
      </c>
      <c r="C30" s="36"/>
      <c r="D30" s="36"/>
      <c r="E30" s="36"/>
      <c r="F30" s="36"/>
      <c r="G30" s="36"/>
      <c r="H30" s="36" t="s">
        <v>9</v>
      </c>
    </row>
    <row r="31" spans="1:8" x14ac:dyDescent="0.25">
      <c r="A31" s="4">
        <v>27</v>
      </c>
      <c r="B31" s="36"/>
      <c r="C31" s="36"/>
      <c r="D31" s="36"/>
      <c r="E31" s="36"/>
      <c r="F31" s="36"/>
      <c r="G31" s="36" t="s">
        <v>5</v>
      </c>
      <c r="H31" s="36"/>
    </row>
    <row r="32" spans="1:8" x14ac:dyDescent="0.25">
      <c r="A32" s="4">
        <v>28</v>
      </c>
      <c r="B32" s="36" t="s">
        <v>5</v>
      </c>
      <c r="C32" s="36"/>
      <c r="D32" s="36"/>
      <c r="E32" s="36"/>
      <c r="F32" s="36"/>
      <c r="G32" s="36"/>
      <c r="H32" s="36"/>
    </row>
    <row r="33" spans="1:8" x14ac:dyDescent="0.25">
      <c r="A33" s="4">
        <v>29</v>
      </c>
      <c r="B33" s="36" t="s">
        <v>8</v>
      </c>
      <c r="C33" s="36" t="s">
        <v>5</v>
      </c>
      <c r="D33" s="36" t="s">
        <v>6</v>
      </c>
      <c r="E33" s="36"/>
      <c r="F33" s="36"/>
      <c r="G33" s="36" t="s">
        <v>5</v>
      </c>
      <c r="H33" s="36" t="s">
        <v>5</v>
      </c>
    </row>
    <row r="34" spans="1:8" x14ac:dyDescent="0.25">
      <c r="A34" s="4">
        <v>30</v>
      </c>
      <c r="B34" s="36" t="s">
        <v>10</v>
      </c>
      <c r="C34" s="36" t="s">
        <v>5</v>
      </c>
      <c r="D34" s="36"/>
      <c r="E34" s="36"/>
      <c r="F34" s="36"/>
      <c r="G34" s="36" t="s">
        <v>5</v>
      </c>
      <c r="H34" s="36"/>
    </row>
    <row r="35" spans="1:8" x14ac:dyDescent="0.25">
      <c r="A35" s="4">
        <v>31</v>
      </c>
      <c r="B35" s="36"/>
      <c r="C35" s="36"/>
      <c r="D35" s="36" t="s">
        <v>6</v>
      </c>
      <c r="E35" s="36"/>
      <c r="F35" s="36"/>
      <c r="G35" s="36"/>
      <c r="H35" s="36"/>
    </row>
    <row r="36" spans="1:8" x14ac:dyDescent="0.25">
      <c r="A36" s="4">
        <v>32</v>
      </c>
      <c r="B36" s="36"/>
      <c r="C36" s="36" t="s">
        <v>5</v>
      </c>
      <c r="D36" s="36"/>
      <c r="E36" s="36" t="s">
        <v>5</v>
      </c>
      <c r="F36" s="36"/>
      <c r="G36" s="36"/>
      <c r="H36" s="36" t="s">
        <v>5</v>
      </c>
    </row>
    <row r="37" spans="1:8" x14ac:dyDescent="0.25">
      <c r="A37" s="4">
        <v>33</v>
      </c>
      <c r="B37" s="36" t="s">
        <v>5</v>
      </c>
      <c r="C37" s="36"/>
      <c r="D37" s="36" t="s">
        <v>5</v>
      </c>
      <c r="E37" s="36"/>
      <c r="F37" s="36"/>
      <c r="G37" s="36" t="s">
        <v>10</v>
      </c>
      <c r="H37" s="36"/>
    </row>
    <row r="38" spans="1:8" x14ac:dyDescent="0.25">
      <c r="A38" s="4">
        <v>34</v>
      </c>
      <c r="B38" s="36" t="s">
        <v>8</v>
      </c>
      <c r="C38" s="36"/>
      <c r="D38" s="36" t="s">
        <v>6</v>
      </c>
      <c r="E38" s="36"/>
      <c r="F38" s="36"/>
      <c r="G38" s="36"/>
      <c r="H38" s="36" t="s">
        <v>5</v>
      </c>
    </row>
    <row r="39" spans="1:8" x14ac:dyDescent="0.25">
      <c r="A39" s="4">
        <v>35</v>
      </c>
      <c r="B39" s="36" t="s">
        <v>9</v>
      </c>
      <c r="C39" s="36" t="s">
        <v>9</v>
      </c>
      <c r="D39" s="36" t="s">
        <v>9</v>
      </c>
      <c r="E39" s="36"/>
      <c r="F39" s="36"/>
      <c r="G39" s="36"/>
      <c r="H39" s="36" t="s">
        <v>8</v>
      </c>
    </row>
    <row r="40" spans="1:8" x14ac:dyDescent="0.25">
      <c r="A40" s="4">
        <v>36</v>
      </c>
      <c r="B40" s="36" t="s">
        <v>5</v>
      </c>
      <c r="C40" s="36"/>
      <c r="D40" s="36"/>
      <c r="E40" s="36"/>
      <c r="F40" s="36"/>
      <c r="G40" s="36"/>
      <c r="H40" s="36"/>
    </row>
    <row r="41" spans="1:8" x14ac:dyDescent="0.25">
      <c r="A41" s="4">
        <v>37</v>
      </c>
      <c r="B41" s="36" t="s">
        <v>5</v>
      </c>
      <c r="C41" s="36" t="s">
        <v>5</v>
      </c>
      <c r="D41" s="36" t="s">
        <v>5</v>
      </c>
      <c r="E41" s="36" t="s">
        <v>5</v>
      </c>
      <c r="F41" s="36"/>
      <c r="G41" s="36" t="s">
        <v>9</v>
      </c>
      <c r="H41" s="36" t="s">
        <v>5</v>
      </c>
    </row>
    <row r="42" spans="1:8" x14ac:dyDescent="0.25">
      <c r="A42" s="4">
        <v>38</v>
      </c>
      <c r="B42" s="36"/>
      <c r="C42" s="36" t="s">
        <v>5</v>
      </c>
      <c r="D42" s="36"/>
      <c r="E42" s="36"/>
      <c r="F42" s="36"/>
      <c r="G42" s="36"/>
      <c r="H42" s="36" t="s">
        <v>7</v>
      </c>
    </row>
    <row r="43" spans="1:8" x14ac:dyDescent="0.25">
      <c r="A43" s="4">
        <v>39</v>
      </c>
      <c r="B43" s="36"/>
      <c r="C43" s="36"/>
      <c r="D43" s="36" t="s">
        <v>6</v>
      </c>
      <c r="E43" s="36"/>
      <c r="F43" s="36"/>
      <c r="G43" s="36"/>
      <c r="H43" s="36"/>
    </row>
    <row r="44" spans="1:8" x14ac:dyDescent="0.25">
      <c r="A44" s="4">
        <v>40</v>
      </c>
      <c r="B44" s="36" t="s">
        <v>5</v>
      </c>
      <c r="C44" s="36"/>
      <c r="D44" s="36"/>
      <c r="E44" s="36"/>
      <c r="F44" s="36"/>
      <c r="G44" s="36"/>
      <c r="H44" s="36"/>
    </row>
    <row r="45" spans="1:8" x14ac:dyDescent="0.25">
      <c r="A45" s="4">
        <v>41</v>
      </c>
      <c r="B45" s="36" t="s">
        <v>5</v>
      </c>
      <c r="C45" s="36"/>
      <c r="D45" s="36"/>
      <c r="E45" s="36"/>
      <c r="F45" s="36"/>
      <c r="G45" s="36" t="s">
        <v>5</v>
      </c>
      <c r="H45" s="36"/>
    </row>
    <row r="46" spans="1:8" x14ac:dyDescent="0.25">
      <c r="A46" s="4">
        <v>42</v>
      </c>
      <c r="B46" s="36"/>
      <c r="C46" s="36"/>
      <c r="D46" s="36" t="s">
        <v>5</v>
      </c>
      <c r="E46" s="36"/>
      <c r="F46" s="36"/>
      <c r="G46" s="36"/>
      <c r="H46" s="36" t="s">
        <v>7</v>
      </c>
    </row>
    <row r="47" spans="1:8" x14ac:dyDescent="0.25">
      <c r="A47" s="4">
        <v>43</v>
      </c>
      <c r="B47" s="36"/>
      <c r="C47" s="36" t="s">
        <v>10</v>
      </c>
      <c r="D47" s="36"/>
      <c r="E47" s="36"/>
      <c r="F47" s="36"/>
      <c r="G47" s="36" t="s">
        <v>5</v>
      </c>
      <c r="H47" s="36"/>
    </row>
    <row r="48" spans="1:8" x14ac:dyDescent="0.25">
      <c r="A48" s="4">
        <v>44</v>
      </c>
      <c r="B48" s="36"/>
      <c r="C48" s="36"/>
      <c r="D48" s="36" t="s">
        <v>5</v>
      </c>
      <c r="E48" s="36"/>
      <c r="F48" s="36"/>
      <c r="G48" s="36"/>
      <c r="H48" s="36"/>
    </row>
    <row r="49" spans="1:8" x14ac:dyDescent="0.25">
      <c r="A49" s="4">
        <v>45</v>
      </c>
      <c r="B49" s="36" t="s">
        <v>5</v>
      </c>
      <c r="C49" s="36"/>
      <c r="D49" s="36" t="s">
        <v>8</v>
      </c>
      <c r="E49" s="36"/>
      <c r="F49" s="36"/>
      <c r="G49" s="36" t="s">
        <v>5</v>
      </c>
      <c r="H49" s="36"/>
    </row>
    <row r="50" spans="1:8" x14ac:dyDescent="0.25">
      <c r="A50" s="4">
        <v>46</v>
      </c>
      <c r="B50" s="36" t="s">
        <v>5</v>
      </c>
      <c r="C50" s="36"/>
      <c r="D50" s="36" t="s">
        <v>5</v>
      </c>
      <c r="E50" s="36"/>
      <c r="F50" s="36"/>
      <c r="G50" s="36"/>
      <c r="H50" s="36" t="s">
        <v>7</v>
      </c>
    </row>
    <row r="51" spans="1:8" x14ac:dyDescent="0.25">
      <c r="A51" s="4">
        <v>47</v>
      </c>
      <c r="B51" s="36"/>
      <c r="C51" s="36" t="s">
        <v>10</v>
      </c>
      <c r="D51" s="36" t="s">
        <v>8</v>
      </c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 t="s">
        <v>8</v>
      </c>
      <c r="D53" s="36"/>
      <c r="E53" s="36"/>
      <c r="F53" s="36"/>
      <c r="G53" s="36"/>
      <c r="H53" s="36" t="s">
        <v>8</v>
      </c>
    </row>
    <row r="54" spans="1:8" x14ac:dyDescent="0.25">
      <c r="A54" s="4">
        <v>50</v>
      </c>
      <c r="B54" s="36"/>
      <c r="C54" s="36" t="s">
        <v>5</v>
      </c>
      <c r="D54" s="36"/>
      <c r="E54" s="36"/>
      <c r="F54" s="36"/>
      <c r="G54" s="36"/>
      <c r="H54" s="36" t="s">
        <v>7</v>
      </c>
    </row>
    <row r="55" spans="1:8" x14ac:dyDescent="0.25">
      <c r="A55" s="4">
        <v>51</v>
      </c>
      <c r="B55" s="36" t="s">
        <v>5</v>
      </c>
      <c r="C55" s="36"/>
      <c r="D55" s="36"/>
      <c r="E55" s="36"/>
      <c r="F55" s="36"/>
      <c r="G55" s="36" t="s">
        <v>9</v>
      </c>
      <c r="H55" s="36"/>
    </row>
    <row r="56" spans="1:8" x14ac:dyDescent="0.25">
      <c r="A56" s="4">
        <v>52</v>
      </c>
      <c r="B56" s="36"/>
      <c r="C56" s="36" t="s">
        <v>5</v>
      </c>
      <c r="D56" s="36"/>
      <c r="E56" s="36"/>
      <c r="F56" s="36"/>
      <c r="G56" s="36" t="s">
        <v>5</v>
      </c>
      <c r="H56" s="36"/>
    </row>
    <row r="57" spans="1:8" x14ac:dyDescent="0.25">
      <c r="A57" s="4">
        <v>53</v>
      </c>
      <c r="B57" s="36"/>
      <c r="C57" s="36"/>
      <c r="D57" s="36" t="s">
        <v>5</v>
      </c>
      <c r="E57" s="36"/>
      <c r="F57" s="36"/>
      <c r="G57" s="36"/>
      <c r="H57" s="36" t="s">
        <v>7</v>
      </c>
    </row>
    <row r="58" spans="1:8" x14ac:dyDescent="0.25">
      <c r="A58" s="4">
        <v>54</v>
      </c>
      <c r="B58" s="36"/>
      <c r="C58" s="36" t="s">
        <v>5</v>
      </c>
      <c r="D58" s="36"/>
      <c r="E58" s="36"/>
      <c r="F58" s="36"/>
      <c r="G58" s="36" t="s">
        <v>10</v>
      </c>
      <c r="H58" s="36"/>
    </row>
    <row r="59" spans="1:8" x14ac:dyDescent="0.25">
      <c r="A59" s="4">
        <v>55</v>
      </c>
      <c r="B59" s="36" t="s">
        <v>8</v>
      </c>
      <c r="C59" s="36" t="s">
        <v>8</v>
      </c>
      <c r="D59" s="36"/>
      <c r="E59" s="36"/>
      <c r="F59" s="36"/>
      <c r="G59" s="36"/>
      <c r="H59" s="36"/>
    </row>
    <row r="60" spans="1:8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8" x14ac:dyDescent="0.25">
      <c r="A61" s="16">
        <v>73</v>
      </c>
      <c r="B61" s="36"/>
      <c r="C61" s="36" t="s">
        <v>5</v>
      </c>
      <c r="D61" s="36"/>
      <c r="E61" s="36"/>
      <c r="F61" s="36"/>
      <c r="G61" s="36"/>
      <c r="H61" s="36"/>
    </row>
    <row r="62" spans="1:8" x14ac:dyDescent="0.25">
      <c r="A62" s="16">
        <v>74</v>
      </c>
      <c r="B62" s="36" t="s">
        <v>5</v>
      </c>
      <c r="C62" s="36"/>
      <c r="D62" s="36" t="s">
        <v>5</v>
      </c>
      <c r="E62" s="36"/>
      <c r="F62" s="36"/>
      <c r="G62" s="36" t="s">
        <v>10</v>
      </c>
      <c r="H62" s="36" t="s">
        <v>10</v>
      </c>
    </row>
    <row r="63" spans="1:8" x14ac:dyDescent="0.25">
      <c r="A63" s="16">
        <v>101</v>
      </c>
      <c r="B63" s="37" t="s">
        <v>5</v>
      </c>
      <c r="C63" s="36"/>
      <c r="D63" s="36" t="s">
        <v>5</v>
      </c>
      <c r="E63" s="36"/>
      <c r="F63" s="36"/>
      <c r="G63" s="36"/>
      <c r="H63" s="36" t="s">
        <v>5</v>
      </c>
    </row>
    <row r="64" spans="1:8" x14ac:dyDescent="0.25">
      <c r="A64" s="16">
        <v>102</v>
      </c>
      <c r="B64" s="36"/>
      <c r="C64" s="36" t="s">
        <v>5</v>
      </c>
      <c r="D64" s="36"/>
      <c r="E64" s="36"/>
      <c r="F64" s="36"/>
      <c r="G64" s="36" t="s">
        <v>5</v>
      </c>
      <c r="H64" s="36"/>
    </row>
    <row r="65" spans="1:8" x14ac:dyDescent="0.25">
      <c r="A65" s="16">
        <v>103</v>
      </c>
      <c r="B65" s="36"/>
      <c r="C65" s="36" t="s">
        <v>5</v>
      </c>
      <c r="D65" s="36"/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 t="s">
        <v>5</v>
      </c>
      <c r="C66" s="36"/>
      <c r="D66" s="36" t="s">
        <v>5</v>
      </c>
      <c r="E66" s="36"/>
      <c r="F66" s="36"/>
      <c r="G66" s="36"/>
      <c r="H66" s="36" t="s">
        <v>5</v>
      </c>
    </row>
    <row r="67" spans="1:8" x14ac:dyDescent="0.25">
      <c r="A67" s="16">
        <v>105</v>
      </c>
      <c r="B67" s="36"/>
      <c r="C67" s="36"/>
      <c r="D67" s="36" t="s">
        <v>5</v>
      </c>
      <c r="E67" s="36"/>
      <c r="F67" s="36"/>
      <c r="G67" s="36"/>
      <c r="H67" s="36"/>
    </row>
    <row r="68" spans="1:8" x14ac:dyDescent="0.25">
      <c r="A68" s="16">
        <v>106</v>
      </c>
      <c r="B68" s="36" t="s">
        <v>5</v>
      </c>
      <c r="C68" s="36" t="s">
        <v>5</v>
      </c>
      <c r="D68" s="36" t="s">
        <v>5</v>
      </c>
      <c r="E68" s="36"/>
      <c r="F68" s="36"/>
      <c r="G68" s="36" t="s">
        <v>5</v>
      </c>
      <c r="H68" s="36"/>
    </row>
    <row r="69" spans="1:8" x14ac:dyDescent="0.25">
      <c r="A69" s="16">
        <v>107</v>
      </c>
      <c r="B69" s="36" t="s">
        <v>5</v>
      </c>
      <c r="C69" s="36"/>
      <c r="D69" s="36"/>
      <c r="E69" s="36"/>
      <c r="F69" s="36"/>
      <c r="G69" s="36"/>
      <c r="H69" s="36" t="s">
        <v>5</v>
      </c>
    </row>
    <row r="70" spans="1:8" x14ac:dyDescent="0.25">
      <c r="A70" s="16">
        <v>108</v>
      </c>
      <c r="B70" s="36"/>
      <c r="C70" s="36"/>
      <c r="D70" s="36" t="s">
        <v>5</v>
      </c>
      <c r="E70" s="36"/>
      <c r="F70" s="36"/>
      <c r="G70" s="36" t="s">
        <v>5</v>
      </c>
      <c r="H70" s="36"/>
    </row>
    <row r="71" spans="1:8" x14ac:dyDescent="0.25">
      <c r="A71" s="16">
        <v>109</v>
      </c>
      <c r="B71" s="36" t="s">
        <v>5</v>
      </c>
      <c r="C71" s="36"/>
      <c r="D71" s="36"/>
      <c r="E71" s="36"/>
      <c r="F71" s="36"/>
      <c r="G71" s="36"/>
      <c r="H71" s="36" t="s">
        <v>5</v>
      </c>
    </row>
    <row r="72" spans="1:8" x14ac:dyDescent="0.25">
      <c r="A72" s="16">
        <v>110</v>
      </c>
      <c r="B72" s="36"/>
      <c r="C72" s="36"/>
      <c r="D72" s="36" t="s">
        <v>5</v>
      </c>
      <c r="E72" s="36"/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 t="s">
        <v>5</v>
      </c>
      <c r="C74" s="36"/>
      <c r="D74" s="36" t="s">
        <v>8</v>
      </c>
      <c r="E74" s="36"/>
      <c r="F74" s="36"/>
      <c r="G74" s="36" t="s">
        <v>5</v>
      </c>
      <c r="H74" s="36"/>
    </row>
    <row r="75" spans="1:8" x14ac:dyDescent="0.25">
      <c r="A75" s="16">
        <v>113</v>
      </c>
      <c r="B75" s="36"/>
      <c r="C75" s="36" t="s">
        <v>5</v>
      </c>
      <c r="D75" s="36"/>
      <c r="E75" s="36" t="s">
        <v>5</v>
      </c>
      <c r="F75" s="36"/>
      <c r="G75" s="36" t="s">
        <v>5</v>
      </c>
      <c r="H75" s="36" t="s">
        <v>5</v>
      </c>
    </row>
    <row r="76" spans="1:8" x14ac:dyDescent="0.25">
      <c r="A76" s="16">
        <v>114</v>
      </c>
      <c r="B76" s="36"/>
      <c r="C76" s="36"/>
      <c r="D76" s="36" t="s">
        <v>5</v>
      </c>
      <c r="E76" s="36"/>
      <c r="F76" s="36"/>
      <c r="G76" s="36"/>
      <c r="H76" s="36"/>
    </row>
    <row r="77" spans="1:8" x14ac:dyDescent="0.25">
      <c r="A77" s="16">
        <v>115</v>
      </c>
      <c r="B77" s="36" t="s">
        <v>9</v>
      </c>
      <c r="C77" s="36"/>
      <c r="D77" s="36"/>
      <c r="E77" s="36" t="s">
        <v>5</v>
      </c>
      <c r="F77" s="36"/>
      <c r="G77" s="36"/>
      <c r="H77" s="36"/>
    </row>
    <row r="78" spans="1:8" x14ac:dyDescent="0.25">
      <c r="A78" s="16">
        <v>116</v>
      </c>
      <c r="B78" s="36"/>
      <c r="C78" s="36"/>
      <c r="D78" s="36" t="s">
        <v>5</v>
      </c>
      <c r="E78" s="36"/>
      <c r="F78" s="36"/>
      <c r="G78" s="36" t="s">
        <v>9</v>
      </c>
      <c r="H78" s="36"/>
    </row>
    <row r="79" spans="1:8" x14ac:dyDescent="0.25">
      <c r="A79" s="16">
        <v>117</v>
      </c>
      <c r="B79" s="36" t="s">
        <v>5</v>
      </c>
      <c r="C79" s="36"/>
      <c r="D79" s="36"/>
      <c r="E79" s="36"/>
      <c r="F79" s="36"/>
      <c r="G79" s="36" t="s">
        <v>9</v>
      </c>
      <c r="H79" s="36"/>
    </row>
    <row r="80" spans="1:8" x14ac:dyDescent="0.25">
      <c r="A80" s="16">
        <v>118</v>
      </c>
      <c r="B80" s="36"/>
      <c r="C80" s="36" t="s">
        <v>8</v>
      </c>
      <c r="D80" s="36" t="s">
        <v>8</v>
      </c>
      <c r="E80" s="36"/>
      <c r="F80" s="36"/>
      <c r="G80" s="36"/>
      <c r="H80" s="36" t="s">
        <v>8</v>
      </c>
    </row>
    <row r="81" spans="1:8" x14ac:dyDescent="0.25">
      <c r="A81" s="16">
        <v>119</v>
      </c>
      <c r="B81" s="36"/>
      <c r="C81" s="36"/>
      <c r="D81" s="36" t="s">
        <v>8</v>
      </c>
      <c r="E81" s="36" t="s">
        <v>5</v>
      </c>
      <c r="F81" s="36"/>
      <c r="G81" s="36"/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 t="s">
        <v>8</v>
      </c>
      <c r="D90" s="36" t="s">
        <v>8</v>
      </c>
      <c r="E90" s="36" t="s">
        <v>5</v>
      </c>
      <c r="F90" s="36"/>
      <c r="G90" s="36"/>
      <c r="H90" s="36" t="s">
        <v>8</v>
      </c>
    </row>
    <row r="91" spans="1:8" x14ac:dyDescent="0.25">
      <c r="A91" s="16">
        <v>129</v>
      </c>
      <c r="B91" s="36" t="s">
        <v>5</v>
      </c>
      <c r="C91" s="36"/>
      <c r="D91" s="36"/>
      <c r="E91" s="36"/>
      <c r="F91" s="36"/>
      <c r="G91" s="36"/>
      <c r="H91" s="36" t="s">
        <v>8</v>
      </c>
    </row>
    <row r="92" spans="1:8" x14ac:dyDescent="0.25">
      <c r="A92" s="16">
        <v>130</v>
      </c>
      <c r="B92" s="36" t="s">
        <v>5</v>
      </c>
      <c r="C92" s="36"/>
      <c r="D92" s="36"/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231" priority="18" operator="equal">
      <formula>"Energia"</formula>
    </cfRule>
    <cfRule type="cellIs" dxfId="3230" priority="19" operator="equal">
      <formula>"Feito"</formula>
    </cfRule>
    <cfRule type="cellIs" dxfId="3229" priority="20" operator="equal">
      <formula>"Operação"</formula>
    </cfRule>
    <cfRule type="cellIs" dxfId="3228" priority="21" operator="equal">
      <formula>"Chuva"</formula>
    </cfRule>
    <cfRule type="cellIs" dxfId="3227" priority="22" operator="equal">
      <formula>"Elétrico"</formula>
    </cfRule>
    <cfRule type="cellIs" dxfId="3226" priority="23" operator="equal">
      <formula>"Mecânico"</formula>
    </cfRule>
    <cfRule type="cellIs" dxfId="3225" priority="24" operator="equal">
      <formula>"Ok"</formula>
    </cfRule>
  </conditionalFormatting>
  <conditionalFormatting sqref="B5:I62">
    <cfRule type="cellIs" dxfId="3224" priority="1" operator="equal">
      <formula>"Energia"</formula>
    </cfRule>
    <cfRule type="cellIs" dxfId="3223" priority="2" operator="equal">
      <formula>"Feito"</formula>
    </cfRule>
    <cfRule type="cellIs" dxfId="3222" priority="3" operator="equal">
      <formula>"Operação"</formula>
    </cfRule>
    <cfRule type="cellIs" dxfId="3221" priority="4" operator="equal">
      <formula>"Chuva"</formula>
    </cfRule>
    <cfRule type="cellIs" dxfId="3220" priority="5" operator="equal">
      <formula>"Elétrico"</formula>
    </cfRule>
    <cfRule type="cellIs" dxfId="3219" priority="6" operator="equal">
      <formula>"Mecânico"</formula>
    </cfRule>
    <cfRule type="cellIs" dxfId="3218" priority="7" operator="equal">
      <formula>"Ok"</formula>
    </cfRule>
  </conditionalFormatting>
  <conditionalFormatting sqref="G5:G56 C13">
    <cfRule type="cellIs" dxfId="321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B71ED705-B474-421E-A45E-F447420276A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754-3280-4468-AEAD-2A3A85D90FAE}">
  <sheetPr codeName="Planilha56"/>
  <dimension ref="A1:M95"/>
  <sheetViews>
    <sheetView zoomScale="110" zoomScaleNormal="110" workbookViewId="0">
      <pane ySplit="4" topLeftCell="A5" activePane="bottomLeft" state="frozen"/>
      <selection pane="bottomLeft" activeCell="M16" sqref="M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25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44641</v>
      </c>
      <c r="C3" s="21">
        <f>B3+1</f>
        <v>44642</v>
      </c>
      <c r="D3" s="21">
        <f t="shared" ref="D3:H3" si="0">C3+1</f>
        <v>44643</v>
      </c>
      <c r="E3" s="21">
        <f t="shared" si="0"/>
        <v>44644</v>
      </c>
      <c r="F3" s="21">
        <f t="shared" si="0"/>
        <v>44645</v>
      </c>
      <c r="G3" s="21">
        <f t="shared" si="0"/>
        <v>44646</v>
      </c>
      <c r="H3" s="23">
        <f t="shared" si="0"/>
        <v>44647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5</v>
      </c>
      <c r="D5" s="36"/>
      <c r="E5" s="36" t="s">
        <v>5</v>
      </c>
      <c r="F5" s="36" t="s">
        <v>5</v>
      </c>
      <c r="G5" s="36"/>
      <c r="H5" s="36"/>
      <c r="J5" s="46" t="s">
        <v>5</v>
      </c>
      <c r="K5" s="31">
        <f>COUNTIF($B$5:$H$95,J5)</f>
        <v>161</v>
      </c>
      <c r="L5" s="32">
        <f t="shared" ref="L5:L10" si="2">K5/$K$11</f>
        <v>0.82564102564102559</v>
      </c>
      <c r="M5" s="50">
        <v>44641</v>
      </c>
    </row>
    <row r="6" spans="1:13" x14ac:dyDescent="0.25">
      <c r="A6" s="4">
        <v>2</v>
      </c>
      <c r="B6" s="36" t="s">
        <v>5</v>
      </c>
      <c r="C6" s="36" t="s">
        <v>5</v>
      </c>
      <c r="D6" s="36"/>
      <c r="E6" s="36" t="s">
        <v>5</v>
      </c>
      <c r="F6" s="36"/>
      <c r="G6" s="36" t="s">
        <v>5</v>
      </c>
      <c r="H6" s="36"/>
      <c r="J6" s="40" t="s">
        <v>8</v>
      </c>
      <c r="K6" s="31">
        <f t="shared" ref="K6:K9" si="3">COUNTIF($B$5:$H$95,J6)</f>
        <v>16</v>
      </c>
      <c r="L6" s="33">
        <f t="shared" si="2"/>
        <v>8.2051282051282051E-2</v>
      </c>
    </row>
    <row r="7" spans="1:13" x14ac:dyDescent="0.25">
      <c r="A7" s="4">
        <v>3</v>
      </c>
      <c r="B7" s="36" t="s">
        <v>5</v>
      </c>
      <c r="C7" s="36"/>
      <c r="D7" s="36" t="s">
        <v>5</v>
      </c>
      <c r="E7" s="36" t="s">
        <v>5</v>
      </c>
      <c r="F7" s="36"/>
      <c r="G7" s="36" t="s">
        <v>5</v>
      </c>
      <c r="H7" s="36"/>
      <c r="J7" s="44" t="s">
        <v>9</v>
      </c>
      <c r="K7" s="31">
        <f t="shared" si="3"/>
        <v>6</v>
      </c>
      <c r="L7" s="33">
        <f t="shared" si="2"/>
        <v>3.0769230769230771E-2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/>
      <c r="J8" s="45" t="s">
        <v>7</v>
      </c>
      <c r="K8" s="31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8</v>
      </c>
      <c r="C9" s="36"/>
      <c r="D9" s="36" t="s">
        <v>5</v>
      </c>
      <c r="E9" s="36"/>
      <c r="F9" s="36"/>
      <c r="G9" s="36"/>
      <c r="H9" s="36" t="s">
        <v>5</v>
      </c>
      <c r="J9" s="43" t="s">
        <v>6</v>
      </c>
      <c r="K9" s="31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/>
      <c r="E10" s="36"/>
      <c r="F10" s="36" t="s">
        <v>5</v>
      </c>
      <c r="G10" s="36"/>
      <c r="H10" s="36" t="s">
        <v>5</v>
      </c>
      <c r="J10" s="41" t="s">
        <v>10</v>
      </c>
      <c r="K10" s="31">
        <f>COUNTIF($B$5:$H$95,J10)</f>
        <v>12</v>
      </c>
      <c r="L10" s="35">
        <f t="shared" si="2"/>
        <v>6.1538461538461542E-2</v>
      </c>
    </row>
    <row r="11" spans="1:13" x14ac:dyDescent="0.25">
      <c r="A11" s="4">
        <v>7</v>
      </c>
      <c r="B11" s="36"/>
      <c r="C11" s="36"/>
      <c r="D11" s="36"/>
      <c r="E11" s="36"/>
      <c r="F11" s="36"/>
      <c r="G11" s="36" t="s">
        <v>5</v>
      </c>
      <c r="H11" s="36"/>
      <c r="J11" s="42" t="s">
        <v>20</v>
      </c>
      <c r="K11" s="11">
        <f>SUM(K5:K10)</f>
        <v>195</v>
      </c>
    </row>
    <row r="12" spans="1:13" x14ac:dyDescent="0.25">
      <c r="A12" s="4">
        <v>8</v>
      </c>
      <c r="B12" s="36"/>
      <c r="C12" s="36"/>
      <c r="D12" s="36"/>
      <c r="E12" s="36"/>
      <c r="F12" s="36" t="s">
        <v>5</v>
      </c>
      <c r="G12" s="36"/>
      <c r="H12" s="36"/>
    </row>
    <row r="13" spans="1:13" x14ac:dyDescent="0.25">
      <c r="A13" s="4">
        <v>9</v>
      </c>
      <c r="B13" s="36"/>
      <c r="C13" s="36"/>
      <c r="D13" s="36"/>
      <c r="E13" s="36"/>
      <c r="F13" s="36"/>
      <c r="G13" s="36" t="s">
        <v>5</v>
      </c>
      <c r="H13" s="36"/>
    </row>
    <row r="14" spans="1:13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/>
      <c r="C19" s="36"/>
      <c r="D19" s="36" t="s">
        <v>5</v>
      </c>
      <c r="E19" s="36"/>
      <c r="F19" s="36"/>
      <c r="G19" s="36" t="s">
        <v>5</v>
      </c>
      <c r="H19" s="36"/>
    </row>
    <row r="20" spans="1:8" x14ac:dyDescent="0.25">
      <c r="A20" s="4">
        <v>16</v>
      </c>
      <c r="B20" s="36" t="s">
        <v>9</v>
      </c>
      <c r="C20" s="36"/>
      <c r="D20" s="36"/>
      <c r="E20" s="36" t="s">
        <v>8</v>
      </c>
      <c r="F20" s="36"/>
      <c r="G20" s="36"/>
      <c r="H20" s="36" t="s">
        <v>5</v>
      </c>
    </row>
    <row r="21" spans="1:8" x14ac:dyDescent="0.25">
      <c r="A21" s="4">
        <v>17</v>
      </c>
      <c r="B21" s="36"/>
      <c r="C21" s="36"/>
      <c r="D21" s="36"/>
      <c r="E21" s="36"/>
      <c r="F21" s="36" t="s">
        <v>5</v>
      </c>
      <c r="G21" s="36" t="s">
        <v>5</v>
      </c>
      <c r="H21" s="36"/>
    </row>
    <row r="22" spans="1:8" x14ac:dyDescent="0.25">
      <c r="A22" s="4">
        <v>18</v>
      </c>
      <c r="B22" s="36"/>
      <c r="C22" s="36" t="s">
        <v>5</v>
      </c>
      <c r="D22" s="36"/>
      <c r="E22" s="36"/>
      <c r="F22" s="36" t="s">
        <v>5</v>
      </c>
      <c r="G22" s="36"/>
      <c r="H22" s="36" t="s">
        <v>5</v>
      </c>
    </row>
    <row r="23" spans="1:8" x14ac:dyDescent="0.25">
      <c r="A23" s="4">
        <v>19</v>
      </c>
      <c r="B23" s="36" t="s">
        <v>5</v>
      </c>
      <c r="C23" s="36"/>
      <c r="D23" s="36"/>
      <c r="E23" s="36" t="s">
        <v>5</v>
      </c>
      <c r="F23" s="36"/>
      <c r="G23" s="36"/>
      <c r="H23" s="36"/>
    </row>
    <row r="24" spans="1:8" x14ac:dyDescent="0.25">
      <c r="A24" s="4">
        <v>20</v>
      </c>
      <c r="B24" s="36"/>
      <c r="C24" s="36" t="s">
        <v>5</v>
      </c>
      <c r="D24" s="36"/>
      <c r="E24" s="36"/>
      <c r="F24" s="36" t="s">
        <v>5</v>
      </c>
      <c r="G24" s="36"/>
      <c r="H24" s="36" t="s">
        <v>5</v>
      </c>
    </row>
    <row r="25" spans="1:8" x14ac:dyDescent="0.25">
      <c r="A25" s="4">
        <v>21</v>
      </c>
      <c r="B25" s="36"/>
      <c r="C25" s="36"/>
      <c r="D25" s="36" t="s">
        <v>8</v>
      </c>
      <c r="E25" s="36"/>
      <c r="F25" s="36" t="s">
        <v>5</v>
      </c>
      <c r="G25" s="36" t="s">
        <v>9</v>
      </c>
      <c r="H25" s="36"/>
    </row>
    <row r="26" spans="1:8" x14ac:dyDescent="0.25">
      <c r="A26" s="4">
        <v>22</v>
      </c>
      <c r="B26" s="36" t="s">
        <v>5</v>
      </c>
      <c r="C26" s="36"/>
      <c r="D26" s="36"/>
      <c r="E26" s="36" t="s">
        <v>5</v>
      </c>
      <c r="F26" s="36"/>
      <c r="G26" s="36"/>
      <c r="H26" s="36" t="s">
        <v>5</v>
      </c>
    </row>
    <row r="27" spans="1:8" x14ac:dyDescent="0.25">
      <c r="A27" s="4">
        <v>23</v>
      </c>
      <c r="B27" s="36"/>
      <c r="C27" s="36" t="s">
        <v>5</v>
      </c>
      <c r="D27" s="36"/>
      <c r="E27" s="36"/>
      <c r="F27" s="36" t="s">
        <v>5</v>
      </c>
      <c r="G27" s="36"/>
      <c r="H27" s="36"/>
    </row>
    <row r="28" spans="1:8" x14ac:dyDescent="0.25">
      <c r="A28" s="4">
        <v>24</v>
      </c>
      <c r="B28" s="36"/>
      <c r="C28" s="36"/>
      <c r="D28" s="36" t="s">
        <v>5</v>
      </c>
      <c r="E28" s="36"/>
      <c r="F28" s="36"/>
      <c r="G28" s="36" t="s">
        <v>5</v>
      </c>
      <c r="H28" s="36"/>
    </row>
    <row r="29" spans="1:8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8</v>
      </c>
      <c r="H29" s="36" t="s">
        <v>5</v>
      </c>
    </row>
    <row r="30" spans="1:8" x14ac:dyDescent="0.25">
      <c r="A30" s="4">
        <v>26</v>
      </c>
      <c r="B30" s="36"/>
      <c r="C30" s="36"/>
      <c r="D30" s="36" t="s">
        <v>5</v>
      </c>
      <c r="E30" s="36"/>
      <c r="F30" s="36"/>
      <c r="G30" s="36" t="s">
        <v>5</v>
      </c>
      <c r="H30" s="36"/>
    </row>
    <row r="31" spans="1:8" x14ac:dyDescent="0.25">
      <c r="A31" s="4">
        <v>27</v>
      </c>
      <c r="B31" s="36"/>
      <c r="C31" s="36" t="s">
        <v>9</v>
      </c>
      <c r="D31" s="36"/>
      <c r="E31" s="36"/>
      <c r="F31" s="36" t="s">
        <v>10</v>
      </c>
      <c r="G31" s="36"/>
      <c r="H31" s="36" t="s">
        <v>5</v>
      </c>
    </row>
    <row r="32" spans="1:8" x14ac:dyDescent="0.25">
      <c r="A32" s="4">
        <v>28</v>
      </c>
      <c r="B32" s="36" t="s">
        <v>9</v>
      </c>
      <c r="C32" s="36"/>
      <c r="D32" s="36"/>
      <c r="E32" s="36" t="s">
        <v>8</v>
      </c>
      <c r="F32" s="36"/>
      <c r="G32" s="36"/>
      <c r="H32" s="36" t="s">
        <v>5</v>
      </c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/>
      <c r="C34" s="36" t="s">
        <v>5</v>
      </c>
      <c r="D34" s="36"/>
      <c r="E34" s="36"/>
      <c r="F34" s="36" t="s">
        <v>5</v>
      </c>
      <c r="G34" s="36"/>
      <c r="H34" s="36"/>
    </row>
    <row r="35" spans="1:8" x14ac:dyDescent="0.25">
      <c r="A35" s="4">
        <v>31</v>
      </c>
      <c r="B35" s="36" t="s">
        <v>9</v>
      </c>
      <c r="C35" s="36"/>
      <c r="D35" s="36"/>
      <c r="E35" s="36" t="s">
        <v>5</v>
      </c>
      <c r="F35" s="36"/>
      <c r="G35" s="36"/>
      <c r="H35" s="36" t="s">
        <v>5</v>
      </c>
    </row>
    <row r="36" spans="1:8" x14ac:dyDescent="0.25">
      <c r="A36" s="4">
        <v>32</v>
      </c>
      <c r="B36" s="36"/>
      <c r="C36" s="36"/>
      <c r="D36" s="36" t="s">
        <v>5</v>
      </c>
      <c r="E36" s="36"/>
      <c r="F36" s="36"/>
      <c r="G36" s="36" t="s">
        <v>5</v>
      </c>
      <c r="H36" s="36"/>
    </row>
    <row r="37" spans="1:8" x14ac:dyDescent="0.25">
      <c r="A37" s="4">
        <v>33</v>
      </c>
      <c r="B37" s="36"/>
      <c r="C37" s="36" t="s">
        <v>5</v>
      </c>
      <c r="D37" s="36"/>
      <c r="E37" s="36"/>
      <c r="F37" s="36" t="s">
        <v>5</v>
      </c>
      <c r="G37" s="36"/>
      <c r="H37" s="36"/>
    </row>
    <row r="38" spans="1:8" x14ac:dyDescent="0.25">
      <c r="A38" s="4">
        <v>34</v>
      </c>
      <c r="B38" s="36"/>
      <c r="C38" s="36"/>
      <c r="D38" s="36" t="s">
        <v>5</v>
      </c>
      <c r="E38" s="36"/>
      <c r="F38" s="36" t="s">
        <v>5</v>
      </c>
      <c r="G38" s="36" t="s">
        <v>5</v>
      </c>
      <c r="H38" s="36"/>
    </row>
    <row r="39" spans="1:8" x14ac:dyDescent="0.25">
      <c r="A39" s="4">
        <v>35</v>
      </c>
      <c r="B39" s="36"/>
      <c r="C39" s="36" t="s">
        <v>5</v>
      </c>
      <c r="D39" s="36" t="s">
        <v>10</v>
      </c>
      <c r="E39" s="36" t="s">
        <v>5</v>
      </c>
      <c r="F39" s="36" t="s">
        <v>5</v>
      </c>
      <c r="G39" s="36" t="s">
        <v>5</v>
      </c>
      <c r="H39" s="36" t="s">
        <v>5</v>
      </c>
    </row>
    <row r="40" spans="1:8" x14ac:dyDescent="0.25">
      <c r="A40" s="4">
        <v>36</v>
      </c>
      <c r="B40" s="36"/>
      <c r="C40" s="36" t="s">
        <v>5</v>
      </c>
      <c r="D40" s="36"/>
      <c r="E40" s="36" t="s">
        <v>5</v>
      </c>
      <c r="F40" s="36"/>
      <c r="G40" s="36"/>
      <c r="H40" s="36" t="s">
        <v>5</v>
      </c>
    </row>
    <row r="41" spans="1:8" x14ac:dyDescent="0.25">
      <c r="A41" s="4">
        <v>37</v>
      </c>
      <c r="B41" s="36" t="s">
        <v>5</v>
      </c>
      <c r="C41" s="36" t="s">
        <v>5</v>
      </c>
      <c r="D41" s="36"/>
      <c r="E41" s="36" t="s">
        <v>5</v>
      </c>
      <c r="F41" s="36"/>
      <c r="G41" s="36"/>
      <c r="H41" s="36"/>
    </row>
    <row r="42" spans="1:8" x14ac:dyDescent="0.25">
      <c r="A42" s="4">
        <v>38</v>
      </c>
      <c r="B42" s="36"/>
      <c r="C42" s="36"/>
      <c r="D42" s="36" t="s">
        <v>5</v>
      </c>
      <c r="E42" s="36"/>
      <c r="F42" s="36"/>
      <c r="G42" s="36" t="s">
        <v>5</v>
      </c>
      <c r="H42" s="36"/>
    </row>
    <row r="43" spans="1:8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/>
    </row>
    <row r="44" spans="1:8" x14ac:dyDescent="0.25">
      <c r="A44" s="4">
        <v>40</v>
      </c>
      <c r="B44" s="36" t="s">
        <v>5</v>
      </c>
      <c r="C44" s="36"/>
      <c r="D44" s="36"/>
      <c r="E44" s="36" t="s">
        <v>5</v>
      </c>
      <c r="F44" s="36"/>
      <c r="G44" s="36"/>
      <c r="H44" s="36" t="s">
        <v>5</v>
      </c>
    </row>
    <row r="45" spans="1:8" x14ac:dyDescent="0.25">
      <c r="A45" s="4">
        <v>41</v>
      </c>
      <c r="B45" s="36"/>
      <c r="C45" s="36" t="s">
        <v>5</v>
      </c>
      <c r="D45" s="36"/>
      <c r="E45" s="36"/>
      <c r="F45" s="36" t="s">
        <v>5</v>
      </c>
      <c r="G45" s="36"/>
      <c r="H45" s="36"/>
    </row>
    <row r="46" spans="1:8" x14ac:dyDescent="0.25">
      <c r="A46" s="4">
        <v>42</v>
      </c>
      <c r="B46" s="36"/>
      <c r="C46" s="36"/>
      <c r="D46" s="36" t="s">
        <v>5</v>
      </c>
      <c r="E46" s="36"/>
      <c r="F46" s="36"/>
      <c r="G46" s="36" t="s">
        <v>5</v>
      </c>
      <c r="H46" s="36"/>
    </row>
    <row r="47" spans="1:8" x14ac:dyDescent="0.25">
      <c r="A47" s="4">
        <v>43</v>
      </c>
      <c r="B47" s="36"/>
      <c r="C47" s="36" t="s">
        <v>5</v>
      </c>
      <c r="D47" s="36"/>
      <c r="E47" s="36"/>
      <c r="F47" s="36" t="s">
        <v>10</v>
      </c>
      <c r="G47" s="36"/>
      <c r="H47" s="36"/>
    </row>
    <row r="48" spans="1:8" x14ac:dyDescent="0.25">
      <c r="A48" s="4">
        <v>44</v>
      </c>
      <c r="B48" s="36"/>
      <c r="C48" s="36"/>
      <c r="D48" s="36" t="s">
        <v>5</v>
      </c>
      <c r="E48" s="36"/>
      <c r="F48" s="36"/>
      <c r="G48" s="36"/>
      <c r="H48" s="36" t="s">
        <v>5</v>
      </c>
    </row>
    <row r="49" spans="1:8" x14ac:dyDescent="0.25">
      <c r="A49" s="4">
        <v>45</v>
      </c>
      <c r="B49" s="36" t="s">
        <v>5</v>
      </c>
      <c r="C49" s="36"/>
      <c r="D49" s="36" t="s">
        <v>10</v>
      </c>
      <c r="E49" s="36"/>
      <c r="F49" s="36" t="s">
        <v>5</v>
      </c>
      <c r="G49" s="36"/>
      <c r="H49" s="36" t="s">
        <v>5</v>
      </c>
    </row>
    <row r="50" spans="1:8" x14ac:dyDescent="0.25">
      <c r="A50" s="4">
        <v>46</v>
      </c>
      <c r="B50" s="36"/>
      <c r="C50" s="36" t="s">
        <v>9</v>
      </c>
      <c r="D50" s="36"/>
      <c r="E50" s="36" t="s">
        <v>5</v>
      </c>
      <c r="F50" s="36"/>
      <c r="G50" s="36" t="s">
        <v>5</v>
      </c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 t="s">
        <v>5</v>
      </c>
      <c r="D53" s="36"/>
      <c r="E53" s="36" t="s">
        <v>5</v>
      </c>
      <c r="F53" s="36"/>
      <c r="G53" s="36" t="s">
        <v>5</v>
      </c>
      <c r="H53" s="36"/>
    </row>
    <row r="54" spans="1:8" x14ac:dyDescent="0.25">
      <c r="A54" s="4">
        <v>50</v>
      </c>
      <c r="B54" s="36"/>
      <c r="C54" s="36"/>
      <c r="D54" s="36" t="s">
        <v>10</v>
      </c>
      <c r="E54" s="36"/>
      <c r="F54" s="36"/>
      <c r="G54" s="36" t="s">
        <v>5</v>
      </c>
      <c r="H54" s="36"/>
    </row>
    <row r="55" spans="1:8" x14ac:dyDescent="0.25">
      <c r="A55" s="4">
        <v>51</v>
      </c>
      <c r="B55" s="36"/>
      <c r="C55" s="36" t="s">
        <v>5</v>
      </c>
      <c r="D55" s="36"/>
      <c r="E55" s="36"/>
      <c r="F55" s="36" t="s">
        <v>5</v>
      </c>
      <c r="G55" s="36"/>
      <c r="H55" s="36"/>
    </row>
    <row r="56" spans="1:8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/>
      <c r="H56" s="36" t="s">
        <v>5</v>
      </c>
    </row>
    <row r="57" spans="1:8" x14ac:dyDescent="0.25">
      <c r="A57" s="4">
        <v>53</v>
      </c>
      <c r="B57" s="36"/>
      <c r="C57" s="36"/>
      <c r="D57" s="36" t="s">
        <v>5</v>
      </c>
      <c r="E57" s="36"/>
      <c r="F57" s="36"/>
      <c r="G57" s="36" t="s">
        <v>5</v>
      </c>
      <c r="H57" s="36"/>
    </row>
    <row r="58" spans="1:8" x14ac:dyDescent="0.25">
      <c r="A58" s="4">
        <v>54</v>
      </c>
      <c r="B58" s="36" t="s">
        <v>10</v>
      </c>
      <c r="C58" s="36"/>
      <c r="D58" s="36"/>
      <c r="E58" s="36" t="s">
        <v>5</v>
      </c>
      <c r="F58" s="36"/>
      <c r="G58" s="36" t="s">
        <v>5</v>
      </c>
      <c r="H58" s="36" t="s">
        <v>5</v>
      </c>
    </row>
    <row r="59" spans="1:8" x14ac:dyDescent="0.25">
      <c r="A59" s="4">
        <v>55</v>
      </c>
      <c r="B59" s="36" t="s">
        <v>5</v>
      </c>
      <c r="C59" s="36" t="s">
        <v>10</v>
      </c>
      <c r="D59" s="36"/>
      <c r="E59" s="36"/>
      <c r="F59" s="36" t="s">
        <v>5</v>
      </c>
      <c r="G59" s="36"/>
      <c r="H59" s="36"/>
    </row>
    <row r="60" spans="1:8" x14ac:dyDescent="0.25">
      <c r="A60" s="4">
        <v>56</v>
      </c>
      <c r="B60" s="36" t="s">
        <v>5</v>
      </c>
      <c r="C60" s="36"/>
      <c r="D60" s="36"/>
      <c r="E60" s="36" t="s">
        <v>10</v>
      </c>
      <c r="F60" s="36"/>
      <c r="G60" s="36"/>
      <c r="H60" s="36" t="s">
        <v>5</v>
      </c>
    </row>
    <row r="61" spans="1:8" x14ac:dyDescent="0.25">
      <c r="A61" s="16">
        <v>73</v>
      </c>
      <c r="B61" s="36"/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 t="s">
        <v>10</v>
      </c>
      <c r="C62" s="36" t="s">
        <v>10</v>
      </c>
      <c r="D62" s="36"/>
      <c r="E62" s="36"/>
      <c r="F62" s="36" t="s">
        <v>5</v>
      </c>
      <c r="G62" s="36"/>
      <c r="H62" s="36" t="s">
        <v>5</v>
      </c>
    </row>
    <row r="63" spans="1:8" x14ac:dyDescent="0.25">
      <c r="A63" s="16">
        <v>101</v>
      </c>
      <c r="B63" s="37"/>
      <c r="C63" s="36"/>
      <c r="D63" s="36" t="s">
        <v>5</v>
      </c>
      <c r="E63" s="36"/>
      <c r="F63" s="36"/>
      <c r="G63" s="36" t="s">
        <v>5</v>
      </c>
      <c r="H63" s="36"/>
    </row>
    <row r="64" spans="1:8" x14ac:dyDescent="0.25">
      <c r="A64" s="16">
        <v>102</v>
      </c>
      <c r="B64" s="36"/>
      <c r="C64" s="36" t="s">
        <v>5</v>
      </c>
      <c r="D64" s="36"/>
      <c r="E64" s="36"/>
      <c r="F64" s="36" t="s">
        <v>5</v>
      </c>
      <c r="G64" s="36"/>
      <c r="H64" s="36"/>
    </row>
    <row r="65" spans="1:8" x14ac:dyDescent="0.25">
      <c r="A65" s="16">
        <v>103</v>
      </c>
      <c r="B65" s="36"/>
      <c r="C65" s="36" t="s">
        <v>5</v>
      </c>
      <c r="D65" s="36" t="s">
        <v>5</v>
      </c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/>
      <c r="C66" s="36"/>
      <c r="D66" s="36" t="s">
        <v>5</v>
      </c>
      <c r="E66" s="36"/>
      <c r="F66" s="36"/>
      <c r="G66" s="36" t="s">
        <v>5</v>
      </c>
      <c r="H66" s="36"/>
    </row>
    <row r="67" spans="1:8" x14ac:dyDescent="0.25">
      <c r="A67" s="16">
        <v>105</v>
      </c>
      <c r="B67" s="36" t="s">
        <v>5</v>
      </c>
      <c r="C67" s="36"/>
      <c r="D67" s="36"/>
      <c r="E67" s="36" t="s">
        <v>5</v>
      </c>
      <c r="F67" s="36"/>
      <c r="G67" s="36"/>
      <c r="H67" s="36" t="s">
        <v>5</v>
      </c>
    </row>
    <row r="68" spans="1:8" x14ac:dyDescent="0.25">
      <c r="A68" s="16">
        <v>106</v>
      </c>
      <c r="B68" s="36" t="s">
        <v>5</v>
      </c>
      <c r="C68" s="36"/>
      <c r="D68" s="36"/>
      <c r="E68" s="36" t="s">
        <v>5</v>
      </c>
      <c r="F68" s="36" t="s">
        <v>5</v>
      </c>
      <c r="G68" s="36"/>
      <c r="H68" s="36" t="s">
        <v>5</v>
      </c>
    </row>
    <row r="69" spans="1:8" x14ac:dyDescent="0.25">
      <c r="A69" s="16">
        <v>107</v>
      </c>
      <c r="B69" s="36"/>
      <c r="C69" s="36"/>
      <c r="D69" s="36" t="s">
        <v>5</v>
      </c>
      <c r="E69" s="36"/>
      <c r="F69" s="36"/>
      <c r="G69" s="36" t="s">
        <v>5</v>
      </c>
      <c r="H69" s="36"/>
    </row>
    <row r="70" spans="1:8" x14ac:dyDescent="0.25">
      <c r="A70" s="16">
        <v>108</v>
      </c>
      <c r="B70" s="36"/>
      <c r="C70" s="36" t="s">
        <v>5</v>
      </c>
      <c r="D70" s="36"/>
      <c r="E70" s="36" t="s">
        <v>5</v>
      </c>
      <c r="F70" s="36" t="s">
        <v>5</v>
      </c>
      <c r="G70" s="36" t="s">
        <v>5</v>
      </c>
      <c r="H70" s="36"/>
    </row>
    <row r="71" spans="1:8" x14ac:dyDescent="0.25">
      <c r="A71" s="16">
        <v>109</v>
      </c>
      <c r="B71" s="36"/>
      <c r="C71" s="36"/>
      <c r="D71" s="36" t="s">
        <v>5</v>
      </c>
      <c r="E71" s="36"/>
      <c r="F71" s="36"/>
      <c r="G71" s="36" t="s">
        <v>5</v>
      </c>
      <c r="H71" s="36"/>
    </row>
    <row r="72" spans="1:8" x14ac:dyDescent="0.25">
      <c r="A72" s="16">
        <v>110</v>
      </c>
      <c r="B72" s="36" t="s">
        <v>5</v>
      </c>
      <c r="C72" s="36"/>
      <c r="D72" s="36"/>
      <c r="E72" s="36" t="s">
        <v>5</v>
      </c>
      <c r="F72" s="36"/>
      <c r="G72" s="36"/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 t="s">
        <v>5</v>
      </c>
      <c r="D74" s="36"/>
      <c r="E74" s="36"/>
      <c r="F74" s="36" t="s">
        <v>5</v>
      </c>
      <c r="G74" s="36"/>
      <c r="H74" s="36"/>
    </row>
    <row r="75" spans="1:8" x14ac:dyDescent="0.25">
      <c r="A75" s="16">
        <v>113</v>
      </c>
      <c r="B75" s="36" t="s">
        <v>10</v>
      </c>
      <c r="C75" s="36"/>
      <c r="D75" s="36"/>
      <c r="E75" s="36" t="s">
        <v>5</v>
      </c>
      <c r="F75" s="36"/>
      <c r="G75" s="36" t="s">
        <v>5</v>
      </c>
      <c r="H75" s="36"/>
    </row>
    <row r="76" spans="1:8" x14ac:dyDescent="0.25">
      <c r="A76" s="16">
        <v>114</v>
      </c>
      <c r="B76" s="36"/>
      <c r="C76" s="36"/>
      <c r="D76" s="36" t="s">
        <v>5</v>
      </c>
      <c r="E76" s="36"/>
      <c r="F76" s="36"/>
      <c r="G76" s="36" t="s">
        <v>5</v>
      </c>
      <c r="H76" s="36"/>
    </row>
    <row r="77" spans="1:8" x14ac:dyDescent="0.25">
      <c r="A77" s="16">
        <v>115</v>
      </c>
      <c r="B77" s="36" t="s">
        <v>5</v>
      </c>
      <c r="C77" s="36" t="s">
        <v>10</v>
      </c>
      <c r="D77" s="36"/>
      <c r="E77" s="36"/>
      <c r="F77" s="36" t="s">
        <v>5</v>
      </c>
      <c r="G77" s="36"/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 t="s">
        <v>8</v>
      </c>
      <c r="F78" s="36"/>
      <c r="G78" s="36"/>
      <c r="H78" s="36"/>
    </row>
    <row r="79" spans="1:8" x14ac:dyDescent="0.25">
      <c r="A79" s="16">
        <v>117</v>
      </c>
      <c r="B79" s="36"/>
      <c r="C79" s="36" t="s">
        <v>8</v>
      </c>
      <c r="D79" s="36" t="s">
        <v>8</v>
      </c>
      <c r="E79" s="36"/>
      <c r="F79" s="36"/>
      <c r="G79" s="36" t="s">
        <v>8</v>
      </c>
      <c r="H79" s="36"/>
    </row>
    <row r="80" spans="1:8" x14ac:dyDescent="0.25">
      <c r="A80" s="16">
        <v>118</v>
      </c>
      <c r="B80" s="36"/>
      <c r="C80" s="36"/>
      <c r="D80" s="36"/>
      <c r="E80" s="36"/>
      <c r="F80" s="36" t="s">
        <v>8</v>
      </c>
      <c r="G80" s="36"/>
      <c r="H80" s="36"/>
    </row>
    <row r="81" spans="1:8" x14ac:dyDescent="0.25">
      <c r="A81" s="16">
        <v>119</v>
      </c>
      <c r="B81" s="36" t="s">
        <v>8</v>
      </c>
      <c r="C81" s="36"/>
      <c r="D81" s="36"/>
      <c r="E81" s="36"/>
      <c r="F81" s="36"/>
      <c r="G81" s="36" t="s">
        <v>8</v>
      </c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/>
      <c r="D90" s="36"/>
      <c r="E90" s="36" t="s">
        <v>8</v>
      </c>
      <c r="F90" s="36" t="s">
        <v>8</v>
      </c>
      <c r="G90" s="36"/>
      <c r="H90" s="36" t="s">
        <v>8</v>
      </c>
    </row>
    <row r="91" spans="1:8" x14ac:dyDescent="0.25">
      <c r="A91" s="16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16">
        <v>130</v>
      </c>
      <c r="B92" s="36"/>
      <c r="C92" s="36" t="s">
        <v>8</v>
      </c>
      <c r="D92" s="36" t="s">
        <v>5</v>
      </c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216" priority="18" operator="equal">
      <formula>"Energia"</formula>
    </cfRule>
    <cfRule type="cellIs" dxfId="3215" priority="19" operator="equal">
      <formula>"Feito"</formula>
    </cfRule>
    <cfRule type="cellIs" dxfId="3214" priority="20" operator="equal">
      <formula>"Operação"</formula>
    </cfRule>
    <cfRule type="cellIs" dxfId="3213" priority="21" operator="equal">
      <formula>"Chuva"</formula>
    </cfRule>
    <cfRule type="cellIs" dxfId="3212" priority="22" operator="equal">
      <formula>"Elétrico"</formula>
    </cfRule>
    <cfRule type="cellIs" dxfId="3211" priority="23" operator="equal">
      <formula>"Mecânico"</formula>
    </cfRule>
    <cfRule type="cellIs" dxfId="3210" priority="24" operator="equal">
      <formula>"Ok"</formula>
    </cfRule>
  </conditionalFormatting>
  <conditionalFormatting sqref="B5:I62">
    <cfRule type="cellIs" dxfId="3209" priority="1" operator="equal">
      <formula>"Energia"</formula>
    </cfRule>
    <cfRule type="cellIs" dxfId="3208" priority="2" operator="equal">
      <formula>"Feito"</formula>
    </cfRule>
    <cfRule type="cellIs" dxfId="3207" priority="3" operator="equal">
      <formula>"Operação"</formula>
    </cfRule>
    <cfRule type="cellIs" dxfId="3206" priority="4" operator="equal">
      <formula>"Chuva"</formula>
    </cfRule>
    <cfRule type="cellIs" dxfId="3205" priority="5" operator="equal">
      <formula>"Elétrico"</formula>
    </cfRule>
    <cfRule type="cellIs" dxfId="3204" priority="6" operator="equal">
      <formula>"Mecânico"</formula>
    </cfRule>
    <cfRule type="cellIs" dxfId="3203" priority="7" operator="equal">
      <formula>"Ok"</formula>
    </cfRule>
  </conditionalFormatting>
  <conditionalFormatting sqref="G5:G56 C13">
    <cfRule type="cellIs" dxfId="320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02B77C1E-0A6F-48B7-92E9-813E4F5C59A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3C22-A431-48B9-8069-3793B6C02A1C}">
  <sheetPr codeName="Planilha57"/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26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44648</v>
      </c>
      <c r="C3" s="21">
        <f>B3+1</f>
        <v>44649</v>
      </c>
      <c r="D3" s="21">
        <f t="shared" ref="D3:H3" si="0">C3+1</f>
        <v>44650</v>
      </c>
      <c r="E3" s="21">
        <f t="shared" si="0"/>
        <v>44651</v>
      </c>
      <c r="F3" s="21">
        <f t="shared" si="0"/>
        <v>44652</v>
      </c>
      <c r="G3" s="21">
        <f t="shared" si="0"/>
        <v>44653</v>
      </c>
      <c r="H3" s="23">
        <f t="shared" si="0"/>
        <v>44654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 t="s">
        <v>5</v>
      </c>
      <c r="C5" s="36"/>
      <c r="D5" s="36"/>
      <c r="E5" s="36" t="s">
        <v>5</v>
      </c>
      <c r="F5" s="36"/>
      <c r="G5" s="36"/>
      <c r="H5" s="36" t="s">
        <v>5</v>
      </c>
      <c r="J5" s="46" t="s">
        <v>5</v>
      </c>
      <c r="K5" s="31">
        <f>COUNTIF($B$5:$H$95,J5)</f>
        <v>173</v>
      </c>
      <c r="L5" s="32">
        <f t="shared" ref="L5:L10" si="2">K5/$K$11</f>
        <v>0.84390243902439022</v>
      </c>
      <c r="M5" s="50">
        <v>44648</v>
      </c>
    </row>
    <row r="6" spans="1:13" x14ac:dyDescent="0.25">
      <c r="A6" s="4">
        <v>2</v>
      </c>
      <c r="B6" s="36" t="s">
        <v>5</v>
      </c>
      <c r="C6" s="36"/>
      <c r="D6" s="36" t="s">
        <v>5</v>
      </c>
      <c r="E6" s="36"/>
      <c r="F6" s="36" t="s">
        <v>5</v>
      </c>
      <c r="G6" s="36"/>
      <c r="H6" s="36" t="s">
        <v>5</v>
      </c>
      <c r="J6" s="40" t="s">
        <v>8</v>
      </c>
      <c r="K6" s="31">
        <f t="shared" ref="K6:K10" si="3">COUNTIF($B$5:$H$95,J6)</f>
        <v>15</v>
      </c>
      <c r="L6" s="33">
        <f t="shared" si="2"/>
        <v>7.3170731707317069E-2</v>
      </c>
    </row>
    <row r="7" spans="1:13" x14ac:dyDescent="0.25">
      <c r="A7" s="4">
        <v>3</v>
      </c>
      <c r="B7" s="36"/>
      <c r="C7" s="36" t="s">
        <v>5</v>
      </c>
      <c r="D7" s="36" t="s">
        <v>5</v>
      </c>
      <c r="E7" s="36"/>
      <c r="F7" s="36" t="s">
        <v>5</v>
      </c>
      <c r="G7" s="36"/>
      <c r="H7" s="36"/>
      <c r="J7" s="44" t="s">
        <v>9</v>
      </c>
      <c r="K7" s="31">
        <f t="shared" si="3"/>
        <v>7</v>
      </c>
      <c r="L7" s="33">
        <f t="shared" si="2"/>
        <v>3.4146341463414637E-2</v>
      </c>
    </row>
    <row r="8" spans="1:13" x14ac:dyDescent="0.25">
      <c r="A8" s="4">
        <v>4</v>
      </c>
      <c r="B8" s="36" t="s">
        <v>5</v>
      </c>
      <c r="C8" s="36"/>
      <c r="D8" s="36" t="s">
        <v>5</v>
      </c>
      <c r="E8" s="36" t="s">
        <v>5</v>
      </c>
      <c r="F8" s="36"/>
      <c r="G8" s="36" t="s">
        <v>5</v>
      </c>
      <c r="H8" s="36"/>
      <c r="J8" s="45" t="s">
        <v>7</v>
      </c>
      <c r="K8" s="31">
        <f t="shared" si="3"/>
        <v>4</v>
      </c>
      <c r="L8" s="33">
        <f t="shared" si="2"/>
        <v>1.9512195121951219E-2</v>
      </c>
    </row>
    <row r="9" spans="1:13" x14ac:dyDescent="0.25">
      <c r="A9" s="4">
        <v>5</v>
      </c>
      <c r="B9" s="36" t="s">
        <v>9</v>
      </c>
      <c r="C9" s="36"/>
      <c r="D9" s="36" t="s">
        <v>5</v>
      </c>
      <c r="E9" s="36" t="s">
        <v>5</v>
      </c>
      <c r="F9" s="36"/>
      <c r="G9" s="36" t="s">
        <v>5</v>
      </c>
      <c r="H9" s="36" t="s">
        <v>5</v>
      </c>
      <c r="J9" s="43" t="s">
        <v>6</v>
      </c>
      <c r="K9" s="31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/>
      <c r="E10" s="36"/>
      <c r="F10" s="36" t="s">
        <v>9</v>
      </c>
      <c r="G10" s="36" t="s">
        <v>9</v>
      </c>
      <c r="H10" s="36" t="s">
        <v>8</v>
      </c>
      <c r="J10" s="41" t="s">
        <v>10</v>
      </c>
      <c r="K10" s="31">
        <f t="shared" si="3"/>
        <v>6</v>
      </c>
      <c r="L10" s="35">
        <f t="shared" si="2"/>
        <v>2.9268292682926831E-2</v>
      </c>
    </row>
    <row r="11" spans="1:13" x14ac:dyDescent="0.25">
      <c r="A11" s="4">
        <v>7</v>
      </c>
      <c r="B11" s="36"/>
      <c r="C11" s="36" t="s">
        <v>5</v>
      </c>
      <c r="D11" s="36"/>
      <c r="E11" s="36" t="s">
        <v>5</v>
      </c>
      <c r="F11" s="36"/>
      <c r="G11" s="36"/>
      <c r="H11" s="36" t="s">
        <v>8</v>
      </c>
      <c r="J11" s="42" t="s">
        <v>20</v>
      </c>
      <c r="K11" s="11">
        <f>SUM(K5:K10)</f>
        <v>205</v>
      </c>
    </row>
    <row r="12" spans="1:13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3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 t="s">
        <v>5</v>
      </c>
      <c r="F14" s="36"/>
      <c r="G14" s="36"/>
      <c r="H14" s="36"/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 t="s">
        <v>5</v>
      </c>
      <c r="C19" s="36" t="s">
        <v>10</v>
      </c>
      <c r="D19" s="36"/>
      <c r="E19" s="36"/>
      <c r="F19" s="36"/>
      <c r="G19" s="36" t="s">
        <v>5</v>
      </c>
      <c r="H19" s="36"/>
    </row>
    <row r="20" spans="1:8" x14ac:dyDescent="0.25">
      <c r="A20" s="4">
        <v>16</v>
      </c>
      <c r="B20" s="36"/>
      <c r="C20" s="36"/>
      <c r="D20" s="36" t="s">
        <v>10</v>
      </c>
      <c r="E20" s="36" t="s">
        <v>10</v>
      </c>
      <c r="F20" s="36"/>
      <c r="G20" s="36" t="s">
        <v>5</v>
      </c>
      <c r="H20" s="36"/>
    </row>
    <row r="21" spans="1:8" x14ac:dyDescent="0.25">
      <c r="A21" s="4">
        <v>17</v>
      </c>
      <c r="B21" s="36" t="s">
        <v>9</v>
      </c>
      <c r="C21" s="36"/>
      <c r="D21" s="36"/>
      <c r="E21" s="36"/>
      <c r="F21" s="36" t="s">
        <v>5</v>
      </c>
      <c r="G21" s="36"/>
      <c r="H21" s="36" t="s">
        <v>5</v>
      </c>
    </row>
    <row r="22" spans="1:8" x14ac:dyDescent="0.25">
      <c r="A22" s="4">
        <v>18</v>
      </c>
      <c r="B22" s="36"/>
      <c r="C22" s="36"/>
      <c r="D22" s="36" t="s">
        <v>5</v>
      </c>
      <c r="E22" s="36"/>
      <c r="F22" s="36"/>
      <c r="G22" s="36" t="s">
        <v>8</v>
      </c>
      <c r="H22" s="36"/>
    </row>
    <row r="23" spans="1:8" x14ac:dyDescent="0.25">
      <c r="A23" s="4">
        <v>19</v>
      </c>
      <c r="B23" s="36" t="s">
        <v>5</v>
      </c>
      <c r="C23" s="36"/>
      <c r="D23" s="36"/>
      <c r="E23" s="36" t="s">
        <v>5</v>
      </c>
      <c r="F23" s="36"/>
      <c r="G23" s="36"/>
      <c r="H23" s="36" t="s">
        <v>5</v>
      </c>
    </row>
    <row r="24" spans="1:8" x14ac:dyDescent="0.25">
      <c r="A24" s="4">
        <v>20</v>
      </c>
      <c r="B24" s="36"/>
      <c r="C24" s="36"/>
      <c r="D24" s="36" t="s">
        <v>5</v>
      </c>
      <c r="E24" s="36"/>
      <c r="F24" s="36"/>
      <c r="G24" s="36" t="s">
        <v>5</v>
      </c>
      <c r="H24" s="36"/>
    </row>
    <row r="25" spans="1:8" x14ac:dyDescent="0.25">
      <c r="A25" s="4">
        <v>21</v>
      </c>
      <c r="B25" s="36" t="s">
        <v>9</v>
      </c>
      <c r="C25" s="36"/>
      <c r="D25" s="36"/>
      <c r="E25" s="36" t="s">
        <v>9</v>
      </c>
      <c r="F25" s="36"/>
      <c r="G25" s="36"/>
      <c r="H25" s="36" t="s">
        <v>5</v>
      </c>
    </row>
    <row r="26" spans="1:8" x14ac:dyDescent="0.25">
      <c r="A26" s="4">
        <v>22</v>
      </c>
      <c r="B26" s="36"/>
      <c r="C26" s="36"/>
      <c r="D26" s="36" t="s">
        <v>5</v>
      </c>
      <c r="E26" s="36"/>
      <c r="F26" s="36"/>
      <c r="G26" s="36" t="s">
        <v>5</v>
      </c>
      <c r="H26" s="36"/>
    </row>
    <row r="27" spans="1:8" x14ac:dyDescent="0.25">
      <c r="A27" s="4">
        <v>23</v>
      </c>
      <c r="B27" s="36" t="s">
        <v>5</v>
      </c>
      <c r="C27" s="36"/>
      <c r="D27" s="36"/>
      <c r="E27" s="36" t="s">
        <v>5</v>
      </c>
      <c r="F27" s="36"/>
      <c r="G27" s="36"/>
      <c r="H27" s="36" t="s">
        <v>5</v>
      </c>
    </row>
    <row r="28" spans="1:8" x14ac:dyDescent="0.25">
      <c r="A28" s="4">
        <v>24</v>
      </c>
      <c r="B28" s="36"/>
      <c r="C28" s="36" t="s">
        <v>8</v>
      </c>
      <c r="D28" s="36"/>
      <c r="E28" s="36"/>
      <c r="F28" s="36" t="s">
        <v>5</v>
      </c>
      <c r="G28" s="36"/>
      <c r="H28" s="36"/>
    </row>
    <row r="29" spans="1:8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</row>
    <row r="30" spans="1:8" x14ac:dyDescent="0.25">
      <c r="A30" s="4">
        <v>26</v>
      </c>
      <c r="B30" s="36"/>
      <c r="C30" s="36" t="s">
        <v>8</v>
      </c>
      <c r="D30" s="36" t="s">
        <v>5</v>
      </c>
      <c r="E30" s="36"/>
      <c r="F30" s="36" t="s">
        <v>5</v>
      </c>
      <c r="G30" s="36"/>
      <c r="H30" s="36"/>
    </row>
    <row r="31" spans="1:8" x14ac:dyDescent="0.25">
      <c r="A31" s="4">
        <v>27</v>
      </c>
      <c r="B31" s="36"/>
      <c r="C31" s="36"/>
      <c r="D31" s="36"/>
      <c r="E31" s="36" t="s">
        <v>5</v>
      </c>
      <c r="F31" s="36"/>
      <c r="G31" s="36" t="s">
        <v>5</v>
      </c>
      <c r="H31" s="36"/>
    </row>
    <row r="32" spans="1:8" x14ac:dyDescent="0.25">
      <c r="A32" s="4">
        <v>28</v>
      </c>
      <c r="B32" s="36"/>
      <c r="C32" s="36"/>
      <c r="D32" s="36"/>
      <c r="E32" s="36" t="s">
        <v>5</v>
      </c>
      <c r="F32" s="36"/>
      <c r="G32" s="36" t="s">
        <v>5</v>
      </c>
      <c r="H32" s="36"/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 t="s">
        <v>5</v>
      </c>
      <c r="C34" s="36"/>
      <c r="D34" s="36"/>
      <c r="E34" s="36" t="s">
        <v>5</v>
      </c>
      <c r="F34" s="36"/>
      <c r="G34" s="36"/>
      <c r="H34" s="36" t="s">
        <v>5</v>
      </c>
    </row>
    <row r="35" spans="1:8" x14ac:dyDescent="0.25">
      <c r="A35" s="4">
        <v>31</v>
      </c>
      <c r="B35" s="36"/>
      <c r="C35" s="36"/>
      <c r="D35" s="36"/>
      <c r="E35" s="36" t="s">
        <v>5</v>
      </c>
      <c r="F35" s="36"/>
      <c r="G35" s="36" t="s">
        <v>5</v>
      </c>
      <c r="H35" s="36"/>
    </row>
    <row r="36" spans="1:8" x14ac:dyDescent="0.25">
      <c r="A36" s="4">
        <v>32</v>
      </c>
      <c r="B36" s="36"/>
      <c r="C36" s="36" t="s">
        <v>8</v>
      </c>
      <c r="D36" s="36"/>
      <c r="E36" s="36"/>
      <c r="F36" s="36" t="s">
        <v>5</v>
      </c>
      <c r="G36" s="36"/>
      <c r="H36" s="36"/>
    </row>
    <row r="37" spans="1:8" x14ac:dyDescent="0.25">
      <c r="A37" s="4">
        <v>33</v>
      </c>
      <c r="B37" s="36" t="s">
        <v>5</v>
      </c>
      <c r="C37" s="36"/>
      <c r="D37" s="36"/>
      <c r="E37" s="36"/>
      <c r="F37" s="36" t="s">
        <v>5</v>
      </c>
      <c r="G37" s="36"/>
      <c r="H37" s="36" t="s">
        <v>5</v>
      </c>
    </row>
    <row r="38" spans="1:8" x14ac:dyDescent="0.25">
      <c r="A38" s="4">
        <v>34</v>
      </c>
      <c r="B38" s="36"/>
      <c r="C38" s="36" t="s">
        <v>8</v>
      </c>
      <c r="D38" s="36"/>
      <c r="E38" s="36"/>
      <c r="F38" s="36" t="s">
        <v>5</v>
      </c>
      <c r="G38" s="36"/>
      <c r="H38" s="36"/>
    </row>
    <row r="39" spans="1:8" x14ac:dyDescent="0.25">
      <c r="A39" s="4">
        <v>35</v>
      </c>
      <c r="B39" s="36" t="s">
        <v>5</v>
      </c>
      <c r="C39" s="36" t="s">
        <v>5</v>
      </c>
      <c r="D39" s="36"/>
      <c r="E39" s="36" t="s">
        <v>5</v>
      </c>
      <c r="F39" s="36" t="s">
        <v>5</v>
      </c>
      <c r="G39" s="36" t="s">
        <v>5</v>
      </c>
      <c r="H39" s="36"/>
    </row>
    <row r="40" spans="1:8" x14ac:dyDescent="0.25">
      <c r="A40" s="4">
        <v>36</v>
      </c>
      <c r="B40" s="36" t="s">
        <v>8</v>
      </c>
      <c r="C40" s="36" t="s">
        <v>5</v>
      </c>
      <c r="D40" s="36" t="s">
        <v>5</v>
      </c>
      <c r="E40" s="36" t="s">
        <v>5</v>
      </c>
      <c r="F40" s="36" t="s">
        <v>5</v>
      </c>
      <c r="G40" s="36" t="s">
        <v>5</v>
      </c>
      <c r="H40" s="36" t="s">
        <v>5</v>
      </c>
    </row>
    <row r="41" spans="1:8" x14ac:dyDescent="0.25">
      <c r="A41" s="4">
        <v>37</v>
      </c>
      <c r="B41" s="36" t="s">
        <v>5</v>
      </c>
      <c r="C41" s="36"/>
      <c r="D41" s="36"/>
      <c r="E41" s="36" t="s">
        <v>5</v>
      </c>
      <c r="F41" s="36"/>
      <c r="G41" s="36"/>
      <c r="H41" s="36" t="s">
        <v>5</v>
      </c>
    </row>
    <row r="42" spans="1:8" x14ac:dyDescent="0.25">
      <c r="A42" s="4">
        <v>38</v>
      </c>
      <c r="B42" s="36"/>
      <c r="C42" s="36" t="s">
        <v>5</v>
      </c>
      <c r="D42" s="36"/>
      <c r="E42" s="36"/>
      <c r="F42" s="36" t="s">
        <v>5</v>
      </c>
      <c r="G42" s="36"/>
      <c r="H42" s="36"/>
    </row>
    <row r="43" spans="1:8" x14ac:dyDescent="0.25">
      <c r="A43" s="4">
        <v>39</v>
      </c>
      <c r="B43" s="36" t="s">
        <v>5</v>
      </c>
      <c r="C43" s="36"/>
      <c r="D43" s="36"/>
      <c r="E43" s="36" t="s">
        <v>5</v>
      </c>
      <c r="F43" s="36"/>
      <c r="G43" s="36"/>
      <c r="H43" s="36" t="s">
        <v>5</v>
      </c>
    </row>
    <row r="44" spans="1:8" x14ac:dyDescent="0.25">
      <c r="A44" s="4">
        <v>40</v>
      </c>
      <c r="B44" s="36"/>
      <c r="C44" s="36"/>
      <c r="D44" s="36" t="s">
        <v>5</v>
      </c>
      <c r="E44" s="36"/>
      <c r="F44" s="36"/>
      <c r="G44" s="36" t="s">
        <v>5</v>
      </c>
      <c r="H44" s="36"/>
    </row>
    <row r="45" spans="1:8" x14ac:dyDescent="0.25">
      <c r="A45" s="4">
        <v>41</v>
      </c>
      <c r="B45" s="36" t="s">
        <v>5</v>
      </c>
      <c r="C45" s="36"/>
      <c r="D45" s="36"/>
      <c r="E45" s="36" t="s">
        <v>5</v>
      </c>
      <c r="F45" s="36"/>
      <c r="G45" s="36"/>
      <c r="H45" s="36" t="s">
        <v>5</v>
      </c>
    </row>
    <row r="46" spans="1:8" x14ac:dyDescent="0.25">
      <c r="A46" s="4">
        <v>42</v>
      </c>
      <c r="B46" s="36"/>
      <c r="C46" s="36" t="s">
        <v>5</v>
      </c>
      <c r="D46" s="36"/>
      <c r="E46" s="36"/>
      <c r="F46" s="36" t="s">
        <v>5</v>
      </c>
      <c r="G46" s="36"/>
      <c r="H46" s="36"/>
    </row>
    <row r="47" spans="1:8" x14ac:dyDescent="0.25">
      <c r="A47" s="4">
        <v>43</v>
      </c>
      <c r="B47" s="36"/>
      <c r="C47" s="36" t="s">
        <v>5</v>
      </c>
      <c r="D47" s="36"/>
      <c r="E47" s="36"/>
      <c r="F47" s="36" t="s">
        <v>5</v>
      </c>
      <c r="G47" s="36"/>
      <c r="H47" s="36"/>
    </row>
    <row r="48" spans="1:8" x14ac:dyDescent="0.25">
      <c r="A48" s="4">
        <v>44</v>
      </c>
      <c r="B48" s="36"/>
      <c r="C48" s="36"/>
      <c r="D48" s="36" t="s">
        <v>5</v>
      </c>
      <c r="E48" s="36"/>
      <c r="F48" s="36"/>
      <c r="G48" s="36" t="s">
        <v>7</v>
      </c>
      <c r="H48" s="36"/>
    </row>
    <row r="49" spans="1:8" x14ac:dyDescent="0.25">
      <c r="A49" s="4">
        <v>45</v>
      </c>
      <c r="B49" s="36"/>
      <c r="C49" s="36" t="s">
        <v>5</v>
      </c>
      <c r="D49" s="36"/>
      <c r="E49" s="36" t="s">
        <v>5</v>
      </c>
      <c r="F49" s="36"/>
      <c r="G49" s="36" t="s">
        <v>5</v>
      </c>
      <c r="H49" s="36"/>
    </row>
    <row r="50" spans="1:8" x14ac:dyDescent="0.25">
      <c r="A50" s="4">
        <v>46</v>
      </c>
      <c r="B50" s="36" t="s">
        <v>5</v>
      </c>
      <c r="C50" s="36"/>
      <c r="D50" s="36" t="s">
        <v>5</v>
      </c>
      <c r="E50" s="36"/>
      <c r="F50" s="36" t="s">
        <v>5</v>
      </c>
      <c r="G50" s="36"/>
      <c r="H50" s="36" t="s">
        <v>5</v>
      </c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 t="s">
        <v>5</v>
      </c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/>
      <c r="E54" s="36"/>
      <c r="F54" s="36" t="s">
        <v>10</v>
      </c>
      <c r="G54" s="36"/>
      <c r="H54" s="36"/>
    </row>
    <row r="55" spans="1:8" x14ac:dyDescent="0.25">
      <c r="A55" s="4">
        <v>51</v>
      </c>
      <c r="B55" s="36" t="s">
        <v>5</v>
      </c>
      <c r="C55" s="36"/>
      <c r="D55" s="36"/>
      <c r="E55" s="36" t="s">
        <v>5</v>
      </c>
      <c r="F55" s="36"/>
      <c r="G55" s="36"/>
      <c r="H55" s="36" t="s">
        <v>5</v>
      </c>
    </row>
    <row r="56" spans="1:8" x14ac:dyDescent="0.25">
      <c r="A56" s="4">
        <v>52</v>
      </c>
      <c r="B56" s="36"/>
      <c r="C56" s="36" t="s">
        <v>5</v>
      </c>
      <c r="D56" s="36"/>
      <c r="E56" s="36" t="s">
        <v>5</v>
      </c>
      <c r="F56" s="36"/>
      <c r="G56" s="36" t="s">
        <v>7</v>
      </c>
      <c r="H56" s="36"/>
    </row>
    <row r="57" spans="1:8" x14ac:dyDescent="0.25">
      <c r="A57" s="4">
        <v>53</v>
      </c>
      <c r="B57" s="36" t="s">
        <v>5</v>
      </c>
      <c r="C57" s="36"/>
      <c r="D57" s="36"/>
      <c r="E57" s="36" t="s">
        <v>10</v>
      </c>
      <c r="F57" s="36"/>
      <c r="G57" s="36"/>
      <c r="H57" s="36" t="s">
        <v>5</v>
      </c>
    </row>
    <row r="58" spans="1:8" x14ac:dyDescent="0.25">
      <c r="A58" s="4">
        <v>54</v>
      </c>
      <c r="B58" s="36"/>
      <c r="C58" s="36" t="s">
        <v>5</v>
      </c>
      <c r="D58" s="36" t="s">
        <v>5</v>
      </c>
      <c r="E58" s="36"/>
      <c r="F58" s="36"/>
      <c r="G58" s="36" t="s">
        <v>7</v>
      </c>
      <c r="H58" s="36"/>
    </row>
    <row r="59" spans="1:8" x14ac:dyDescent="0.25">
      <c r="A59" s="4">
        <v>55</v>
      </c>
      <c r="B59" s="36" t="s">
        <v>9</v>
      </c>
      <c r="C59" s="36"/>
      <c r="D59" s="36"/>
      <c r="E59" s="36" t="s">
        <v>5</v>
      </c>
      <c r="F59" s="36"/>
      <c r="G59" s="36"/>
      <c r="H59" s="36" t="s">
        <v>5</v>
      </c>
    </row>
    <row r="60" spans="1:8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7</v>
      </c>
      <c r="H60" s="36"/>
    </row>
    <row r="61" spans="1:8" x14ac:dyDescent="0.25">
      <c r="A61" s="16">
        <v>73</v>
      </c>
      <c r="B61" s="36"/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/>
      <c r="C62" s="36"/>
      <c r="D62" s="36"/>
      <c r="E62" s="36"/>
      <c r="F62" s="36"/>
      <c r="G62" s="36"/>
      <c r="H62" s="36"/>
    </row>
    <row r="63" spans="1:8" x14ac:dyDescent="0.25">
      <c r="A63" s="16">
        <v>101</v>
      </c>
      <c r="B63" s="37" t="s">
        <v>5</v>
      </c>
      <c r="C63" s="36"/>
      <c r="D63" s="36"/>
      <c r="E63" s="36" t="s">
        <v>5</v>
      </c>
      <c r="F63" s="36"/>
      <c r="G63" s="36" t="s">
        <v>5</v>
      </c>
      <c r="H63" s="36" t="s">
        <v>5</v>
      </c>
    </row>
    <row r="64" spans="1:8" x14ac:dyDescent="0.25">
      <c r="A64" s="16">
        <v>102</v>
      </c>
      <c r="B64" s="36" t="s">
        <v>5</v>
      </c>
      <c r="C64" s="36"/>
      <c r="D64" s="36"/>
      <c r="E64" s="36" t="s">
        <v>5</v>
      </c>
      <c r="F64" s="36"/>
      <c r="G64" s="36"/>
      <c r="H64" s="36" t="s">
        <v>5</v>
      </c>
    </row>
    <row r="65" spans="1:8" x14ac:dyDescent="0.25">
      <c r="A65" s="16">
        <v>103</v>
      </c>
      <c r="B65" s="36"/>
      <c r="C65" s="36" t="s">
        <v>5</v>
      </c>
      <c r="D65" s="36"/>
      <c r="E65" s="36"/>
      <c r="F65" s="36" t="s">
        <v>5</v>
      </c>
      <c r="G65" s="36"/>
      <c r="H65" s="36" t="s">
        <v>5</v>
      </c>
    </row>
    <row r="66" spans="1:8" x14ac:dyDescent="0.25">
      <c r="A66" s="16">
        <v>104</v>
      </c>
      <c r="B66" s="36"/>
      <c r="C66" s="36" t="s">
        <v>5</v>
      </c>
      <c r="D66" s="36"/>
      <c r="E66" s="36"/>
      <c r="F66" s="36" t="s">
        <v>5</v>
      </c>
      <c r="G66" s="36"/>
      <c r="H66" s="36"/>
    </row>
    <row r="67" spans="1:8" x14ac:dyDescent="0.25">
      <c r="A67" s="16">
        <v>105</v>
      </c>
      <c r="B67" s="36"/>
      <c r="C67" s="36"/>
      <c r="D67" s="36" t="s">
        <v>5</v>
      </c>
      <c r="E67" s="36"/>
      <c r="F67" s="36"/>
      <c r="G67" s="36" t="s">
        <v>5</v>
      </c>
      <c r="H67" s="36" t="s">
        <v>5</v>
      </c>
    </row>
    <row r="68" spans="1:8" x14ac:dyDescent="0.25">
      <c r="A68" s="16">
        <v>106</v>
      </c>
      <c r="B68" s="36"/>
      <c r="C68" s="36"/>
      <c r="D68" s="36" t="s">
        <v>5</v>
      </c>
      <c r="E68" s="36" t="s">
        <v>5</v>
      </c>
      <c r="F68" s="36" t="s">
        <v>5</v>
      </c>
      <c r="G68" s="36" t="s">
        <v>5</v>
      </c>
      <c r="H68" s="36" t="s">
        <v>5</v>
      </c>
    </row>
    <row r="69" spans="1:8" x14ac:dyDescent="0.25">
      <c r="A69" s="16">
        <v>107</v>
      </c>
      <c r="B69" s="36"/>
      <c r="C69" s="36" t="s">
        <v>5</v>
      </c>
      <c r="D69" s="36"/>
      <c r="E69" s="36"/>
      <c r="F69" s="36" t="s">
        <v>5</v>
      </c>
      <c r="G69" s="36"/>
      <c r="H69" s="36"/>
    </row>
    <row r="70" spans="1:8" x14ac:dyDescent="0.25">
      <c r="A70" s="16">
        <v>108</v>
      </c>
      <c r="B70" s="36" t="s">
        <v>5</v>
      </c>
      <c r="C70" s="36"/>
      <c r="D70" s="36" t="s">
        <v>5</v>
      </c>
      <c r="E70" s="36" t="s">
        <v>5</v>
      </c>
      <c r="F70" s="36"/>
      <c r="G70" s="36"/>
      <c r="H70" s="36" t="s">
        <v>5</v>
      </c>
    </row>
    <row r="71" spans="1:8" x14ac:dyDescent="0.25">
      <c r="A71" s="16">
        <v>109</v>
      </c>
      <c r="B71" s="36"/>
      <c r="C71" s="36" t="s">
        <v>5</v>
      </c>
      <c r="D71" s="36"/>
      <c r="E71" s="36"/>
      <c r="F71" s="36" t="s">
        <v>5</v>
      </c>
      <c r="G71" s="36"/>
      <c r="H71" s="36" t="s">
        <v>5</v>
      </c>
    </row>
    <row r="72" spans="1:8" x14ac:dyDescent="0.25">
      <c r="A72" s="16">
        <v>110</v>
      </c>
      <c r="B72" s="36"/>
      <c r="C72" s="36"/>
      <c r="D72" s="36" t="s">
        <v>5</v>
      </c>
      <c r="E72" s="36"/>
      <c r="F72" s="36"/>
      <c r="G72" s="36" t="s">
        <v>5</v>
      </c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 t="s">
        <v>5</v>
      </c>
      <c r="E74" s="36"/>
      <c r="F74" s="36"/>
      <c r="G74" s="36"/>
      <c r="H74" s="36"/>
    </row>
    <row r="75" spans="1:8" x14ac:dyDescent="0.25">
      <c r="A75" s="16">
        <v>113</v>
      </c>
      <c r="B75" s="36" t="s">
        <v>5</v>
      </c>
      <c r="C75" s="36" t="s">
        <v>5</v>
      </c>
      <c r="D75" s="36" t="s">
        <v>5</v>
      </c>
      <c r="E75" s="36"/>
      <c r="F75" s="36" t="s">
        <v>10</v>
      </c>
      <c r="G75" s="36"/>
      <c r="H75" s="36" t="s">
        <v>5</v>
      </c>
    </row>
    <row r="76" spans="1:8" x14ac:dyDescent="0.25">
      <c r="A76" s="16">
        <v>114</v>
      </c>
      <c r="B76" s="36" t="s">
        <v>8</v>
      </c>
      <c r="C76" s="36"/>
      <c r="D76" s="36"/>
      <c r="E76" s="36" t="s">
        <v>5</v>
      </c>
      <c r="F76" s="36"/>
      <c r="G76" s="36" t="s">
        <v>5</v>
      </c>
      <c r="H76" s="36"/>
    </row>
    <row r="77" spans="1:8" x14ac:dyDescent="0.25">
      <c r="A77" s="16">
        <v>115</v>
      </c>
      <c r="B77" s="36"/>
      <c r="C77" s="36" t="s">
        <v>5</v>
      </c>
      <c r="D77" s="36"/>
      <c r="E77" s="36" t="s">
        <v>5</v>
      </c>
      <c r="F77" s="36" t="s">
        <v>5</v>
      </c>
      <c r="G77" s="36" t="s">
        <v>5</v>
      </c>
      <c r="H77" s="36"/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 t="s">
        <v>8</v>
      </c>
      <c r="D79" s="36"/>
      <c r="E79" s="36"/>
      <c r="F79" s="36"/>
      <c r="G79" s="36" t="s">
        <v>8</v>
      </c>
      <c r="H79" s="36"/>
    </row>
    <row r="80" spans="1:8" x14ac:dyDescent="0.25">
      <c r="A80" s="16">
        <v>118</v>
      </c>
      <c r="B80" s="36" t="s">
        <v>8</v>
      </c>
      <c r="C80" s="36"/>
      <c r="D80" s="36"/>
      <c r="E80" s="36"/>
      <c r="F80" s="36" t="s">
        <v>5</v>
      </c>
      <c r="G80" s="36"/>
      <c r="H80" s="36"/>
    </row>
    <row r="81" spans="1:8" x14ac:dyDescent="0.25">
      <c r="A81" s="16">
        <v>119</v>
      </c>
      <c r="B81" s="36"/>
      <c r="C81" s="36"/>
      <c r="D81" s="36" t="s">
        <v>8</v>
      </c>
      <c r="E81" s="36"/>
      <c r="F81" s="36"/>
      <c r="G81" s="36"/>
      <c r="H81" s="36" t="s">
        <v>5</v>
      </c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 t="s">
        <v>5</v>
      </c>
      <c r="H88" s="36" t="s">
        <v>5</v>
      </c>
    </row>
    <row r="89" spans="1:8" x14ac:dyDescent="0.25">
      <c r="A89" s="16">
        <v>127</v>
      </c>
      <c r="B89" s="36"/>
      <c r="C89" s="36"/>
      <c r="D89" s="36"/>
      <c r="E89" s="36"/>
      <c r="F89" s="36"/>
      <c r="G89" s="36" t="s">
        <v>5</v>
      </c>
      <c r="H89" s="36" t="s">
        <v>5</v>
      </c>
    </row>
    <row r="90" spans="1:8" x14ac:dyDescent="0.25">
      <c r="A90" s="16">
        <v>128</v>
      </c>
      <c r="B90" s="36"/>
      <c r="C90" s="36"/>
      <c r="D90" s="36"/>
      <c r="E90" s="36" t="s">
        <v>8</v>
      </c>
      <c r="F90" s="36"/>
      <c r="G90" s="36"/>
      <c r="H90" s="36" t="s">
        <v>5</v>
      </c>
    </row>
    <row r="91" spans="1:8" x14ac:dyDescent="0.25">
      <c r="A91" s="16">
        <v>129</v>
      </c>
      <c r="B91" s="36"/>
      <c r="C91" s="36"/>
      <c r="D91" s="36" t="s">
        <v>5</v>
      </c>
      <c r="E91" s="36"/>
      <c r="F91" s="36"/>
      <c r="G91" s="36" t="s">
        <v>5</v>
      </c>
      <c r="H91" s="36" t="s">
        <v>5</v>
      </c>
    </row>
    <row r="92" spans="1:8" x14ac:dyDescent="0.25">
      <c r="A92" s="16">
        <v>130</v>
      </c>
      <c r="B92" s="36" t="s">
        <v>5</v>
      </c>
      <c r="C92" s="36"/>
      <c r="D92" s="36"/>
      <c r="E92" s="36" t="s">
        <v>8</v>
      </c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201" priority="18" operator="equal">
      <formula>"Energia"</formula>
    </cfRule>
    <cfRule type="cellIs" dxfId="3200" priority="19" operator="equal">
      <formula>"Feito"</formula>
    </cfRule>
    <cfRule type="cellIs" dxfId="3199" priority="20" operator="equal">
      <formula>"Operação"</formula>
    </cfRule>
    <cfRule type="cellIs" dxfId="3198" priority="21" operator="equal">
      <formula>"Chuva"</formula>
    </cfRule>
    <cfRule type="cellIs" dxfId="3197" priority="22" operator="equal">
      <formula>"Elétrico"</formula>
    </cfRule>
    <cfRule type="cellIs" dxfId="3196" priority="23" operator="equal">
      <formula>"Mecânico"</formula>
    </cfRule>
    <cfRule type="cellIs" dxfId="3195" priority="24" operator="equal">
      <formula>"Ok"</formula>
    </cfRule>
  </conditionalFormatting>
  <conditionalFormatting sqref="B5:I62">
    <cfRule type="cellIs" dxfId="3194" priority="1" operator="equal">
      <formula>"Energia"</formula>
    </cfRule>
    <cfRule type="cellIs" dxfId="3193" priority="2" operator="equal">
      <formula>"Feito"</formula>
    </cfRule>
    <cfRule type="cellIs" dxfId="3192" priority="3" operator="equal">
      <formula>"Operação"</formula>
    </cfRule>
    <cfRule type="cellIs" dxfId="3191" priority="4" operator="equal">
      <formula>"Chuva"</formula>
    </cfRule>
    <cfRule type="cellIs" dxfId="3190" priority="5" operator="equal">
      <formula>"Elétrico"</formula>
    </cfRule>
    <cfRule type="cellIs" dxfId="3189" priority="6" operator="equal">
      <formula>"Mecânico"</formula>
    </cfRule>
    <cfRule type="cellIs" dxfId="3188" priority="7" operator="equal">
      <formula>"Ok"</formula>
    </cfRule>
  </conditionalFormatting>
  <conditionalFormatting sqref="G5:G56 C13">
    <cfRule type="cellIs" dxfId="318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DF050632-4731-4C88-AFE5-9A7497E78D4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7927-C817-46C9-AAFD-05192E0B5BA8}">
  <sheetPr codeName="Planilha58"/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27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44655</v>
      </c>
      <c r="C3" s="21">
        <f>B3+1</f>
        <v>44656</v>
      </c>
      <c r="D3" s="21">
        <f t="shared" ref="D3:H3" si="0">C3+1</f>
        <v>44657</v>
      </c>
      <c r="E3" s="21">
        <f t="shared" si="0"/>
        <v>44658</v>
      </c>
      <c r="F3" s="21">
        <f t="shared" si="0"/>
        <v>44659</v>
      </c>
      <c r="G3" s="21">
        <f t="shared" si="0"/>
        <v>44660</v>
      </c>
      <c r="H3" s="23">
        <f t="shared" si="0"/>
        <v>44661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5</v>
      </c>
      <c r="D5" s="36"/>
      <c r="E5" s="36" t="s">
        <v>5</v>
      </c>
      <c r="F5" s="36"/>
      <c r="G5" s="36" t="s">
        <v>5</v>
      </c>
      <c r="H5" s="36"/>
      <c r="J5" s="46" t="s">
        <v>5</v>
      </c>
      <c r="K5" s="31">
        <f>COUNTIF($B$5:$H$95,J5)</f>
        <v>209</v>
      </c>
      <c r="L5" s="32">
        <f t="shared" ref="L5:L10" si="2">K5/$K$11</f>
        <v>0.87447698744769875</v>
      </c>
      <c r="M5" s="50">
        <v>44655</v>
      </c>
    </row>
    <row r="6" spans="1:13" x14ac:dyDescent="0.25">
      <c r="A6" s="4">
        <v>2</v>
      </c>
      <c r="B6" s="36" t="s">
        <v>5</v>
      </c>
      <c r="C6" s="36"/>
      <c r="D6" s="36" t="s">
        <v>5</v>
      </c>
      <c r="E6" s="36" t="s">
        <v>5</v>
      </c>
      <c r="F6" s="36"/>
      <c r="G6" s="36" t="s">
        <v>5</v>
      </c>
      <c r="H6" s="36"/>
      <c r="J6" s="40" t="s">
        <v>8</v>
      </c>
      <c r="K6" s="31">
        <f t="shared" ref="K6:K10" si="3">COUNTIF($B$5:$H$95,J6)</f>
        <v>17</v>
      </c>
      <c r="L6" s="33">
        <f t="shared" si="2"/>
        <v>7.1129707112970716E-2</v>
      </c>
    </row>
    <row r="7" spans="1:13" x14ac:dyDescent="0.25">
      <c r="A7" s="4">
        <v>3</v>
      </c>
      <c r="B7" s="36" t="s">
        <v>5</v>
      </c>
      <c r="C7" s="36"/>
      <c r="D7" s="36"/>
      <c r="E7" s="36" t="s">
        <v>5</v>
      </c>
      <c r="F7" s="36"/>
      <c r="G7" s="36"/>
      <c r="H7" s="36" t="s">
        <v>5</v>
      </c>
      <c r="J7" s="44" t="s">
        <v>9</v>
      </c>
      <c r="K7" s="31">
        <f t="shared" si="3"/>
        <v>7</v>
      </c>
      <c r="L7" s="33">
        <f t="shared" si="2"/>
        <v>2.9288702928870293E-2</v>
      </c>
    </row>
    <row r="8" spans="1:13" x14ac:dyDescent="0.25">
      <c r="A8" s="4">
        <v>4</v>
      </c>
      <c r="B8" s="36" t="s">
        <v>5</v>
      </c>
      <c r="C8" s="36"/>
      <c r="D8" s="36" t="s">
        <v>5</v>
      </c>
      <c r="E8" s="36"/>
      <c r="F8" s="36" t="s">
        <v>5</v>
      </c>
      <c r="G8" s="36"/>
      <c r="H8" s="36" t="s">
        <v>5</v>
      </c>
      <c r="J8" s="45" t="s">
        <v>7</v>
      </c>
      <c r="K8" s="31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 t="s">
        <v>5</v>
      </c>
      <c r="D9" s="36" t="s">
        <v>5</v>
      </c>
      <c r="E9" s="36" t="s">
        <v>5</v>
      </c>
      <c r="F9" s="36" t="s">
        <v>5</v>
      </c>
      <c r="G9" s="36" t="s">
        <v>5</v>
      </c>
      <c r="H9" s="36" t="s">
        <v>5</v>
      </c>
      <c r="J9" s="43" t="s">
        <v>6</v>
      </c>
      <c r="K9" s="31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 t="s">
        <v>8</v>
      </c>
      <c r="C10" s="36" t="s">
        <v>8</v>
      </c>
      <c r="D10" s="36"/>
      <c r="E10" s="36" t="s">
        <v>5</v>
      </c>
      <c r="F10" s="36" t="s">
        <v>5</v>
      </c>
      <c r="G10" s="36" t="s">
        <v>5</v>
      </c>
      <c r="H10" s="36" t="s">
        <v>5</v>
      </c>
      <c r="J10" s="41" t="s">
        <v>10</v>
      </c>
      <c r="K10" s="31">
        <f t="shared" si="3"/>
        <v>6</v>
      </c>
      <c r="L10" s="35">
        <f t="shared" si="2"/>
        <v>2.5104602510460251E-2</v>
      </c>
    </row>
    <row r="11" spans="1:13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 s="11">
        <f>SUM(K5:K10)</f>
        <v>239</v>
      </c>
    </row>
    <row r="12" spans="1:13" x14ac:dyDescent="0.25">
      <c r="A12" s="4">
        <v>8</v>
      </c>
      <c r="B12" s="36"/>
      <c r="C12" s="36"/>
      <c r="D12" s="36"/>
      <c r="E12" s="36" t="s">
        <v>5</v>
      </c>
      <c r="F12" s="36"/>
      <c r="G12" s="36"/>
      <c r="H12" s="36"/>
    </row>
    <row r="13" spans="1:13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3" x14ac:dyDescent="0.25">
      <c r="A15" s="4">
        <v>11</v>
      </c>
      <c r="B15" s="36"/>
      <c r="C15" s="36" t="s">
        <v>9</v>
      </c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 t="s">
        <v>5</v>
      </c>
      <c r="C19" s="36"/>
      <c r="D19" s="36" t="s">
        <v>5</v>
      </c>
      <c r="E19" s="36"/>
      <c r="F19" s="36" t="s">
        <v>5</v>
      </c>
      <c r="G19" s="36"/>
      <c r="H19" s="36" t="s">
        <v>5</v>
      </c>
    </row>
    <row r="20" spans="1:8" x14ac:dyDescent="0.25">
      <c r="A20" s="4">
        <v>16</v>
      </c>
      <c r="B20" s="36"/>
      <c r="C20" s="36" t="s">
        <v>5</v>
      </c>
      <c r="D20" s="36"/>
      <c r="E20" s="36" t="s">
        <v>5</v>
      </c>
      <c r="F20" s="36"/>
      <c r="G20" s="36" t="s">
        <v>10</v>
      </c>
      <c r="H20" s="36"/>
    </row>
    <row r="21" spans="1:8" x14ac:dyDescent="0.25">
      <c r="A21" s="4">
        <v>17</v>
      </c>
      <c r="B21" s="36" t="s">
        <v>5</v>
      </c>
      <c r="C21" s="36" t="s">
        <v>5</v>
      </c>
      <c r="D21" s="36" t="s">
        <v>5</v>
      </c>
      <c r="E21" s="36"/>
      <c r="F21" s="36" t="s">
        <v>5</v>
      </c>
      <c r="G21" s="36"/>
      <c r="H21" s="36" t="s">
        <v>9</v>
      </c>
    </row>
    <row r="22" spans="1:8" x14ac:dyDescent="0.25">
      <c r="A22" s="4">
        <v>18</v>
      </c>
      <c r="B22" s="36"/>
      <c r="C22" s="36" t="s">
        <v>5</v>
      </c>
      <c r="D22" s="36"/>
      <c r="E22" s="36" t="s">
        <v>8</v>
      </c>
      <c r="F22" s="36"/>
      <c r="G22" s="36" t="s">
        <v>5</v>
      </c>
      <c r="H22" s="36"/>
    </row>
    <row r="23" spans="1:8" x14ac:dyDescent="0.25">
      <c r="A23" s="4">
        <v>19</v>
      </c>
      <c r="B23" s="36" t="s">
        <v>5</v>
      </c>
      <c r="C23" s="36"/>
      <c r="D23" s="36" t="s">
        <v>5</v>
      </c>
      <c r="E23" s="36"/>
      <c r="F23" s="36" t="s">
        <v>5</v>
      </c>
      <c r="G23" s="36"/>
      <c r="H23" s="36" t="s">
        <v>5</v>
      </c>
    </row>
    <row r="24" spans="1:8" x14ac:dyDescent="0.25">
      <c r="A24" s="4">
        <v>20</v>
      </c>
      <c r="B24" s="36"/>
      <c r="C24" s="36" t="s">
        <v>5</v>
      </c>
      <c r="D24" s="36"/>
      <c r="E24" s="36" t="s">
        <v>5</v>
      </c>
      <c r="F24" s="36"/>
      <c r="G24" s="36" t="s">
        <v>5</v>
      </c>
      <c r="H24" s="36"/>
    </row>
    <row r="25" spans="1:8" x14ac:dyDescent="0.25">
      <c r="A25" s="4">
        <v>21</v>
      </c>
      <c r="B25" s="36" t="s">
        <v>9</v>
      </c>
      <c r="C25" s="36"/>
      <c r="D25" s="36" t="s">
        <v>9</v>
      </c>
      <c r="E25" s="36"/>
      <c r="F25" s="36" t="s">
        <v>9</v>
      </c>
      <c r="G25" s="36"/>
      <c r="H25" s="36" t="s">
        <v>9</v>
      </c>
    </row>
    <row r="26" spans="1:8" x14ac:dyDescent="0.25">
      <c r="A26" s="4">
        <v>22</v>
      </c>
      <c r="B26" s="36"/>
      <c r="C26" s="36" t="s">
        <v>5</v>
      </c>
      <c r="D26" s="36"/>
      <c r="E26" s="36" t="s">
        <v>5</v>
      </c>
      <c r="F26" s="36"/>
      <c r="G26" s="36" t="s">
        <v>5</v>
      </c>
      <c r="H26" s="36"/>
    </row>
    <row r="27" spans="1:8" x14ac:dyDescent="0.25">
      <c r="A27" s="4">
        <v>23</v>
      </c>
      <c r="B27" s="36" t="s">
        <v>5</v>
      </c>
      <c r="C27" s="36"/>
      <c r="D27" s="36" t="s">
        <v>5</v>
      </c>
      <c r="E27" s="36"/>
      <c r="F27" s="36" t="s">
        <v>8</v>
      </c>
      <c r="G27" s="36"/>
      <c r="H27" s="36" t="s">
        <v>5</v>
      </c>
    </row>
    <row r="28" spans="1:8" x14ac:dyDescent="0.25">
      <c r="A28" s="4">
        <v>24</v>
      </c>
      <c r="B28" s="36"/>
      <c r="C28" s="36" t="s">
        <v>5</v>
      </c>
      <c r="D28" s="36" t="s">
        <v>5</v>
      </c>
      <c r="E28" s="36" t="s">
        <v>8</v>
      </c>
      <c r="F28" s="36"/>
      <c r="G28" s="36" t="s">
        <v>5</v>
      </c>
      <c r="H28" s="36"/>
    </row>
    <row r="29" spans="1:8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8</v>
      </c>
      <c r="G29" s="36" t="s">
        <v>5</v>
      </c>
      <c r="H29" s="36" t="s">
        <v>5</v>
      </c>
    </row>
    <row r="30" spans="1:8" x14ac:dyDescent="0.25">
      <c r="A30" s="4">
        <v>26</v>
      </c>
      <c r="B30" s="36" t="s">
        <v>5</v>
      </c>
      <c r="C30" s="36"/>
      <c r="D30" s="36" t="s">
        <v>5</v>
      </c>
      <c r="E30" s="36"/>
      <c r="F30" s="36"/>
      <c r="G30" s="36" t="s">
        <v>5</v>
      </c>
      <c r="H30" s="36"/>
    </row>
    <row r="31" spans="1:8" x14ac:dyDescent="0.25">
      <c r="A31" s="4">
        <v>27</v>
      </c>
      <c r="B31" s="36"/>
      <c r="C31" s="36" t="s">
        <v>5</v>
      </c>
      <c r="D31" s="36"/>
      <c r="E31" s="36" t="s">
        <v>5</v>
      </c>
      <c r="F31" s="36"/>
      <c r="G31" s="36"/>
      <c r="H31" s="36" t="s">
        <v>5</v>
      </c>
    </row>
    <row r="32" spans="1:8" x14ac:dyDescent="0.25">
      <c r="A32" s="4">
        <v>28</v>
      </c>
      <c r="B32" s="36"/>
      <c r="C32" s="36" t="s">
        <v>8</v>
      </c>
      <c r="D32" s="36"/>
      <c r="E32" s="36" t="s">
        <v>5</v>
      </c>
      <c r="F32" s="36" t="s">
        <v>5</v>
      </c>
      <c r="G32" s="36"/>
      <c r="H32" s="36"/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/>
      <c r="C34" s="36" t="s">
        <v>5</v>
      </c>
      <c r="D34" s="36"/>
      <c r="E34" s="36" t="s">
        <v>8</v>
      </c>
      <c r="F34" s="36"/>
      <c r="G34" s="36"/>
      <c r="H34" s="36" t="s">
        <v>5</v>
      </c>
    </row>
    <row r="35" spans="1:8" x14ac:dyDescent="0.25">
      <c r="A35" s="4">
        <v>31</v>
      </c>
      <c r="B35" s="36" t="s">
        <v>5</v>
      </c>
      <c r="C35" s="36"/>
      <c r="D35" s="36" t="s">
        <v>5</v>
      </c>
      <c r="E35" s="36" t="s">
        <v>8</v>
      </c>
      <c r="F35" s="36"/>
      <c r="G35" s="36" t="s">
        <v>9</v>
      </c>
      <c r="H35" s="36"/>
    </row>
    <row r="36" spans="1:8" x14ac:dyDescent="0.25">
      <c r="A36" s="4">
        <v>32</v>
      </c>
      <c r="B36" s="36" t="s">
        <v>5</v>
      </c>
      <c r="C36" s="36"/>
      <c r="D36" s="36" t="s">
        <v>5</v>
      </c>
      <c r="E36" s="36"/>
      <c r="F36" s="36"/>
      <c r="G36" s="36" t="s">
        <v>5</v>
      </c>
      <c r="H36" s="36"/>
    </row>
    <row r="37" spans="1:8" x14ac:dyDescent="0.25">
      <c r="A37" s="4">
        <v>33</v>
      </c>
      <c r="B37" s="36"/>
      <c r="C37" s="36" t="s">
        <v>8</v>
      </c>
      <c r="D37" s="36"/>
      <c r="E37" s="36"/>
      <c r="F37" s="36"/>
      <c r="G37" s="36"/>
      <c r="H37" s="36" t="s">
        <v>5</v>
      </c>
    </row>
    <row r="38" spans="1:8" x14ac:dyDescent="0.25">
      <c r="A38" s="4">
        <v>34</v>
      </c>
      <c r="B38" s="36" t="s">
        <v>5</v>
      </c>
      <c r="C38" s="36"/>
      <c r="D38" s="36" t="s">
        <v>5</v>
      </c>
      <c r="E38" s="36"/>
      <c r="F38" s="36"/>
      <c r="G38" s="36" t="s">
        <v>5</v>
      </c>
      <c r="H38" s="36"/>
    </row>
    <row r="39" spans="1:8" x14ac:dyDescent="0.25">
      <c r="A39" s="4">
        <v>35</v>
      </c>
      <c r="B39" s="36"/>
      <c r="C39" s="36" t="s">
        <v>5</v>
      </c>
      <c r="D39" s="36" t="s">
        <v>5</v>
      </c>
      <c r="E39" s="36"/>
      <c r="F39" s="36" t="s">
        <v>5</v>
      </c>
      <c r="G39" s="36"/>
      <c r="H39" s="36" t="s">
        <v>5</v>
      </c>
    </row>
    <row r="40" spans="1:8" x14ac:dyDescent="0.25">
      <c r="A40" s="4">
        <v>36</v>
      </c>
      <c r="B40" s="36" t="s">
        <v>5</v>
      </c>
      <c r="C40" s="36" t="s">
        <v>5</v>
      </c>
      <c r="D40" s="36" t="s">
        <v>5</v>
      </c>
      <c r="E40" s="36" t="s">
        <v>5</v>
      </c>
      <c r="F40" s="36" t="s">
        <v>5</v>
      </c>
      <c r="G40" s="36"/>
      <c r="H40" s="36" t="s">
        <v>5</v>
      </c>
    </row>
    <row r="41" spans="1:8" x14ac:dyDescent="0.25">
      <c r="A41" s="4">
        <v>37</v>
      </c>
      <c r="B41" s="36"/>
      <c r="C41" s="36"/>
      <c r="D41" s="36" t="s">
        <v>5</v>
      </c>
      <c r="E41" s="36"/>
      <c r="F41" s="36" t="s">
        <v>5</v>
      </c>
      <c r="G41" s="36"/>
      <c r="H41" s="36"/>
    </row>
    <row r="42" spans="1:8" x14ac:dyDescent="0.25">
      <c r="A42" s="4">
        <v>38</v>
      </c>
      <c r="B42" s="36" t="s">
        <v>5</v>
      </c>
      <c r="C42" s="36"/>
      <c r="D42" s="36" t="s">
        <v>5</v>
      </c>
      <c r="E42" s="36"/>
      <c r="F42" s="36" t="s">
        <v>5</v>
      </c>
      <c r="G42" s="36"/>
      <c r="H42" s="36" t="s">
        <v>5</v>
      </c>
    </row>
    <row r="43" spans="1:8" x14ac:dyDescent="0.25">
      <c r="A43" s="4">
        <v>39</v>
      </c>
      <c r="B43" s="36"/>
      <c r="C43" s="36" t="s">
        <v>5</v>
      </c>
      <c r="D43" s="36"/>
      <c r="E43" s="36" t="s">
        <v>5</v>
      </c>
      <c r="F43" s="36"/>
      <c r="G43" s="36" t="s">
        <v>5</v>
      </c>
      <c r="H43" s="36"/>
    </row>
    <row r="44" spans="1:8" x14ac:dyDescent="0.25">
      <c r="A44" s="4">
        <v>40</v>
      </c>
      <c r="B44" s="36" t="s">
        <v>5</v>
      </c>
      <c r="C44" s="36"/>
      <c r="D44" s="36" t="s">
        <v>5</v>
      </c>
      <c r="E44" s="36"/>
      <c r="F44" s="36" t="s">
        <v>5</v>
      </c>
      <c r="G44" s="36"/>
      <c r="H44" s="36" t="s">
        <v>5</v>
      </c>
    </row>
    <row r="45" spans="1:8" x14ac:dyDescent="0.25">
      <c r="A45" s="4">
        <v>41</v>
      </c>
      <c r="B45" s="36"/>
      <c r="C45" s="36" t="s">
        <v>5</v>
      </c>
      <c r="D45" s="36"/>
      <c r="E45" s="36" t="s">
        <v>5</v>
      </c>
      <c r="F45" s="36"/>
      <c r="G45" s="36" t="s">
        <v>5</v>
      </c>
      <c r="H45" s="36"/>
    </row>
    <row r="46" spans="1:8" x14ac:dyDescent="0.25">
      <c r="A46" s="4">
        <v>42</v>
      </c>
      <c r="B46" s="36" t="s">
        <v>5</v>
      </c>
      <c r="C46" s="36"/>
      <c r="D46" s="36" t="s">
        <v>5</v>
      </c>
      <c r="E46" s="36"/>
      <c r="F46" s="36" t="s">
        <v>5</v>
      </c>
      <c r="G46" s="36"/>
      <c r="H46" s="36" t="s">
        <v>5</v>
      </c>
    </row>
    <row r="47" spans="1:8" x14ac:dyDescent="0.25">
      <c r="A47" s="4">
        <v>43</v>
      </c>
      <c r="B47" s="36" t="s">
        <v>5</v>
      </c>
      <c r="C47" s="36"/>
      <c r="D47" s="36" t="s">
        <v>5</v>
      </c>
      <c r="E47" s="36"/>
      <c r="F47" s="36" t="s">
        <v>5</v>
      </c>
      <c r="G47" s="36"/>
      <c r="H47" s="36" t="s">
        <v>5</v>
      </c>
    </row>
    <row r="48" spans="1:8" x14ac:dyDescent="0.25">
      <c r="A48" s="4">
        <v>44</v>
      </c>
      <c r="B48" s="36" t="s">
        <v>5</v>
      </c>
      <c r="C48" s="36"/>
      <c r="D48" s="36" t="s">
        <v>5</v>
      </c>
      <c r="E48" s="36"/>
      <c r="F48" s="36" t="s">
        <v>5</v>
      </c>
      <c r="G48" s="36"/>
      <c r="H48" s="36" t="s">
        <v>5</v>
      </c>
    </row>
    <row r="49" spans="1:8" x14ac:dyDescent="0.25">
      <c r="A49" s="4">
        <v>45</v>
      </c>
      <c r="B49" s="36" t="s">
        <v>5</v>
      </c>
      <c r="C49" s="36"/>
      <c r="D49" s="36" t="s">
        <v>5</v>
      </c>
      <c r="E49" s="36"/>
      <c r="F49" s="36" t="s">
        <v>5</v>
      </c>
      <c r="G49" s="36"/>
      <c r="H49" s="36"/>
    </row>
    <row r="50" spans="1:8" x14ac:dyDescent="0.25">
      <c r="A50" s="4">
        <v>46</v>
      </c>
      <c r="B50" s="36"/>
      <c r="C50" s="36" t="s">
        <v>5</v>
      </c>
      <c r="D50" s="36"/>
      <c r="E50" s="36" t="s">
        <v>5</v>
      </c>
      <c r="F50" s="36"/>
      <c r="G50" s="36" t="s">
        <v>5</v>
      </c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 t="s">
        <v>5</v>
      </c>
      <c r="C54" s="36"/>
      <c r="D54" s="36" t="s">
        <v>5</v>
      </c>
      <c r="E54" s="36"/>
      <c r="F54" s="36" t="s">
        <v>5</v>
      </c>
      <c r="G54" s="36"/>
      <c r="H54" s="36" t="s">
        <v>5</v>
      </c>
    </row>
    <row r="55" spans="1:8" x14ac:dyDescent="0.25">
      <c r="A55" s="4">
        <v>51</v>
      </c>
      <c r="B55" s="36"/>
      <c r="C55" s="36" t="s">
        <v>5</v>
      </c>
      <c r="D55" s="36"/>
      <c r="E55" s="36" t="s">
        <v>5</v>
      </c>
      <c r="F55" s="36"/>
      <c r="G55" s="36" t="s">
        <v>5</v>
      </c>
      <c r="H55" s="36"/>
    </row>
    <row r="56" spans="1:8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/>
      <c r="H56" s="36" t="s">
        <v>5</v>
      </c>
    </row>
    <row r="57" spans="1:8" x14ac:dyDescent="0.25">
      <c r="A57" s="4">
        <v>53</v>
      </c>
      <c r="B57" s="36"/>
      <c r="C57" s="36" t="s">
        <v>5</v>
      </c>
      <c r="D57" s="36"/>
      <c r="E57" s="36" t="s">
        <v>5</v>
      </c>
      <c r="F57" s="36"/>
      <c r="G57" s="36" t="s">
        <v>5</v>
      </c>
      <c r="H57" s="36"/>
    </row>
    <row r="58" spans="1:8" x14ac:dyDescent="0.25">
      <c r="A58" s="4">
        <v>54</v>
      </c>
      <c r="B58" s="36" t="s">
        <v>5</v>
      </c>
      <c r="C58" s="36"/>
      <c r="D58" s="36" t="s">
        <v>5</v>
      </c>
      <c r="E58" s="36"/>
      <c r="F58" s="36" t="s">
        <v>5</v>
      </c>
      <c r="G58" s="36"/>
      <c r="H58" s="36" t="s">
        <v>10</v>
      </c>
    </row>
    <row r="59" spans="1:8" x14ac:dyDescent="0.25">
      <c r="A59" s="4">
        <v>55</v>
      </c>
      <c r="B59" s="36"/>
      <c r="C59" s="36" t="s">
        <v>5</v>
      </c>
      <c r="D59" s="36"/>
      <c r="E59" s="36" t="s">
        <v>5</v>
      </c>
      <c r="F59" s="36"/>
      <c r="G59" s="36" t="s">
        <v>8</v>
      </c>
      <c r="H59" s="36"/>
    </row>
    <row r="60" spans="1:8" x14ac:dyDescent="0.25">
      <c r="A60" s="4">
        <v>56</v>
      </c>
      <c r="B60" s="36" t="s">
        <v>5</v>
      </c>
      <c r="C60" s="36"/>
      <c r="D60" s="36" t="s">
        <v>5</v>
      </c>
      <c r="E60" s="36"/>
      <c r="F60" s="36" t="s">
        <v>5</v>
      </c>
      <c r="G60" s="36"/>
      <c r="H60" s="36" t="s">
        <v>5</v>
      </c>
    </row>
    <row r="61" spans="1:8" x14ac:dyDescent="0.25">
      <c r="A61" s="16">
        <v>73</v>
      </c>
      <c r="B61" s="36"/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/>
      <c r="C62" s="36"/>
      <c r="D62" s="36"/>
      <c r="E62" s="36"/>
      <c r="F62" s="36"/>
      <c r="G62" s="36"/>
      <c r="H62" s="36"/>
    </row>
    <row r="63" spans="1:8" x14ac:dyDescent="0.25">
      <c r="A63" s="16">
        <v>101</v>
      </c>
      <c r="B63" s="37"/>
      <c r="C63" s="36" t="s">
        <v>5</v>
      </c>
      <c r="D63" s="36" t="s">
        <v>5</v>
      </c>
      <c r="E63" s="36"/>
      <c r="F63" s="36" t="s">
        <v>8</v>
      </c>
      <c r="G63" s="36" t="s">
        <v>5</v>
      </c>
      <c r="H63" s="36"/>
    </row>
    <row r="64" spans="1:8" x14ac:dyDescent="0.25">
      <c r="A64" s="16">
        <v>102</v>
      </c>
      <c r="B64" s="36" t="s">
        <v>5</v>
      </c>
      <c r="C64" s="36"/>
      <c r="D64" s="36" t="s">
        <v>5</v>
      </c>
      <c r="E64" s="36"/>
      <c r="F64" s="36"/>
      <c r="G64" s="36" t="s">
        <v>5</v>
      </c>
      <c r="H64" s="36"/>
    </row>
    <row r="65" spans="1:8" x14ac:dyDescent="0.25">
      <c r="A65" s="16">
        <v>103</v>
      </c>
      <c r="B65" s="36" t="s">
        <v>5</v>
      </c>
      <c r="C65" s="36"/>
      <c r="D65" s="36" t="s">
        <v>5</v>
      </c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 t="s">
        <v>5</v>
      </c>
      <c r="C66" s="36" t="s">
        <v>5</v>
      </c>
      <c r="D66" s="36"/>
      <c r="E66" s="36"/>
      <c r="F66" s="36" t="s">
        <v>5</v>
      </c>
      <c r="G66" s="36"/>
      <c r="H66" s="36"/>
    </row>
    <row r="67" spans="1:8" x14ac:dyDescent="0.25">
      <c r="A67" s="16">
        <v>105</v>
      </c>
      <c r="B67" s="36"/>
      <c r="C67" s="36"/>
      <c r="D67" s="36" t="s">
        <v>5</v>
      </c>
      <c r="E67" s="36"/>
      <c r="F67" s="36" t="s">
        <v>5</v>
      </c>
      <c r="G67" s="36"/>
      <c r="H67" s="36"/>
    </row>
    <row r="68" spans="1:8" x14ac:dyDescent="0.25">
      <c r="A68" s="16">
        <v>106</v>
      </c>
      <c r="B68" s="36"/>
      <c r="C68" s="36" t="s">
        <v>5</v>
      </c>
      <c r="D68" s="36" t="s">
        <v>10</v>
      </c>
      <c r="E68" s="36"/>
      <c r="F68" s="36" t="s">
        <v>8</v>
      </c>
      <c r="G68" s="36" t="s">
        <v>5</v>
      </c>
      <c r="H68" s="36"/>
    </row>
    <row r="69" spans="1:8" x14ac:dyDescent="0.25">
      <c r="A69" s="16">
        <v>107</v>
      </c>
      <c r="B69" s="36" t="s">
        <v>5</v>
      </c>
      <c r="C69" s="36" t="s">
        <v>5</v>
      </c>
      <c r="D69" s="36"/>
      <c r="E69" s="36"/>
      <c r="F69" s="36" t="s">
        <v>8</v>
      </c>
      <c r="G69" s="36" t="s">
        <v>5</v>
      </c>
      <c r="H69" s="36"/>
    </row>
    <row r="70" spans="1:8" x14ac:dyDescent="0.25">
      <c r="A70" s="16">
        <v>108</v>
      </c>
      <c r="B70" s="36" t="s">
        <v>5</v>
      </c>
      <c r="C70" s="36"/>
      <c r="D70" s="36" t="s">
        <v>5</v>
      </c>
      <c r="E70" s="36"/>
      <c r="F70" s="36"/>
      <c r="G70" s="36" t="s">
        <v>5</v>
      </c>
      <c r="H70" s="36" t="s">
        <v>5</v>
      </c>
    </row>
    <row r="71" spans="1:8" x14ac:dyDescent="0.25">
      <c r="A71" s="16">
        <v>109</v>
      </c>
      <c r="B71" s="36" t="s">
        <v>5</v>
      </c>
      <c r="C71" s="36"/>
      <c r="D71" s="36" t="s">
        <v>5</v>
      </c>
      <c r="E71" s="36"/>
      <c r="F71" s="36" t="s">
        <v>5</v>
      </c>
      <c r="G71" s="36"/>
      <c r="H71" s="36" t="s">
        <v>5</v>
      </c>
    </row>
    <row r="72" spans="1:8" x14ac:dyDescent="0.25">
      <c r="A72" s="16">
        <v>110</v>
      </c>
      <c r="B72" s="36"/>
      <c r="C72" s="36" t="s">
        <v>5</v>
      </c>
      <c r="D72" s="36" t="s">
        <v>5</v>
      </c>
      <c r="E72" s="36"/>
      <c r="F72" s="36" t="s">
        <v>5</v>
      </c>
      <c r="G72" s="36" t="s">
        <v>5</v>
      </c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 t="s">
        <v>5</v>
      </c>
      <c r="C74" s="36"/>
      <c r="D74" s="36"/>
      <c r="E74" s="36"/>
      <c r="F74" s="36"/>
      <c r="G74" s="36"/>
      <c r="H74" s="36"/>
    </row>
    <row r="75" spans="1:8" x14ac:dyDescent="0.25">
      <c r="A75" s="16">
        <v>113</v>
      </c>
      <c r="B75" s="36"/>
      <c r="C75" s="36" t="s">
        <v>5</v>
      </c>
      <c r="D75" s="36"/>
      <c r="E75" s="36"/>
      <c r="F75" s="36"/>
      <c r="G75" s="36" t="s">
        <v>5</v>
      </c>
      <c r="H75" s="36"/>
    </row>
    <row r="76" spans="1:8" x14ac:dyDescent="0.25">
      <c r="A76" s="16">
        <v>114</v>
      </c>
      <c r="B76" s="36"/>
      <c r="C76" s="36" t="s">
        <v>5</v>
      </c>
      <c r="D76" s="36"/>
      <c r="E76" s="36"/>
      <c r="F76" s="36" t="s">
        <v>10</v>
      </c>
      <c r="G76" s="36"/>
      <c r="H76" s="36"/>
    </row>
    <row r="77" spans="1:8" x14ac:dyDescent="0.25">
      <c r="A77" s="16">
        <v>115</v>
      </c>
      <c r="B77" s="36" t="s">
        <v>5</v>
      </c>
      <c r="C77" s="36" t="s">
        <v>5</v>
      </c>
      <c r="D77" s="36" t="s">
        <v>5</v>
      </c>
      <c r="E77" s="36"/>
      <c r="F77" s="36" t="s">
        <v>5</v>
      </c>
      <c r="G77" s="36"/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 t="s">
        <v>5</v>
      </c>
      <c r="D79" s="36"/>
      <c r="E79" s="36"/>
      <c r="F79" s="36"/>
      <c r="G79" s="36" t="s">
        <v>5</v>
      </c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 t="s">
        <v>5</v>
      </c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 t="s">
        <v>10</v>
      </c>
      <c r="E87" s="36"/>
      <c r="F87" s="36" t="s">
        <v>5</v>
      </c>
      <c r="G87" s="36" t="s">
        <v>5</v>
      </c>
      <c r="H87" s="36" t="s">
        <v>5</v>
      </c>
    </row>
    <row r="88" spans="1:8" x14ac:dyDescent="0.25">
      <c r="A88" s="16">
        <v>126</v>
      </c>
      <c r="B88" s="36" t="s">
        <v>5</v>
      </c>
      <c r="C88" s="36" t="s">
        <v>5</v>
      </c>
      <c r="D88" s="36" t="s">
        <v>5</v>
      </c>
      <c r="E88" s="36"/>
      <c r="F88" s="36"/>
      <c r="G88" s="36" t="s">
        <v>8</v>
      </c>
      <c r="H88" s="36" t="s">
        <v>5</v>
      </c>
    </row>
    <row r="89" spans="1:8" x14ac:dyDescent="0.25">
      <c r="A89" s="16">
        <v>127</v>
      </c>
      <c r="B89" s="36"/>
      <c r="C89" s="36"/>
      <c r="D89" s="36" t="s">
        <v>10</v>
      </c>
      <c r="E89" s="36"/>
      <c r="F89" s="36" t="s">
        <v>5</v>
      </c>
      <c r="G89" s="36" t="s">
        <v>5</v>
      </c>
      <c r="H89" s="36" t="s">
        <v>5</v>
      </c>
    </row>
    <row r="90" spans="1:8" x14ac:dyDescent="0.25">
      <c r="A90" s="16">
        <v>128</v>
      </c>
      <c r="B90" s="36" t="s">
        <v>5</v>
      </c>
      <c r="C90" s="36"/>
      <c r="D90" s="36"/>
      <c r="E90" s="36"/>
      <c r="F90" s="36"/>
      <c r="G90" s="36"/>
      <c r="H90" s="36"/>
    </row>
    <row r="91" spans="1:8" x14ac:dyDescent="0.25">
      <c r="A91" s="16">
        <v>129</v>
      </c>
      <c r="B91" s="36"/>
      <c r="C91" s="36"/>
      <c r="D91" s="36"/>
      <c r="E91" s="36"/>
      <c r="F91" s="36" t="s">
        <v>8</v>
      </c>
      <c r="G91" s="36"/>
      <c r="H91" s="36"/>
    </row>
    <row r="92" spans="1:8" x14ac:dyDescent="0.25">
      <c r="A92" s="16">
        <v>130</v>
      </c>
      <c r="B92" s="36"/>
      <c r="C92" s="36" t="s">
        <v>8</v>
      </c>
      <c r="D92" s="36" t="s">
        <v>5</v>
      </c>
      <c r="E92" s="36"/>
      <c r="F92" s="36"/>
      <c r="G92" s="36"/>
      <c r="H92" s="36" t="s">
        <v>5</v>
      </c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186" priority="18" operator="equal">
      <formula>"Energia"</formula>
    </cfRule>
    <cfRule type="cellIs" dxfId="3185" priority="19" operator="equal">
      <formula>"Feito"</formula>
    </cfRule>
    <cfRule type="cellIs" dxfId="3184" priority="20" operator="equal">
      <formula>"Operação"</formula>
    </cfRule>
    <cfRule type="cellIs" dxfId="3183" priority="21" operator="equal">
      <formula>"Chuva"</formula>
    </cfRule>
    <cfRule type="cellIs" dxfId="3182" priority="22" operator="equal">
      <formula>"Elétrico"</formula>
    </cfRule>
    <cfRule type="cellIs" dxfId="3181" priority="23" operator="equal">
      <formula>"Mecânico"</formula>
    </cfRule>
    <cfRule type="cellIs" dxfId="3180" priority="24" operator="equal">
      <formula>"Ok"</formula>
    </cfRule>
  </conditionalFormatting>
  <conditionalFormatting sqref="B5:I62">
    <cfRule type="cellIs" dxfId="3179" priority="1" operator="equal">
      <formula>"Energia"</formula>
    </cfRule>
    <cfRule type="cellIs" dxfId="3178" priority="2" operator="equal">
      <formula>"Feito"</formula>
    </cfRule>
    <cfRule type="cellIs" dxfId="3177" priority="3" operator="equal">
      <formula>"Operação"</formula>
    </cfRule>
    <cfRule type="cellIs" dxfId="3176" priority="4" operator="equal">
      <formula>"Chuva"</formula>
    </cfRule>
    <cfRule type="cellIs" dxfId="3175" priority="5" operator="equal">
      <formula>"Elétrico"</formula>
    </cfRule>
    <cfRule type="cellIs" dxfId="3174" priority="6" operator="equal">
      <formula>"Mecânico"</formula>
    </cfRule>
    <cfRule type="cellIs" dxfId="3173" priority="7" operator="equal">
      <formula>"Ok"</formula>
    </cfRule>
  </conditionalFormatting>
  <conditionalFormatting sqref="G5:G56 C13">
    <cfRule type="cellIs" dxfId="317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6C0D45C4-E89D-4525-8678-833780C5B5C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CABF-BED8-4172-BD4B-4487C5F1E0C5}">
  <sheetPr codeName="Planilha59"/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28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44662</v>
      </c>
      <c r="C3" s="21">
        <f>B3+1</f>
        <v>44663</v>
      </c>
      <c r="D3" s="21">
        <f t="shared" ref="D3:H3" si="0">C3+1</f>
        <v>44664</v>
      </c>
      <c r="E3" s="21">
        <f t="shared" si="0"/>
        <v>44665</v>
      </c>
      <c r="F3" s="21">
        <f t="shared" si="0"/>
        <v>44666</v>
      </c>
      <c r="G3" s="21">
        <f t="shared" si="0"/>
        <v>44667</v>
      </c>
      <c r="H3" s="23">
        <f t="shared" si="0"/>
        <v>44668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 t="s">
        <v>5</v>
      </c>
      <c r="C5" s="36"/>
      <c r="D5" s="36" t="s">
        <v>6</v>
      </c>
      <c r="E5" s="36"/>
      <c r="F5" s="36" t="s">
        <v>8</v>
      </c>
      <c r="G5" s="36"/>
      <c r="H5" s="36" t="s">
        <v>8</v>
      </c>
      <c r="J5" s="46" t="s">
        <v>5</v>
      </c>
      <c r="K5" s="31">
        <f>COUNTIF($B$5:$H$95,J5)</f>
        <v>205</v>
      </c>
      <c r="L5" s="32">
        <f t="shared" ref="L5:L10" si="2">K5/$K$11</f>
        <v>0.78244274809160308</v>
      </c>
      <c r="M5" s="50">
        <v>44662</v>
      </c>
    </row>
    <row r="6" spans="1:13" x14ac:dyDescent="0.25">
      <c r="A6" s="4">
        <v>2</v>
      </c>
      <c r="B6" s="36" t="s">
        <v>5</v>
      </c>
      <c r="C6" s="36" t="s">
        <v>5</v>
      </c>
      <c r="D6" s="36" t="s">
        <v>6</v>
      </c>
      <c r="E6" s="36"/>
      <c r="F6" s="36" t="s">
        <v>5</v>
      </c>
      <c r="G6" s="36"/>
      <c r="H6" s="36" t="s">
        <v>9</v>
      </c>
      <c r="J6" s="40" t="s">
        <v>8</v>
      </c>
      <c r="K6" s="31">
        <f t="shared" ref="K6:K10" si="3">COUNTIF($B$5:$H$95,J6)</f>
        <v>25</v>
      </c>
      <c r="L6" s="33">
        <f t="shared" si="2"/>
        <v>9.5419847328244281E-2</v>
      </c>
    </row>
    <row r="7" spans="1:13" x14ac:dyDescent="0.25">
      <c r="A7" s="4">
        <v>3</v>
      </c>
      <c r="B7" s="36"/>
      <c r="C7" s="36"/>
      <c r="D7" s="36" t="s">
        <v>6</v>
      </c>
      <c r="E7" s="36"/>
      <c r="F7" s="36" t="s">
        <v>5</v>
      </c>
      <c r="G7" s="36" t="s">
        <v>5</v>
      </c>
      <c r="H7" s="36"/>
      <c r="J7" s="44" t="s">
        <v>9</v>
      </c>
      <c r="K7" s="31">
        <f t="shared" si="3"/>
        <v>19</v>
      </c>
      <c r="L7" s="33">
        <f t="shared" si="2"/>
        <v>7.2519083969465645E-2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 s="31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/>
      <c r="D9" s="36" t="s">
        <v>6</v>
      </c>
      <c r="E9" s="36"/>
      <c r="F9" s="36" t="s">
        <v>5</v>
      </c>
      <c r="G9" s="36"/>
      <c r="H9" s="36" t="s">
        <v>9</v>
      </c>
      <c r="J9" s="43" t="s">
        <v>6</v>
      </c>
      <c r="K9" s="31">
        <f t="shared" si="3"/>
        <v>11</v>
      </c>
      <c r="L9" s="33">
        <f t="shared" si="2"/>
        <v>4.1984732824427481E-2</v>
      </c>
    </row>
    <row r="10" spans="1:13" x14ac:dyDescent="0.25">
      <c r="A10" s="4">
        <v>6</v>
      </c>
      <c r="B10" s="36" t="s">
        <v>5</v>
      </c>
      <c r="C10" s="36" t="s">
        <v>5</v>
      </c>
      <c r="D10" s="36" t="s">
        <v>5</v>
      </c>
      <c r="E10" s="36" t="s">
        <v>5</v>
      </c>
      <c r="F10" s="36" t="s">
        <v>5</v>
      </c>
      <c r="G10" s="36" t="s">
        <v>6</v>
      </c>
      <c r="H10" s="36" t="s">
        <v>9</v>
      </c>
      <c r="J10" s="41" t="s">
        <v>10</v>
      </c>
      <c r="K10" s="31">
        <f t="shared" si="3"/>
        <v>2</v>
      </c>
      <c r="L10" s="35">
        <f t="shared" si="2"/>
        <v>7.6335877862595417E-3</v>
      </c>
    </row>
    <row r="11" spans="1:13" x14ac:dyDescent="0.25">
      <c r="A11" s="4">
        <v>7</v>
      </c>
      <c r="B11" s="36"/>
      <c r="C11" s="36"/>
      <c r="D11" s="36" t="s">
        <v>6</v>
      </c>
      <c r="E11" s="36" t="s">
        <v>8</v>
      </c>
      <c r="F11" s="36"/>
      <c r="G11" s="36" t="s">
        <v>6</v>
      </c>
      <c r="H11" s="36" t="s">
        <v>5</v>
      </c>
      <c r="J11" s="42" t="s">
        <v>20</v>
      </c>
      <c r="K11" s="11">
        <f>SUM(K5:K10)</f>
        <v>262</v>
      </c>
    </row>
    <row r="12" spans="1:13" x14ac:dyDescent="0.25">
      <c r="A12" s="4">
        <v>8</v>
      </c>
      <c r="B12" s="36" t="s">
        <v>8</v>
      </c>
      <c r="C12" s="36"/>
      <c r="D12" s="36"/>
      <c r="E12" s="36"/>
      <c r="F12" s="36"/>
      <c r="G12" s="36" t="s">
        <v>6</v>
      </c>
      <c r="H12" s="36"/>
    </row>
    <row r="13" spans="1:13" x14ac:dyDescent="0.25">
      <c r="A13" s="4">
        <v>9</v>
      </c>
      <c r="B13" s="36" t="s">
        <v>8</v>
      </c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/>
      <c r="F14" s="36"/>
      <c r="G14" s="36" t="s">
        <v>5</v>
      </c>
      <c r="H14" s="36" t="s">
        <v>9</v>
      </c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 t="s">
        <v>9</v>
      </c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/>
      <c r="C19" s="36" t="s">
        <v>5</v>
      </c>
      <c r="D19" s="36"/>
      <c r="E19" s="36" t="s">
        <v>5</v>
      </c>
      <c r="F19" s="36"/>
      <c r="G19" s="36" t="s">
        <v>5</v>
      </c>
      <c r="H19" s="36"/>
    </row>
    <row r="20" spans="1:8" x14ac:dyDescent="0.25">
      <c r="A20" s="4">
        <v>16</v>
      </c>
      <c r="B20" s="36" t="s">
        <v>10</v>
      </c>
      <c r="C20" s="36"/>
      <c r="D20" s="36" t="s">
        <v>6</v>
      </c>
      <c r="E20" s="36"/>
      <c r="F20" s="36" t="s">
        <v>5</v>
      </c>
      <c r="G20" s="36"/>
      <c r="H20" s="36" t="s">
        <v>9</v>
      </c>
    </row>
    <row r="21" spans="1:8" x14ac:dyDescent="0.25">
      <c r="A21" s="4">
        <v>17</v>
      </c>
      <c r="B21" s="36"/>
      <c r="C21" s="36" t="s">
        <v>5</v>
      </c>
      <c r="D21" s="36"/>
      <c r="E21" s="36" t="s">
        <v>5</v>
      </c>
      <c r="F21" s="36"/>
      <c r="G21" s="36" t="s">
        <v>5</v>
      </c>
      <c r="H21" s="36"/>
    </row>
    <row r="22" spans="1:8" x14ac:dyDescent="0.25">
      <c r="A22" s="4">
        <v>18</v>
      </c>
      <c r="B22" s="36" t="s">
        <v>5</v>
      </c>
      <c r="C22" s="36"/>
      <c r="D22" s="36" t="s">
        <v>5</v>
      </c>
      <c r="E22" s="36"/>
      <c r="F22" s="36" t="s">
        <v>5</v>
      </c>
      <c r="G22" s="36"/>
      <c r="H22" s="36" t="s">
        <v>9</v>
      </c>
    </row>
    <row r="23" spans="1:8" x14ac:dyDescent="0.25">
      <c r="A23" s="4">
        <v>19</v>
      </c>
      <c r="B23" s="36"/>
      <c r="C23" s="36" t="s">
        <v>5</v>
      </c>
      <c r="D23" s="36"/>
      <c r="E23" s="36" t="s">
        <v>5</v>
      </c>
      <c r="F23" s="36"/>
      <c r="G23" s="36" t="s">
        <v>5</v>
      </c>
      <c r="H23" s="36"/>
    </row>
    <row r="24" spans="1:8" x14ac:dyDescent="0.25">
      <c r="A24" s="4">
        <v>20</v>
      </c>
      <c r="B24" s="36" t="s">
        <v>5</v>
      </c>
      <c r="C24" s="36"/>
      <c r="D24" s="36" t="s">
        <v>5</v>
      </c>
      <c r="E24" s="36"/>
      <c r="F24" s="36" t="s">
        <v>5</v>
      </c>
      <c r="G24" s="36"/>
      <c r="H24" s="36" t="s">
        <v>9</v>
      </c>
    </row>
    <row r="25" spans="1:8" x14ac:dyDescent="0.25">
      <c r="A25" s="4">
        <v>21</v>
      </c>
      <c r="B25" s="36"/>
      <c r="C25" s="36" t="s">
        <v>5</v>
      </c>
      <c r="D25" s="36"/>
      <c r="E25" s="36" t="s">
        <v>5</v>
      </c>
      <c r="F25" s="36"/>
      <c r="G25" s="36" t="s">
        <v>5</v>
      </c>
      <c r="H25" s="36"/>
    </row>
    <row r="26" spans="1:8" x14ac:dyDescent="0.25">
      <c r="A26" s="4">
        <v>22</v>
      </c>
      <c r="B26" s="36" t="s">
        <v>8</v>
      </c>
      <c r="C26" s="36"/>
      <c r="D26" s="36" t="s">
        <v>5</v>
      </c>
      <c r="E26" s="36"/>
      <c r="F26" s="36" t="s">
        <v>5</v>
      </c>
      <c r="G26" s="36"/>
      <c r="H26" s="36" t="s">
        <v>9</v>
      </c>
    </row>
    <row r="27" spans="1:8" x14ac:dyDescent="0.25">
      <c r="A27" s="4">
        <v>23</v>
      </c>
      <c r="B27" s="36"/>
      <c r="C27" s="36" t="s">
        <v>8</v>
      </c>
      <c r="D27" s="36"/>
      <c r="E27" s="36" t="s">
        <v>5</v>
      </c>
      <c r="F27" s="36"/>
      <c r="G27" s="36" t="s">
        <v>5</v>
      </c>
      <c r="H27" s="36"/>
    </row>
    <row r="28" spans="1:8" x14ac:dyDescent="0.25">
      <c r="A28" s="4">
        <v>24</v>
      </c>
      <c r="B28" s="36" t="s">
        <v>5</v>
      </c>
      <c r="C28" s="36"/>
      <c r="D28" s="36" t="s">
        <v>8</v>
      </c>
      <c r="E28" s="36"/>
      <c r="F28" s="36" t="s">
        <v>5</v>
      </c>
      <c r="G28" s="36"/>
      <c r="H28" s="36" t="s">
        <v>9</v>
      </c>
    </row>
    <row r="29" spans="1:8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</row>
    <row r="30" spans="1:8" x14ac:dyDescent="0.25">
      <c r="A30" s="4">
        <v>26</v>
      </c>
      <c r="B30" s="36" t="s">
        <v>5</v>
      </c>
      <c r="C30" s="36"/>
      <c r="D30" s="36" t="s">
        <v>8</v>
      </c>
      <c r="E30" s="36"/>
      <c r="F30" s="36"/>
      <c r="G30" s="36"/>
      <c r="H30" s="36" t="s">
        <v>9</v>
      </c>
    </row>
    <row r="31" spans="1:8" x14ac:dyDescent="0.25">
      <c r="A31" s="4">
        <v>27</v>
      </c>
      <c r="B31" s="36"/>
      <c r="C31" s="36" t="s">
        <v>5</v>
      </c>
      <c r="D31" s="36"/>
      <c r="E31" s="36" t="s">
        <v>5</v>
      </c>
      <c r="F31" s="36"/>
      <c r="G31" s="36" t="s">
        <v>5</v>
      </c>
      <c r="H31" s="36"/>
    </row>
    <row r="32" spans="1:8" x14ac:dyDescent="0.25">
      <c r="A32" s="4">
        <v>28</v>
      </c>
      <c r="B32" s="36" t="s">
        <v>5</v>
      </c>
      <c r="C32" s="36"/>
      <c r="D32" s="36" t="s">
        <v>8</v>
      </c>
      <c r="E32" s="36"/>
      <c r="F32" s="36"/>
      <c r="G32" s="36" t="s">
        <v>5</v>
      </c>
      <c r="H32" s="36"/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/>
      <c r="H33" s="36" t="s">
        <v>9</v>
      </c>
    </row>
    <row r="34" spans="1:8" x14ac:dyDescent="0.25">
      <c r="A34" s="4">
        <v>30</v>
      </c>
      <c r="B34" s="36"/>
      <c r="C34" s="36" t="s">
        <v>5</v>
      </c>
      <c r="D34" s="36"/>
      <c r="E34" s="36" t="s">
        <v>8</v>
      </c>
      <c r="F34" s="36" t="s">
        <v>8</v>
      </c>
      <c r="G34" s="36" t="s">
        <v>8</v>
      </c>
      <c r="H34" s="36" t="s">
        <v>8</v>
      </c>
    </row>
    <row r="35" spans="1:8" x14ac:dyDescent="0.25">
      <c r="A35" s="4">
        <v>31</v>
      </c>
      <c r="B35" s="36" t="s">
        <v>5</v>
      </c>
      <c r="C35" s="36"/>
      <c r="D35" s="36" t="s">
        <v>8</v>
      </c>
      <c r="E35" s="36"/>
      <c r="F35" s="36"/>
      <c r="G35" s="36" t="s">
        <v>5</v>
      </c>
      <c r="H35" s="36"/>
    </row>
    <row r="36" spans="1:8" x14ac:dyDescent="0.25">
      <c r="A36" s="4">
        <v>32</v>
      </c>
      <c r="B36" s="36"/>
      <c r="C36" s="36" t="s">
        <v>8</v>
      </c>
      <c r="D36" s="36"/>
      <c r="E36" s="36" t="s">
        <v>8</v>
      </c>
      <c r="F36" s="36"/>
      <c r="G36" s="36"/>
      <c r="H36" s="36" t="s">
        <v>9</v>
      </c>
    </row>
    <row r="37" spans="1:8" x14ac:dyDescent="0.25">
      <c r="A37" s="4">
        <v>33</v>
      </c>
      <c r="B37" s="36"/>
      <c r="C37" s="36" t="s">
        <v>8</v>
      </c>
      <c r="D37" s="36"/>
      <c r="E37" s="36" t="s">
        <v>8</v>
      </c>
      <c r="F37" s="36"/>
      <c r="G37" s="36"/>
      <c r="H37" s="36" t="s">
        <v>9</v>
      </c>
    </row>
    <row r="38" spans="1:8" x14ac:dyDescent="0.25">
      <c r="A38" s="4">
        <v>34</v>
      </c>
      <c r="B38" s="36" t="s">
        <v>5</v>
      </c>
      <c r="C38" s="36"/>
      <c r="D38" s="36" t="s">
        <v>8</v>
      </c>
      <c r="E38" s="36"/>
      <c r="F38" s="36"/>
      <c r="G38" s="36" t="s">
        <v>5</v>
      </c>
      <c r="H38" s="36"/>
    </row>
    <row r="39" spans="1:8" x14ac:dyDescent="0.25">
      <c r="A39" s="4">
        <v>35</v>
      </c>
      <c r="B39" s="36"/>
      <c r="C39" s="36" t="s">
        <v>5</v>
      </c>
      <c r="D39" s="36"/>
      <c r="E39" s="36"/>
      <c r="F39" s="36" t="s">
        <v>5</v>
      </c>
      <c r="G39" s="36"/>
      <c r="H39" s="36"/>
    </row>
    <row r="40" spans="1:8" x14ac:dyDescent="0.25">
      <c r="A40" s="4">
        <v>36</v>
      </c>
      <c r="B40" s="36"/>
      <c r="C40" s="36" t="s">
        <v>5</v>
      </c>
      <c r="D40" s="36" t="s">
        <v>5</v>
      </c>
      <c r="E40" s="36" t="s">
        <v>5</v>
      </c>
      <c r="F40" s="36" t="s">
        <v>5</v>
      </c>
      <c r="G40" s="36"/>
      <c r="H40" s="36"/>
    </row>
    <row r="41" spans="1:8" x14ac:dyDescent="0.25">
      <c r="A41" s="4">
        <v>37</v>
      </c>
      <c r="B41" s="36" t="s">
        <v>5</v>
      </c>
      <c r="C41" s="36"/>
      <c r="D41" s="36"/>
      <c r="E41" s="36" t="s">
        <v>5</v>
      </c>
      <c r="F41" s="36"/>
      <c r="G41" s="36"/>
      <c r="H41" s="36"/>
    </row>
    <row r="42" spans="1:8" x14ac:dyDescent="0.25">
      <c r="A42" s="4">
        <v>38</v>
      </c>
      <c r="B42" s="36"/>
      <c r="C42" s="36" t="s">
        <v>5</v>
      </c>
      <c r="D42" s="36" t="s">
        <v>5</v>
      </c>
      <c r="E42" s="36"/>
      <c r="F42" s="36" t="s">
        <v>5</v>
      </c>
      <c r="G42" s="36"/>
      <c r="H42" s="36" t="s">
        <v>5</v>
      </c>
    </row>
    <row r="43" spans="1:8" x14ac:dyDescent="0.25">
      <c r="A43" s="4">
        <v>39</v>
      </c>
      <c r="B43" s="36" t="s">
        <v>5</v>
      </c>
      <c r="C43" s="36"/>
      <c r="D43" s="36" t="s">
        <v>5</v>
      </c>
      <c r="E43" s="36"/>
      <c r="F43" s="36" t="s">
        <v>5</v>
      </c>
      <c r="G43" s="36"/>
      <c r="H43" s="36" t="s">
        <v>5</v>
      </c>
    </row>
    <row r="44" spans="1:8" x14ac:dyDescent="0.25">
      <c r="A44" s="4">
        <v>40</v>
      </c>
      <c r="B44" s="36"/>
      <c r="C44" s="36" t="s">
        <v>5</v>
      </c>
      <c r="D44" s="36" t="s">
        <v>5</v>
      </c>
      <c r="E44" s="36" t="s">
        <v>5</v>
      </c>
      <c r="F44" s="36"/>
      <c r="G44" s="36" t="s">
        <v>5</v>
      </c>
      <c r="H44" s="36"/>
    </row>
    <row r="45" spans="1:8" x14ac:dyDescent="0.25">
      <c r="A45" s="4">
        <v>41</v>
      </c>
      <c r="B45" s="36" t="s">
        <v>5</v>
      </c>
      <c r="C45" s="36"/>
      <c r="D45" s="36" t="s">
        <v>5</v>
      </c>
      <c r="E45" s="36" t="s">
        <v>5</v>
      </c>
      <c r="F45" s="36" t="s">
        <v>5</v>
      </c>
      <c r="G45" s="36"/>
      <c r="H45" s="36" t="s">
        <v>5</v>
      </c>
    </row>
    <row r="46" spans="1:8" x14ac:dyDescent="0.25">
      <c r="A46" s="4">
        <v>42</v>
      </c>
      <c r="B46" s="36"/>
      <c r="C46" s="36" t="s">
        <v>5</v>
      </c>
      <c r="D46" s="36"/>
      <c r="E46" s="36" t="s">
        <v>5</v>
      </c>
      <c r="F46" s="36"/>
      <c r="G46" s="36" t="s">
        <v>5</v>
      </c>
      <c r="H46" s="36"/>
    </row>
    <row r="47" spans="1:8" x14ac:dyDescent="0.25">
      <c r="A47" s="4">
        <v>43</v>
      </c>
      <c r="B47" s="36"/>
      <c r="C47" s="36" t="s">
        <v>5</v>
      </c>
      <c r="D47" s="36"/>
      <c r="E47" s="36" t="s">
        <v>5</v>
      </c>
      <c r="F47" s="36"/>
      <c r="G47" s="36" t="s">
        <v>5</v>
      </c>
      <c r="H47" s="36"/>
    </row>
    <row r="48" spans="1:8" x14ac:dyDescent="0.25">
      <c r="A48" s="4">
        <v>44</v>
      </c>
      <c r="B48" s="36" t="s">
        <v>5</v>
      </c>
      <c r="C48" s="36"/>
      <c r="D48" s="36" t="s">
        <v>8</v>
      </c>
      <c r="E48" s="36"/>
      <c r="F48" s="36" t="s">
        <v>5</v>
      </c>
      <c r="G48" s="36"/>
      <c r="H48" s="36" t="s">
        <v>5</v>
      </c>
    </row>
    <row r="49" spans="1:8" x14ac:dyDescent="0.25">
      <c r="A49" s="4">
        <v>45</v>
      </c>
      <c r="B49" s="36"/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8" x14ac:dyDescent="0.25">
      <c r="A50" s="4">
        <v>46</v>
      </c>
      <c r="B50" s="36" t="s">
        <v>5</v>
      </c>
      <c r="C50" s="36"/>
      <c r="D50" s="36" t="s">
        <v>5</v>
      </c>
      <c r="E50" s="36" t="s">
        <v>5</v>
      </c>
      <c r="F50" s="36" t="s">
        <v>5</v>
      </c>
      <c r="G50" s="36" t="s">
        <v>9</v>
      </c>
      <c r="H50" s="36" t="s">
        <v>9</v>
      </c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/>
      <c r="E54" s="36" t="s">
        <v>5</v>
      </c>
      <c r="F54" s="36"/>
      <c r="G54" s="36" t="s">
        <v>5</v>
      </c>
      <c r="H54" s="36"/>
    </row>
    <row r="55" spans="1:8" x14ac:dyDescent="0.25">
      <c r="A55" s="4">
        <v>51</v>
      </c>
      <c r="B55" s="36" t="s">
        <v>5</v>
      </c>
      <c r="C55" s="36"/>
      <c r="D55" s="36" t="s">
        <v>5</v>
      </c>
      <c r="E55" s="36"/>
      <c r="F55" s="36" t="s">
        <v>5</v>
      </c>
      <c r="G55" s="36"/>
      <c r="H55" s="36" t="s">
        <v>5</v>
      </c>
    </row>
    <row r="56" spans="1:8" x14ac:dyDescent="0.25">
      <c r="A56" s="4">
        <v>52</v>
      </c>
      <c r="B56" s="36"/>
      <c r="C56" s="36" t="s">
        <v>5</v>
      </c>
      <c r="D56" s="36"/>
      <c r="E56" s="36" t="s">
        <v>5</v>
      </c>
      <c r="F56" s="36"/>
      <c r="G56" s="36"/>
      <c r="H56" s="36"/>
    </row>
    <row r="57" spans="1:8" x14ac:dyDescent="0.25">
      <c r="A57" s="4">
        <v>53</v>
      </c>
      <c r="B57" s="36" t="s">
        <v>5</v>
      </c>
      <c r="C57" s="36"/>
      <c r="D57" s="36" t="s">
        <v>6</v>
      </c>
      <c r="E57" s="36"/>
      <c r="F57" s="36" t="s">
        <v>5</v>
      </c>
      <c r="G57" s="36"/>
      <c r="H57" s="36" t="s">
        <v>5</v>
      </c>
    </row>
    <row r="58" spans="1:8" x14ac:dyDescent="0.25">
      <c r="A58" s="4">
        <v>54</v>
      </c>
      <c r="B58" s="36"/>
      <c r="C58" s="36" t="s">
        <v>5</v>
      </c>
      <c r="D58" s="36"/>
      <c r="E58" s="36" t="s">
        <v>5</v>
      </c>
      <c r="F58" s="36"/>
      <c r="G58" s="36" t="s">
        <v>5</v>
      </c>
      <c r="H58" s="36"/>
    </row>
    <row r="59" spans="1:8" x14ac:dyDescent="0.25">
      <c r="A59" s="4">
        <v>55</v>
      </c>
      <c r="B59" s="36" t="s">
        <v>5</v>
      </c>
      <c r="C59" s="36"/>
      <c r="D59" s="36" t="s">
        <v>6</v>
      </c>
      <c r="E59" s="36"/>
      <c r="F59" s="36" t="s">
        <v>5</v>
      </c>
      <c r="G59" s="36"/>
      <c r="H59" s="36" t="s">
        <v>5</v>
      </c>
    </row>
    <row r="60" spans="1:8" x14ac:dyDescent="0.25">
      <c r="A60" s="4">
        <v>56</v>
      </c>
      <c r="B60" s="36"/>
      <c r="C60" s="36"/>
      <c r="D60" s="36"/>
      <c r="E60" s="36" t="s">
        <v>5</v>
      </c>
      <c r="F60" s="36"/>
      <c r="G60" s="36" t="s">
        <v>5</v>
      </c>
      <c r="H60" s="36"/>
    </row>
    <row r="61" spans="1:8" x14ac:dyDescent="0.25">
      <c r="A61" s="16">
        <v>73</v>
      </c>
      <c r="B61" s="36"/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/>
      <c r="C62" s="36"/>
      <c r="D62" s="36"/>
      <c r="E62" s="36"/>
      <c r="F62" s="36"/>
      <c r="G62" s="36"/>
      <c r="H62" s="36"/>
    </row>
    <row r="63" spans="1:8" x14ac:dyDescent="0.25">
      <c r="A63" s="16">
        <v>101</v>
      </c>
      <c r="B63" s="37"/>
      <c r="C63" s="36"/>
      <c r="D63" s="36" t="s">
        <v>5</v>
      </c>
      <c r="E63" s="36" t="s">
        <v>5</v>
      </c>
      <c r="F63" s="36"/>
      <c r="G63" s="36" t="s">
        <v>5</v>
      </c>
      <c r="H63" s="36" t="s">
        <v>5</v>
      </c>
    </row>
    <row r="64" spans="1:8" x14ac:dyDescent="0.25">
      <c r="A64" s="16">
        <v>102</v>
      </c>
      <c r="B64" s="36" t="s">
        <v>5</v>
      </c>
      <c r="C64" s="36"/>
      <c r="D64" s="36" t="s">
        <v>5</v>
      </c>
      <c r="E64" s="36" t="s">
        <v>5</v>
      </c>
      <c r="F64" s="36" t="s">
        <v>5</v>
      </c>
      <c r="G64" s="36"/>
      <c r="H64" s="36" t="s">
        <v>5</v>
      </c>
    </row>
    <row r="65" spans="1:8" x14ac:dyDescent="0.25">
      <c r="A65" s="16">
        <v>103</v>
      </c>
      <c r="B65" s="36"/>
      <c r="C65" s="36" t="s">
        <v>5</v>
      </c>
      <c r="D65" s="36" t="s">
        <v>5</v>
      </c>
      <c r="E65" s="36"/>
      <c r="F65" s="36"/>
      <c r="G65" s="36" t="s">
        <v>5</v>
      </c>
      <c r="H65" s="36" t="s">
        <v>5</v>
      </c>
    </row>
    <row r="66" spans="1:8" x14ac:dyDescent="0.25">
      <c r="A66" s="16">
        <v>104</v>
      </c>
      <c r="B66" s="36" t="s">
        <v>5</v>
      </c>
      <c r="C66" s="36" t="s">
        <v>5</v>
      </c>
      <c r="D66" s="36"/>
      <c r="E66" s="36" t="s">
        <v>5</v>
      </c>
      <c r="F66" s="36" t="s">
        <v>5</v>
      </c>
      <c r="G66" s="36"/>
      <c r="H66" s="36" t="s">
        <v>5</v>
      </c>
    </row>
    <row r="67" spans="1:8" x14ac:dyDescent="0.25">
      <c r="A67" s="16">
        <v>105</v>
      </c>
      <c r="B67" s="36" t="s">
        <v>5</v>
      </c>
      <c r="C67" s="36" t="s">
        <v>5</v>
      </c>
      <c r="D67" s="36"/>
      <c r="E67" s="36"/>
      <c r="F67" s="36"/>
      <c r="G67" s="36" t="s">
        <v>5</v>
      </c>
      <c r="H67" s="36" t="s">
        <v>5</v>
      </c>
    </row>
    <row r="68" spans="1:8" x14ac:dyDescent="0.25">
      <c r="A68" s="16">
        <v>106</v>
      </c>
      <c r="B68" s="36" t="s">
        <v>5</v>
      </c>
      <c r="C68" s="36" t="s">
        <v>5</v>
      </c>
      <c r="D68" s="36" t="s">
        <v>5</v>
      </c>
      <c r="E68" s="36" t="s">
        <v>5</v>
      </c>
      <c r="F68" s="36" t="s">
        <v>5</v>
      </c>
      <c r="G68" s="36" t="s">
        <v>5</v>
      </c>
      <c r="H68" s="36" t="s">
        <v>5</v>
      </c>
    </row>
    <row r="69" spans="1:8" x14ac:dyDescent="0.25">
      <c r="A69" s="16">
        <v>107</v>
      </c>
      <c r="B69" s="36"/>
      <c r="C69" s="36"/>
      <c r="D69" s="36" t="s">
        <v>5</v>
      </c>
      <c r="E69" s="36" t="s">
        <v>5</v>
      </c>
      <c r="F69" s="36"/>
      <c r="G69" s="36" t="s">
        <v>5</v>
      </c>
      <c r="H69" s="36" t="s">
        <v>5</v>
      </c>
    </row>
    <row r="70" spans="1:8" x14ac:dyDescent="0.25">
      <c r="A70" s="16">
        <v>108</v>
      </c>
      <c r="B70" s="36"/>
      <c r="C70" s="36" t="s">
        <v>5</v>
      </c>
      <c r="D70" s="36" t="s">
        <v>8</v>
      </c>
      <c r="E70" s="36"/>
      <c r="F70" s="36" t="s">
        <v>5</v>
      </c>
      <c r="G70" s="36" t="s">
        <v>5</v>
      </c>
      <c r="H70" s="36"/>
    </row>
    <row r="71" spans="1:8" x14ac:dyDescent="0.25">
      <c r="A71" s="16">
        <v>109</v>
      </c>
      <c r="B71" s="36"/>
      <c r="C71" s="36"/>
      <c r="D71" s="36" t="s">
        <v>8</v>
      </c>
      <c r="E71" s="36" t="s">
        <v>5</v>
      </c>
      <c r="F71" s="36" t="s">
        <v>5</v>
      </c>
      <c r="G71" s="36"/>
      <c r="H71" s="36"/>
    </row>
    <row r="72" spans="1:8" x14ac:dyDescent="0.25">
      <c r="A72" s="16">
        <v>110</v>
      </c>
      <c r="B72" s="36"/>
      <c r="C72" s="36"/>
      <c r="D72" s="36" t="s">
        <v>5</v>
      </c>
      <c r="E72" s="36" t="s">
        <v>5</v>
      </c>
      <c r="F72" s="36" t="s">
        <v>5</v>
      </c>
      <c r="G72" s="36"/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 t="s">
        <v>5</v>
      </c>
      <c r="C74" s="36" t="s">
        <v>9</v>
      </c>
      <c r="D74" s="36" t="s">
        <v>9</v>
      </c>
      <c r="E74" s="36" t="s">
        <v>9</v>
      </c>
      <c r="F74" s="36"/>
      <c r="G74" s="36"/>
      <c r="H74" s="36" t="s">
        <v>5</v>
      </c>
    </row>
    <row r="75" spans="1:8" x14ac:dyDescent="0.25">
      <c r="A75" s="16">
        <v>113</v>
      </c>
      <c r="B75" s="36" t="s">
        <v>5</v>
      </c>
      <c r="C75" s="36" t="s">
        <v>5</v>
      </c>
      <c r="D75" s="36" t="s">
        <v>5</v>
      </c>
      <c r="E75" s="36" t="s">
        <v>5</v>
      </c>
      <c r="F75" s="36"/>
      <c r="G75" s="36"/>
      <c r="H75" s="36" t="s">
        <v>5</v>
      </c>
    </row>
    <row r="76" spans="1:8" x14ac:dyDescent="0.25">
      <c r="A76" s="16">
        <v>114</v>
      </c>
      <c r="B76" s="36"/>
      <c r="C76" s="36"/>
      <c r="D76" s="36"/>
      <c r="E76" s="36"/>
      <c r="F76" s="36" t="s">
        <v>5</v>
      </c>
      <c r="G76" s="36"/>
      <c r="H76" s="36"/>
    </row>
    <row r="77" spans="1:8" x14ac:dyDescent="0.25">
      <c r="A77" s="16">
        <v>115</v>
      </c>
      <c r="B77" s="36"/>
      <c r="C77" s="36" t="s">
        <v>5</v>
      </c>
      <c r="D77" s="36" t="s">
        <v>5</v>
      </c>
      <c r="E77" s="36" t="s">
        <v>5</v>
      </c>
      <c r="F77" s="36" t="s">
        <v>5</v>
      </c>
      <c r="G77" s="36"/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 t="s">
        <v>5</v>
      </c>
      <c r="G79" s="36"/>
      <c r="H79" s="36" t="s">
        <v>5</v>
      </c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 t="s">
        <v>8</v>
      </c>
      <c r="E81" s="36"/>
      <c r="F81" s="36"/>
      <c r="G81" s="36" t="s">
        <v>5</v>
      </c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 t="s">
        <v>5</v>
      </c>
      <c r="C87" s="36" t="s">
        <v>5</v>
      </c>
      <c r="D87" s="36"/>
      <c r="E87" s="36"/>
      <c r="F87" s="36"/>
      <c r="G87" s="36"/>
      <c r="H87" s="36"/>
    </row>
    <row r="88" spans="1:8" x14ac:dyDescent="0.25">
      <c r="A88" s="16">
        <v>126</v>
      </c>
      <c r="B88" s="36" t="s">
        <v>5</v>
      </c>
      <c r="C88" s="36" t="s">
        <v>5</v>
      </c>
      <c r="D88" s="36" t="s">
        <v>8</v>
      </c>
      <c r="E88" s="36" t="s">
        <v>5</v>
      </c>
      <c r="F88" s="36"/>
      <c r="G88" s="36"/>
      <c r="H88" s="36"/>
    </row>
    <row r="89" spans="1:8" x14ac:dyDescent="0.25">
      <c r="A89" s="16">
        <v>127</v>
      </c>
      <c r="B89" s="36" t="s">
        <v>5</v>
      </c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 t="s">
        <v>5</v>
      </c>
      <c r="D90" s="36"/>
      <c r="E90" s="36"/>
      <c r="F90" s="36"/>
      <c r="G90" s="36"/>
      <c r="H90" s="36" t="s">
        <v>5</v>
      </c>
    </row>
    <row r="91" spans="1:8" x14ac:dyDescent="0.25">
      <c r="A91" s="16">
        <v>129</v>
      </c>
      <c r="B91" s="36"/>
      <c r="C91" s="36" t="s">
        <v>5</v>
      </c>
      <c r="D91" s="36"/>
      <c r="E91" s="36"/>
      <c r="F91" s="36" t="s">
        <v>5</v>
      </c>
      <c r="G91" s="36" t="s">
        <v>5</v>
      </c>
      <c r="H91" s="36"/>
    </row>
    <row r="92" spans="1:8" x14ac:dyDescent="0.25">
      <c r="A92" s="16">
        <v>130</v>
      </c>
      <c r="B92" s="36" t="s">
        <v>5</v>
      </c>
      <c r="C92" s="36"/>
      <c r="D92" s="36" t="s">
        <v>10</v>
      </c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171" priority="18" operator="equal">
      <formula>"Energia"</formula>
    </cfRule>
    <cfRule type="cellIs" dxfId="3170" priority="19" operator="equal">
      <formula>"Feito"</formula>
    </cfRule>
    <cfRule type="cellIs" dxfId="3169" priority="20" operator="equal">
      <formula>"Operação"</formula>
    </cfRule>
    <cfRule type="cellIs" dxfId="3168" priority="21" operator="equal">
      <formula>"Chuva"</formula>
    </cfRule>
    <cfRule type="cellIs" dxfId="3167" priority="22" operator="equal">
      <formula>"Elétrico"</formula>
    </cfRule>
    <cfRule type="cellIs" dxfId="3166" priority="23" operator="equal">
      <formula>"Mecânico"</formula>
    </cfRule>
    <cfRule type="cellIs" dxfId="3165" priority="24" operator="equal">
      <formula>"Ok"</formula>
    </cfRule>
  </conditionalFormatting>
  <conditionalFormatting sqref="B5:I62">
    <cfRule type="cellIs" dxfId="3164" priority="1" operator="equal">
      <formula>"Energia"</formula>
    </cfRule>
    <cfRule type="cellIs" dxfId="3163" priority="2" operator="equal">
      <formula>"Feito"</formula>
    </cfRule>
    <cfRule type="cellIs" dxfId="3162" priority="3" operator="equal">
      <formula>"Operação"</formula>
    </cfRule>
    <cfRule type="cellIs" dxfId="3161" priority="4" operator="equal">
      <formula>"Chuva"</formula>
    </cfRule>
    <cfRule type="cellIs" dxfId="3160" priority="5" operator="equal">
      <formula>"Elétrico"</formula>
    </cfRule>
    <cfRule type="cellIs" dxfId="3159" priority="6" operator="equal">
      <formula>"Mecânico"</formula>
    </cfRule>
    <cfRule type="cellIs" dxfId="3158" priority="7" operator="equal">
      <formula>"Ok"</formula>
    </cfRule>
  </conditionalFormatting>
  <conditionalFormatting sqref="G5:G56 C13">
    <cfRule type="cellIs" dxfId="315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1CF93FF4-3292-4DD4-91D7-7D58D6FD471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D6FD-B097-44D8-8DB3-34264EF15FDE}">
  <sheetPr codeName="Planilha60"/>
  <dimension ref="A1:M95"/>
  <sheetViews>
    <sheetView zoomScale="110" zoomScaleNormal="11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0.85546875" bestFit="1" customWidth="1"/>
    <col min="17" max="17" width="8.5703125" customWidth="1"/>
  </cols>
  <sheetData>
    <row r="1" spans="1:13" x14ac:dyDescent="0.25">
      <c r="A1" s="70" t="s">
        <v>29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44669</v>
      </c>
      <c r="C3" s="21">
        <f>B3+1</f>
        <v>44670</v>
      </c>
      <c r="D3" s="21">
        <f t="shared" ref="D3:H3" si="0">C3+1</f>
        <v>44671</v>
      </c>
      <c r="E3" s="21">
        <f t="shared" si="0"/>
        <v>44672</v>
      </c>
      <c r="F3" s="21">
        <f t="shared" si="0"/>
        <v>44673</v>
      </c>
      <c r="G3" s="21">
        <f t="shared" si="0"/>
        <v>44674</v>
      </c>
      <c r="H3" s="23">
        <f t="shared" si="0"/>
        <v>44675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8</v>
      </c>
      <c r="D5" s="36" t="s">
        <v>5</v>
      </c>
      <c r="E5" s="36"/>
      <c r="F5" s="36" t="s">
        <v>5</v>
      </c>
      <c r="G5" s="36"/>
      <c r="H5" s="36" t="s">
        <v>5</v>
      </c>
      <c r="J5" s="46" t="s">
        <v>5</v>
      </c>
      <c r="K5" s="31">
        <f>COUNTIF($B$5:$H$95,J5)</f>
        <v>178</v>
      </c>
      <c r="L5" s="32">
        <f t="shared" ref="L5:L10" si="2">K5/$K$11</f>
        <v>0.84360189573459721</v>
      </c>
      <c r="M5" s="50">
        <v>44669</v>
      </c>
    </row>
    <row r="6" spans="1:13" x14ac:dyDescent="0.25">
      <c r="A6" s="4">
        <v>2</v>
      </c>
      <c r="B6" s="36" t="s">
        <v>5</v>
      </c>
      <c r="C6" s="36" t="s">
        <v>5</v>
      </c>
      <c r="D6" s="36" t="s">
        <v>5</v>
      </c>
      <c r="E6" s="36"/>
      <c r="F6" s="36" t="s">
        <v>5</v>
      </c>
      <c r="G6" s="36"/>
      <c r="H6" s="36" t="s">
        <v>5</v>
      </c>
      <c r="J6" s="40" t="s">
        <v>8</v>
      </c>
      <c r="K6" s="31">
        <f t="shared" ref="K6:K10" si="3">COUNTIF($B$5:$H$95,J6)</f>
        <v>26</v>
      </c>
      <c r="L6" s="33">
        <f t="shared" si="2"/>
        <v>0.12322274881516587</v>
      </c>
    </row>
    <row r="7" spans="1:13" x14ac:dyDescent="0.25">
      <c r="A7" s="4">
        <v>3</v>
      </c>
      <c r="B7" s="36"/>
      <c r="C7" s="36" t="s">
        <v>5</v>
      </c>
      <c r="D7" s="36"/>
      <c r="E7" s="36" t="s">
        <v>5</v>
      </c>
      <c r="F7" s="36"/>
      <c r="G7" s="36" t="s">
        <v>5</v>
      </c>
      <c r="H7" s="36"/>
      <c r="J7" s="44" t="s">
        <v>9</v>
      </c>
      <c r="K7" s="31">
        <f t="shared" si="3"/>
        <v>5</v>
      </c>
      <c r="L7" s="33">
        <f t="shared" si="2"/>
        <v>2.3696682464454975E-2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 s="31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/>
      <c r="D9" s="36" t="s">
        <v>5</v>
      </c>
      <c r="E9" s="36"/>
      <c r="F9" s="36" t="s">
        <v>10</v>
      </c>
      <c r="G9" s="36" t="s">
        <v>9</v>
      </c>
      <c r="H9" s="36" t="s">
        <v>9</v>
      </c>
      <c r="J9" s="43" t="s">
        <v>6</v>
      </c>
      <c r="K9" s="31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 t="s">
        <v>5</v>
      </c>
      <c r="E10" s="36"/>
      <c r="F10" s="36"/>
      <c r="G10" s="36" t="s">
        <v>5</v>
      </c>
      <c r="H10" s="36"/>
      <c r="J10" s="41" t="s">
        <v>10</v>
      </c>
      <c r="K10" s="31">
        <f t="shared" si="3"/>
        <v>2</v>
      </c>
      <c r="L10" s="35">
        <f t="shared" si="2"/>
        <v>9.4786729857819912E-3</v>
      </c>
    </row>
    <row r="11" spans="1:13" x14ac:dyDescent="0.25">
      <c r="A11" s="4">
        <v>7</v>
      </c>
      <c r="B11" s="36" t="s">
        <v>5</v>
      </c>
      <c r="C11" s="36" t="s">
        <v>8</v>
      </c>
      <c r="D11" s="36" t="s">
        <v>8</v>
      </c>
      <c r="E11" s="36" t="s">
        <v>5</v>
      </c>
      <c r="F11" s="36" t="s">
        <v>8</v>
      </c>
      <c r="G11" s="36" t="s">
        <v>5</v>
      </c>
      <c r="H11" s="36" t="s">
        <v>5</v>
      </c>
      <c r="J11" s="42" t="s">
        <v>20</v>
      </c>
      <c r="K11" s="11">
        <f>SUM(K5:K10)</f>
        <v>211</v>
      </c>
    </row>
    <row r="12" spans="1:13" x14ac:dyDescent="0.25">
      <c r="A12" s="4">
        <v>8</v>
      </c>
      <c r="B12" s="36"/>
      <c r="C12" s="36" t="s">
        <v>5</v>
      </c>
      <c r="D12" s="36"/>
      <c r="E12" s="36"/>
      <c r="F12" s="36" t="s">
        <v>5</v>
      </c>
      <c r="G12" s="36" t="s">
        <v>8</v>
      </c>
      <c r="H12" s="36" t="s">
        <v>5</v>
      </c>
    </row>
    <row r="13" spans="1:13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3" x14ac:dyDescent="0.25">
      <c r="A14" s="4">
        <v>10</v>
      </c>
      <c r="B14" s="36"/>
      <c r="C14" s="36"/>
      <c r="D14" s="36"/>
      <c r="E14" s="36"/>
      <c r="F14" s="36" t="s">
        <v>8</v>
      </c>
      <c r="G14" s="36" t="s">
        <v>8</v>
      </c>
      <c r="H14" s="36" t="s">
        <v>8</v>
      </c>
    </row>
    <row r="15" spans="1:13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 t="s">
        <v>5</v>
      </c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 t="s">
        <v>5</v>
      </c>
      <c r="C19" s="36"/>
      <c r="D19" s="36" t="s">
        <v>5</v>
      </c>
      <c r="E19" s="36"/>
      <c r="F19" s="36" t="s">
        <v>5</v>
      </c>
      <c r="G19" s="36"/>
      <c r="H19" s="36" t="s">
        <v>5</v>
      </c>
    </row>
    <row r="20" spans="1:8" x14ac:dyDescent="0.25">
      <c r="A20" s="4">
        <v>16</v>
      </c>
      <c r="B20" s="36"/>
      <c r="C20" s="36" t="s">
        <v>5</v>
      </c>
      <c r="D20" s="36"/>
      <c r="E20" s="36" t="s">
        <v>5</v>
      </c>
      <c r="F20" s="36"/>
      <c r="G20" s="36" t="s">
        <v>5</v>
      </c>
      <c r="H20" s="36"/>
    </row>
    <row r="21" spans="1:8" x14ac:dyDescent="0.25">
      <c r="A21" s="4">
        <v>17</v>
      </c>
      <c r="B21" s="36" t="s">
        <v>8</v>
      </c>
      <c r="C21" s="36"/>
      <c r="D21" s="36" t="s">
        <v>5</v>
      </c>
      <c r="E21" s="36"/>
      <c r="F21" s="36" t="s">
        <v>5</v>
      </c>
      <c r="G21" s="36"/>
      <c r="H21" s="36" t="s">
        <v>5</v>
      </c>
    </row>
    <row r="22" spans="1:8" x14ac:dyDescent="0.25">
      <c r="A22" s="4">
        <v>18</v>
      </c>
      <c r="B22" s="36"/>
      <c r="C22" s="36" t="s">
        <v>8</v>
      </c>
      <c r="D22" s="36"/>
      <c r="E22" s="36" t="s">
        <v>5</v>
      </c>
      <c r="F22" s="36"/>
      <c r="G22" s="36" t="s">
        <v>5</v>
      </c>
      <c r="H22" s="36"/>
    </row>
    <row r="23" spans="1:8" x14ac:dyDescent="0.25">
      <c r="A23" s="4">
        <v>19</v>
      </c>
      <c r="B23" s="36" t="s">
        <v>5</v>
      </c>
      <c r="C23" s="36"/>
      <c r="D23" s="36" t="s">
        <v>5</v>
      </c>
      <c r="E23" s="36"/>
      <c r="F23" s="36" t="s">
        <v>5</v>
      </c>
      <c r="G23" s="36"/>
      <c r="H23" s="36" t="s">
        <v>5</v>
      </c>
    </row>
    <row r="24" spans="1:8" x14ac:dyDescent="0.25">
      <c r="A24" s="4">
        <v>20</v>
      </c>
      <c r="B24" s="36"/>
      <c r="C24" s="36" t="s">
        <v>5</v>
      </c>
      <c r="D24" s="36"/>
      <c r="E24" s="36" t="s">
        <v>5</v>
      </c>
      <c r="F24" s="36"/>
      <c r="G24" s="36" t="s">
        <v>5</v>
      </c>
      <c r="H24" s="36"/>
    </row>
    <row r="25" spans="1:8" x14ac:dyDescent="0.25">
      <c r="A25" s="4">
        <v>21</v>
      </c>
      <c r="B25" s="36" t="s">
        <v>5</v>
      </c>
      <c r="C25" s="36"/>
      <c r="D25" s="36" t="s">
        <v>5</v>
      </c>
      <c r="E25" s="36"/>
      <c r="F25" s="36" t="s">
        <v>5</v>
      </c>
      <c r="G25" s="36"/>
      <c r="H25" s="36" t="s">
        <v>9</v>
      </c>
    </row>
    <row r="26" spans="1:8" x14ac:dyDescent="0.25">
      <c r="A26" s="4">
        <v>22</v>
      </c>
      <c r="B26" s="36"/>
      <c r="C26" s="36" t="s">
        <v>5</v>
      </c>
      <c r="D26" s="36"/>
      <c r="E26" s="36" t="s">
        <v>5</v>
      </c>
      <c r="F26" s="36"/>
      <c r="G26" s="36" t="s">
        <v>5</v>
      </c>
      <c r="H26" s="36"/>
    </row>
    <row r="27" spans="1:8" x14ac:dyDescent="0.25">
      <c r="A27" s="4">
        <v>23</v>
      </c>
      <c r="B27" s="36" t="s">
        <v>5</v>
      </c>
      <c r="C27" s="36"/>
      <c r="D27" s="36" t="s">
        <v>5</v>
      </c>
      <c r="E27" s="36"/>
      <c r="F27" s="36" t="s">
        <v>5</v>
      </c>
      <c r="G27" s="36"/>
      <c r="H27" s="36" t="s">
        <v>8</v>
      </c>
    </row>
    <row r="28" spans="1:8" x14ac:dyDescent="0.25">
      <c r="A28" s="4">
        <v>24</v>
      </c>
      <c r="B28" s="36"/>
      <c r="C28" s="36" t="s">
        <v>5</v>
      </c>
      <c r="D28" s="36"/>
      <c r="E28" s="36" t="s">
        <v>8</v>
      </c>
      <c r="F28" s="36" t="s">
        <v>8</v>
      </c>
      <c r="G28" s="36" t="s">
        <v>8</v>
      </c>
      <c r="H28" s="36"/>
    </row>
    <row r="29" spans="1:8" x14ac:dyDescent="0.25">
      <c r="A29" s="4">
        <v>25</v>
      </c>
      <c r="B29" s="36" t="s">
        <v>5</v>
      </c>
      <c r="C29" s="36" t="s">
        <v>8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</row>
    <row r="30" spans="1:8" x14ac:dyDescent="0.25">
      <c r="A30" s="4">
        <v>26</v>
      </c>
      <c r="B30" s="36"/>
      <c r="C30" s="36" t="s">
        <v>5</v>
      </c>
      <c r="D30" s="36"/>
      <c r="E30" s="36" t="s">
        <v>8</v>
      </c>
      <c r="F30" s="36"/>
      <c r="G30" s="36" t="s">
        <v>5</v>
      </c>
      <c r="H30" s="36"/>
    </row>
    <row r="31" spans="1:8" x14ac:dyDescent="0.25">
      <c r="A31" s="4">
        <v>27</v>
      </c>
      <c r="B31" s="36" t="s">
        <v>5</v>
      </c>
      <c r="C31" s="36"/>
      <c r="D31" s="36" t="s">
        <v>8</v>
      </c>
      <c r="E31" s="36"/>
      <c r="F31" s="36" t="s">
        <v>5</v>
      </c>
      <c r="G31" s="36"/>
      <c r="H31" s="36" t="s">
        <v>5</v>
      </c>
    </row>
    <row r="32" spans="1:8" x14ac:dyDescent="0.25">
      <c r="A32" s="4">
        <v>28</v>
      </c>
      <c r="B32" s="36" t="s">
        <v>8</v>
      </c>
      <c r="C32" s="36"/>
      <c r="D32" s="36" t="s">
        <v>5</v>
      </c>
      <c r="E32" s="36"/>
      <c r="F32" s="36" t="s">
        <v>5</v>
      </c>
      <c r="G32" s="36"/>
      <c r="H32" s="36" t="s">
        <v>5</v>
      </c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8</v>
      </c>
      <c r="F33" s="36" t="s">
        <v>5</v>
      </c>
      <c r="G33" s="36" t="s">
        <v>5</v>
      </c>
      <c r="H33" s="36" t="s">
        <v>5</v>
      </c>
    </row>
    <row r="34" spans="1:8" x14ac:dyDescent="0.25">
      <c r="A34" s="4">
        <v>30</v>
      </c>
      <c r="B34" s="36" t="s">
        <v>8</v>
      </c>
      <c r="C34" s="36"/>
      <c r="D34" s="36" t="s">
        <v>5</v>
      </c>
      <c r="E34" s="36"/>
      <c r="F34" s="36" t="s">
        <v>8</v>
      </c>
      <c r="G34" s="36"/>
      <c r="H34" s="36" t="s">
        <v>5</v>
      </c>
    </row>
    <row r="35" spans="1:8" x14ac:dyDescent="0.25">
      <c r="A35" s="4">
        <v>31</v>
      </c>
      <c r="B35" s="36" t="s">
        <v>5</v>
      </c>
      <c r="C35" s="36"/>
      <c r="D35" s="36" t="s">
        <v>5</v>
      </c>
      <c r="E35" s="36"/>
      <c r="F35" s="36" t="s">
        <v>5</v>
      </c>
      <c r="G35" s="36"/>
      <c r="H35" s="36" t="s">
        <v>5</v>
      </c>
    </row>
    <row r="36" spans="1:8" x14ac:dyDescent="0.25">
      <c r="A36" s="4">
        <v>32</v>
      </c>
      <c r="B36" s="36"/>
      <c r="C36" s="36" t="s">
        <v>5</v>
      </c>
      <c r="D36" s="36"/>
      <c r="E36" s="36" t="s">
        <v>8</v>
      </c>
      <c r="F36" s="36"/>
      <c r="G36" s="36" t="s">
        <v>5</v>
      </c>
      <c r="H36" s="36"/>
    </row>
    <row r="37" spans="1:8" x14ac:dyDescent="0.25">
      <c r="A37" s="4">
        <v>33</v>
      </c>
      <c r="B37" s="36"/>
      <c r="C37" s="36" t="s">
        <v>8</v>
      </c>
      <c r="D37" s="36"/>
      <c r="E37" s="36" t="s">
        <v>5</v>
      </c>
      <c r="F37" s="36"/>
      <c r="G37" s="36" t="s">
        <v>5</v>
      </c>
      <c r="H37" s="36"/>
    </row>
    <row r="38" spans="1:8" x14ac:dyDescent="0.25">
      <c r="A38" s="4">
        <v>34</v>
      </c>
      <c r="B38" s="36" t="s">
        <v>8</v>
      </c>
      <c r="C38" s="36"/>
      <c r="D38" s="36" t="s">
        <v>5</v>
      </c>
      <c r="E38" s="36"/>
      <c r="F38" s="36" t="s">
        <v>5</v>
      </c>
      <c r="G38" s="36"/>
      <c r="H38" s="36" t="s">
        <v>5</v>
      </c>
    </row>
    <row r="39" spans="1:8" x14ac:dyDescent="0.25">
      <c r="A39" s="4">
        <v>35</v>
      </c>
      <c r="B39" s="36" t="s">
        <v>5</v>
      </c>
      <c r="C39" s="36"/>
      <c r="D39" s="36"/>
      <c r="E39" s="36" t="s">
        <v>5</v>
      </c>
      <c r="F39" s="36"/>
      <c r="G39" s="36" t="s">
        <v>5</v>
      </c>
      <c r="H39" s="36"/>
    </row>
    <row r="40" spans="1:8" x14ac:dyDescent="0.25">
      <c r="A40" s="4">
        <v>36</v>
      </c>
      <c r="B40" s="36"/>
      <c r="C40" s="36"/>
      <c r="D40" s="36" t="s">
        <v>5</v>
      </c>
      <c r="E40" s="36"/>
      <c r="F40" s="36" t="s">
        <v>5</v>
      </c>
      <c r="G40" s="36"/>
      <c r="H40" s="36"/>
    </row>
    <row r="41" spans="1:8" x14ac:dyDescent="0.25">
      <c r="A41" s="4">
        <v>37</v>
      </c>
      <c r="B41" s="36"/>
      <c r="C41" s="36"/>
      <c r="D41" s="36" t="s">
        <v>5</v>
      </c>
      <c r="E41" s="36"/>
      <c r="F41" s="36"/>
      <c r="G41" s="36" t="s">
        <v>5</v>
      </c>
      <c r="H41" s="36"/>
    </row>
    <row r="42" spans="1:8" x14ac:dyDescent="0.25">
      <c r="A42" s="4">
        <v>38</v>
      </c>
      <c r="B42" s="36"/>
      <c r="C42" s="36" t="s">
        <v>5</v>
      </c>
      <c r="D42" s="36"/>
      <c r="E42" s="36" t="s">
        <v>5</v>
      </c>
      <c r="F42" s="36"/>
      <c r="G42" s="36" t="s">
        <v>5</v>
      </c>
      <c r="H42" s="36"/>
    </row>
    <row r="43" spans="1:8" x14ac:dyDescent="0.25">
      <c r="A43" s="4">
        <v>39</v>
      </c>
      <c r="B43" s="36"/>
      <c r="C43" s="36" t="s">
        <v>5</v>
      </c>
      <c r="D43" s="36" t="s">
        <v>5</v>
      </c>
      <c r="E43" s="36"/>
      <c r="F43" s="36" t="s">
        <v>5</v>
      </c>
      <c r="G43" s="36"/>
      <c r="H43" s="36" t="s">
        <v>5</v>
      </c>
    </row>
    <row r="44" spans="1:8" x14ac:dyDescent="0.25">
      <c r="A44" s="4">
        <v>40</v>
      </c>
      <c r="B44" s="36" t="s">
        <v>8</v>
      </c>
      <c r="C44" s="36"/>
      <c r="D44" s="36" t="s">
        <v>5</v>
      </c>
      <c r="E44" s="36"/>
      <c r="F44" s="36" t="s">
        <v>5</v>
      </c>
      <c r="G44" s="36"/>
      <c r="H44" s="36" t="s">
        <v>5</v>
      </c>
    </row>
    <row r="45" spans="1:8" x14ac:dyDescent="0.25">
      <c r="A45" s="4">
        <v>41</v>
      </c>
      <c r="B45" s="36"/>
      <c r="C45" s="36" t="s">
        <v>9</v>
      </c>
      <c r="D45" s="36"/>
      <c r="E45" s="36" t="s">
        <v>9</v>
      </c>
      <c r="F45" s="36"/>
      <c r="G45" s="36" t="s">
        <v>8</v>
      </c>
      <c r="H45" s="36"/>
    </row>
    <row r="46" spans="1:8" x14ac:dyDescent="0.25">
      <c r="A46" s="4">
        <v>42</v>
      </c>
      <c r="B46" s="36" t="s">
        <v>5</v>
      </c>
      <c r="C46" s="36"/>
      <c r="D46" s="36" t="s">
        <v>5</v>
      </c>
      <c r="E46" s="36" t="s">
        <v>5</v>
      </c>
      <c r="F46" s="36"/>
      <c r="G46" s="36" t="s">
        <v>5</v>
      </c>
      <c r="H46" s="36"/>
    </row>
    <row r="47" spans="1:8" x14ac:dyDescent="0.25">
      <c r="A47" s="4">
        <v>43</v>
      </c>
      <c r="B47" s="36" t="s">
        <v>5</v>
      </c>
      <c r="C47" s="36"/>
      <c r="D47" s="36" t="s">
        <v>5</v>
      </c>
      <c r="E47" s="36"/>
      <c r="F47" s="36" t="s">
        <v>5</v>
      </c>
      <c r="G47" s="36"/>
      <c r="H47" s="36" t="s">
        <v>5</v>
      </c>
    </row>
    <row r="48" spans="1:8" x14ac:dyDescent="0.25">
      <c r="A48" s="4">
        <v>44</v>
      </c>
      <c r="B48" s="36"/>
      <c r="C48" s="36" t="s">
        <v>5</v>
      </c>
      <c r="D48" s="36"/>
      <c r="E48" s="36" t="s">
        <v>5</v>
      </c>
      <c r="F48" s="36"/>
      <c r="G48" s="36" t="s">
        <v>5</v>
      </c>
      <c r="H48" s="36"/>
    </row>
    <row r="49" spans="1:8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8" x14ac:dyDescent="0.25">
      <c r="A50" s="4">
        <v>46</v>
      </c>
      <c r="B50" s="36" t="s">
        <v>10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 t="s">
        <v>5</v>
      </c>
      <c r="C54" s="36"/>
      <c r="D54" s="36" t="s">
        <v>5</v>
      </c>
      <c r="E54" s="36"/>
      <c r="F54" s="36" t="s">
        <v>5</v>
      </c>
      <c r="G54" s="36"/>
      <c r="H54" s="36" t="s">
        <v>5</v>
      </c>
    </row>
    <row r="55" spans="1:8" x14ac:dyDescent="0.25">
      <c r="A55" s="4">
        <v>51</v>
      </c>
      <c r="B55" s="36"/>
      <c r="C55" s="36" t="s">
        <v>5</v>
      </c>
      <c r="D55" s="36"/>
      <c r="E55" s="36" t="s">
        <v>5</v>
      </c>
      <c r="F55" s="36"/>
      <c r="G55" s="36" t="s">
        <v>5</v>
      </c>
      <c r="H55" s="36"/>
    </row>
    <row r="56" spans="1:8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/>
      <c r="H56" s="36" t="s">
        <v>5</v>
      </c>
    </row>
    <row r="57" spans="1:8" x14ac:dyDescent="0.25">
      <c r="A57" s="4">
        <v>53</v>
      </c>
      <c r="B57" s="36"/>
      <c r="C57" s="36"/>
      <c r="D57" s="36" t="s">
        <v>5</v>
      </c>
      <c r="E57" s="36"/>
      <c r="F57" s="36" t="s">
        <v>5</v>
      </c>
      <c r="G57" s="36"/>
      <c r="H57" s="36" t="s">
        <v>5</v>
      </c>
    </row>
    <row r="58" spans="1:8" x14ac:dyDescent="0.25">
      <c r="A58" s="4">
        <v>54</v>
      </c>
      <c r="B58" s="36" t="s">
        <v>5</v>
      </c>
      <c r="C58" s="36"/>
      <c r="D58" s="36" t="s">
        <v>5</v>
      </c>
      <c r="E58" s="36"/>
      <c r="F58" s="36" t="s">
        <v>5</v>
      </c>
      <c r="G58" s="36"/>
      <c r="H58" s="36" t="s">
        <v>5</v>
      </c>
    </row>
    <row r="59" spans="1:8" x14ac:dyDescent="0.25">
      <c r="A59" s="4">
        <v>55</v>
      </c>
      <c r="B59" s="36"/>
      <c r="C59" s="36" t="s">
        <v>5</v>
      </c>
      <c r="D59" s="36"/>
      <c r="E59" s="36" t="s">
        <v>5</v>
      </c>
      <c r="F59" s="36"/>
      <c r="G59" s="36" t="s">
        <v>5</v>
      </c>
      <c r="H59" s="36"/>
    </row>
    <row r="60" spans="1:8" x14ac:dyDescent="0.25">
      <c r="A60" s="4">
        <v>56</v>
      </c>
      <c r="B60" s="36" t="s">
        <v>5</v>
      </c>
      <c r="C60" s="36"/>
      <c r="D60" s="36"/>
      <c r="E60" s="36" t="s">
        <v>5</v>
      </c>
      <c r="F60" s="36"/>
      <c r="G60" s="36" t="s">
        <v>5</v>
      </c>
      <c r="H60" s="36"/>
    </row>
    <row r="61" spans="1:8" x14ac:dyDescent="0.25">
      <c r="A61" s="16">
        <v>73</v>
      </c>
      <c r="B61" s="36"/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/>
      <c r="C62" s="36"/>
      <c r="D62" s="36"/>
      <c r="E62" s="36"/>
      <c r="F62" s="36"/>
      <c r="G62" s="36"/>
      <c r="H62" s="36"/>
    </row>
    <row r="63" spans="1:8" x14ac:dyDescent="0.25">
      <c r="A63" s="16">
        <v>101</v>
      </c>
      <c r="B63" s="37"/>
      <c r="C63" s="36" t="s">
        <v>5</v>
      </c>
      <c r="D63" s="36"/>
      <c r="E63" s="36"/>
      <c r="F63" s="36"/>
      <c r="G63" s="36"/>
      <c r="H63" s="36"/>
    </row>
    <row r="64" spans="1:8" x14ac:dyDescent="0.25">
      <c r="A64" s="16">
        <v>102</v>
      </c>
      <c r="B64" s="36" t="s">
        <v>5</v>
      </c>
      <c r="C64" s="36"/>
      <c r="D64" s="36"/>
      <c r="E64" s="36"/>
      <c r="F64" s="36"/>
      <c r="G64" s="36"/>
      <c r="H64" s="36"/>
    </row>
    <row r="65" spans="1:8" x14ac:dyDescent="0.25">
      <c r="A65" s="16">
        <v>103</v>
      </c>
      <c r="B65" s="36"/>
      <c r="C65" s="36" t="s">
        <v>5</v>
      </c>
      <c r="D65" s="36"/>
      <c r="E65" s="36"/>
      <c r="F65" s="36"/>
      <c r="G65" s="36"/>
      <c r="H65" s="36"/>
    </row>
    <row r="66" spans="1:8" x14ac:dyDescent="0.25">
      <c r="A66" s="16">
        <v>104</v>
      </c>
      <c r="B66" s="36" t="s">
        <v>5</v>
      </c>
      <c r="C66" s="36"/>
      <c r="D66" s="36"/>
      <c r="E66" s="36"/>
      <c r="F66" s="36"/>
      <c r="G66" s="36"/>
      <c r="H66" s="36"/>
    </row>
    <row r="67" spans="1:8" x14ac:dyDescent="0.25">
      <c r="A67" s="16">
        <v>105</v>
      </c>
      <c r="B67" s="36"/>
      <c r="C67" s="36" t="s">
        <v>5</v>
      </c>
      <c r="D67" s="36"/>
      <c r="E67" s="36"/>
      <c r="F67" s="36"/>
      <c r="G67" s="36"/>
      <c r="H67" s="36"/>
    </row>
    <row r="68" spans="1:8" x14ac:dyDescent="0.25">
      <c r="A68" s="16">
        <v>106</v>
      </c>
      <c r="B68" s="36" t="s">
        <v>5</v>
      </c>
      <c r="C68" s="36"/>
      <c r="D68" s="36"/>
      <c r="E68" s="36"/>
      <c r="F68" s="36"/>
      <c r="G68" s="36"/>
      <c r="H68" s="36"/>
    </row>
    <row r="69" spans="1:8" x14ac:dyDescent="0.25">
      <c r="A69" s="16">
        <v>107</v>
      </c>
      <c r="B69" s="36"/>
      <c r="C69" s="36" t="s">
        <v>5</v>
      </c>
      <c r="D69" s="36"/>
      <c r="E69" s="36"/>
      <c r="F69" s="36"/>
      <c r="G69" s="36"/>
      <c r="H69" s="36"/>
    </row>
    <row r="70" spans="1:8" x14ac:dyDescent="0.25">
      <c r="A70" s="16">
        <v>108</v>
      </c>
      <c r="B70" s="36" t="s">
        <v>5</v>
      </c>
      <c r="C70" s="36" t="s">
        <v>5</v>
      </c>
      <c r="D70" s="36"/>
      <c r="E70" s="36"/>
      <c r="F70" s="36"/>
      <c r="G70" s="36"/>
      <c r="H70" s="36"/>
    </row>
    <row r="71" spans="1:8" x14ac:dyDescent="0.25">
      <c r="A71" s="16">
        <v>109</v>
      </c>
      <c r="B71" s="36" t="s">
        <v>5</v>
      </c>
      <c r="C71" s="36" t="s">
        <v>5</v>
      </c>
      <c r="D71" s="36"/>
      <c r="E71" s="36"/>
      <c r="F71" s="36"/>
      <c r="G71" s="36"/>
      <c r="H71" s="36"/>
    </row>
    <row r="72" spans="1:8" x14ac:dyDescent="0.25">
      <c r="A72" s="16">
        <v>110</v>
      </c>
      <c r="B72" s="36" t="s">
        <v>5</v>
      </c>
      <c r="C72" s="36"/>
      <c r="D72" s="36"/>
      <c r="E72" s="36"/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16">
        <v>113</v>
      </c>
      <c r="B75" s="36" t="s">
        <v>5</v>
      </c>
      <c r="C75" s="36" t="s">
        <v>5</v>
      </c>
      <c r="D75" s="36"/>
      <c r="E75" s="36"/>
      <c r="F75" s="36"/>
      <c r="G75" s="36"/>
      <c r="H75" s="36"/>
    </row>
    <row r="76" spans="1:8" x14ac:dyDescent="0.25">
      <c r="A76" s="16">
        <v>114</v>
      </c>
      <c r="B76" s="36"/>
      <c r="C76" s="36" t="s">
        <v>5</v>
      </c>
      <c r="D76" s="36"/>
      <c r="E76" s="36"/>
      <c r="F76" s="36"/>
      <c r="G76" s="36"/>
      <c r="H76" s="36"/>
    </row>
    <row r="77" spans="1:8" x14ac:dyDescent="0.25">
      <c r="A77" s="16">
        <v>115</v>
      </c>
      <c r="B77" s="36" t="s">
        <v>5</v>
      </c>
      <c r="C77" s="36" t="s">
        <v>5</v>
      </c>
      <c r="D77" s="36"/>
      <c r="E77" s="36"/>
      <c r="F77" s="36"/>
      <c r="G77" s="36"/>
      <c r="H77" s="36"/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 t="s">
        <v>5</v>
      </c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/>
      <c r="D90" s="36"/>
      <c r="E90" s="36"/>
      <c r="F90" s="36"/>
      <c r="G90" s="36"/>
      <c r="H90" s="36"/>
    </row>
    <row r="91" spans="1:8" x14ac:dyDescent="0.25">
      <c r="A91" s="16">
        <v>129</v>
      </c>
      <c r="B91" s="36"/>
      <c r="C91" s="36" t="s">
        <v>5</v>
      </c>
      <c r="D91" s="36"/>
      <c r="E91" s="36"/>
      <c r="F91" s="36"/>
      <c r="G91" s="36"/>
      <c r="H91" s="36"/>
    </row>
    <row r="92" spans="1:8" x14ac:dyDescent="0.25">
      <c r="A92" s="16">
        <v>130</v>
      </c>
      <c r="B92" s="36" t="s">
        <v>5</v>
      </c>
      <c r="C92" s="36"/>
      <c r="D92" s="36"/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156" priority="18" operator="equal">
      <formula>"Energia"</formula>
    </cfRule>
    <cfRule type="cellIs" dxfId="3155" priority="19" operator="equal">
      <formula>"Feito"</formula>
    </cfRule>
    <cfRule type="cellIs" dxfId="3154" priority="20" operator="equal">
      <formula>"Operação"</formula>
    </cfRule>
    <cfRule type="cellIs" dxfId="3153" priority="21" operator="equal">
      <formula>"Chuva"</formula>
    </cfRule>
    <cfRule type="cellIs" dxfId="3152" priority="22" operator="equal">
      <formula>"Elétrico"</formula>
    </cfRule>
    <cfRule type="cellIs" dxfId="3151" priority="23" operator="equal">
      <formula>"Mecânico"</formula>
    </cfRule>
    <cfRule type="cellIs" dxfId="3150" priority="24" operator="equal">
      <formula>"Ok"</formula>
    </cfRule>
  </conditionalFormatting>
  <conditionalFormatting sqref="B5:I62">
    <cfRule type="cellIs" dxfId="3149" priority="1" operator="equal">
      <formula>"Energia"</formula>
    </cfRule>
    <cfRule type="cellIs" dxfId="3148" priority="2" operator="equal">
      <formula>"Feito"</formula>
    </cfRule>
    <cfRule type="cellIs" dxfId="3147" priority="3" operator="equal">
      <formula>"Operação"</formula>
    </cfRule>
    <cfRule type="cellIs" dxfId="3146" priority="4" operator="equal">
      <formula>"Chuva"</formula>
    </cfRule>
    <cfRule type="cellIs" dxfId="3145" priority="5" operator="equal">
      <formula>"Elétrico"</formula>
    </cfRule>
    <cfRule type="cellIs" dxfId="3144" priority="6" operator="equal">
      <formula>"Mecânico"</formula>
    </cfRule>
    <cfRule type="cellIs" dxfId="3143" priority="7" operator="equal">
      <formula>"Ok"</formula>
    </cfRule>
  </conditionalFormatting>
  <conditionalFormatting sqref="G5:G56 C13">
    <cfRule type="cellIs" dxfId="314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B5D290BB-FBAB-4B02-8CB4-B0277AE5698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DA78-45A4-416E-B309-9E5EC4675019}">
  <sheetPr codeName="Planilha61"/>
  <dimension ref="A1:M95"/>
  <sheetViews>
    <sheetView zoomScale="130" zoomScaleNormal="13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28515625" bestFit="1" customWidth="1"/>
    <col min="17" max="17" width="8.5703125" customWidth="1"/>
  </cols>
  <sheetData>
    <row r="1" spans="1:13" x14ac:dyDescent="0.25">
      <c r="A1" s="70" t="s">
        <v>30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44676</v>
      </c>
      <c r="C3" s="21">
        <f>B3+1</f>
        <v>44677</v>
      </c>
      <c r="D3" s="21">
        <f t="shared" ref="D3:H3" si="0">C3+1</f>
        <v>44678</v>
      </c>
      <c r="E3" s="21">
        <f t="shared" si="0"/>
        <v>44679</v>
      </c>
      <c r="F3" s="21">
        <f t="shared" si="0"/>
        <v>44680</v>
      </c>
      <c r="G3" s="21">
        <f t="shared" si="0"/>
        <v>44681</v>
      </c>
      <c r="H3" s="23">
        <f t="shared" si="0"/>
        <v>44682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5</v>
      </c>
      <c r="D5" s="36"/>
      <c r="E5" s="36" t="s">
        <v>9</v>
      </c>
      <c r="F5" s="36" t="s">
        <v>9</v>
      </c>
      <c r="G5" s="36" t="s">
        <v>5</v>
      </c>
      <c r="H5" s="36"/>
      <c r="J5" s="46" t="s">
        <v>5</v>
      </c>
      <c r="K5">
        <f>COUNTIF($B$5:$H$95,J5)</f>
        <v>227</v>
      </c>
      <c r="L5" s="32">
        <f t="shared" ref="L5:L10" si="2">K5/$K$11</f>
        <v>0.82846715328467158</v>
      </c>
      <c r="M5" s="50">
        <v>44676</v>
      </c>
    </row>
    <row r="6" spans="1:13" x14ac:dyDescent="0.25">
      <c r="A6" s="4">
        <v>2</v>
      </c>
      <c r="B6" s="36"/>
      <c r="C6" s="36" t="s">
        <v>5</v>
      </c>
      <c r="D6" s="36"/>
      <c r="E6" s="36" t="s">
        <v>8</v>
      </c>
      <c r="F6" s="36"/>
      <c r="G6" s="36" t="s">
        <v>8</v>
      </c>
      <c r="H6" s="36"/>
      <c r="J6" s="40" t="s">
        <v>8</v>
      </c>
      <c r="K6">
        <f>COUNTIF($B$5:$H$95,J6)</f>
        <v>30</v>
      </c>
      <c r="L6" s="33">
        <f t="shared" si="2"/>
        <v>0.10948905109489052</v>
      </c>
    </row>
    <row r="7" spans="1:13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/>
      <c r="G7" s="36" t="s">
        <v>5</v>
      </c>
      <c r="H7" s="36"/>
      <c r="J7" s="44" t="s">
        <v>9</v>
      </c>
      <c r="K7">
        <f t="shared" ref="K7:K10" si="3">COUNTIF($B$5:$H$95,J7)</f>
        <v>9</v>
      </c>
      <c r="L7" s="33">
        <f t="shared" si="2"/>
        <v>3.2846715328467155E-2</v>
      </c>
      <c r="M7" s="50"/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/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/>
      <c r="C9" s="36"/>
      <c r="D9" s="36"/>
      <c r="E9" s="36"/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 t="s">
        <v>5</v>
      </c>
      <c r="D10" s="36" t="s">
        <v>5</v>
      </c>
      <c r="E10" s="36" t="s">
        <v>5</v>
      </c>
      <c r="F10" s="36"/>
      <c r="G10" s="36"/>
      <c r="H10" s="36" t="s">
        <v>5</v>
      </c>
      <c r="J10" s="41" t="s">
        <v>10</v>
      </c>
      <c r="K10">
        <f t="shared" si="3"/>
        <v>8</v>
      </c>
      <c r="L10" s="35">
        <f t="shared" si="2"/>
        <v>2.9197080291970802E-2</v>
      </c>
    </row>
    <row r="11" spans="1:13" x14ac:dyDescent="0.25">
      <c r="A11" s="4">
        <v>7</v>
      </c>
      <c r="B11" s="36" t="s">
        <v>5</v>
      </c>
      <c r="C11" s="36" t="s">
        <v>5</v>
      </c>
      <c r="D11" s="36" t="s">
        <v>5</v>
      </c>
      <c r="E11" s="36" t="s">
        <v>5</v>
      </c>
      <c r="F11" s="36"/>
      <c r="G11" s="36" t="s">
        <v>5</v>
      </c>
      <c r="H11" s="36"/>
      <c r="J11" s="42" t="s">
        <v>20</v>
      </c>
      <c r="K11">
        <f>SUM(K5:K10)</f>
        <v>274</v>
      </c>
    </row>
    <row r="12" spans="1:13" x14ac:dyDescent="0.25">
      <c r="A12" s="4">
        <v>8</v>
      </c>
      <c r="B12" s="36" t="s">
        <v>5</v>
      </c>
      <c r="C12" s="36" t="s">
        <v>5</v>
      </c>
      <c r="D12" s="36" t="s">
        <v>5</v>
      </c>
      <c r="E12" s="36"/>
      <c r="F12" s="36" t="s">
        <v>5</v>
      </c>
      <c r="G12" s="36" t="s">
        <v>5</v>
      </c>
      <c r="H12" s="36" t="s">
        <v>5</v>
      </c>
    </row>
    <row r="13" spans="1:13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 t="s">
        <v>5</v>
      </c>
      <c r="H13" s="36"/>
    </row>
    <row r="14" spans="1:13" x14ac:dyDescent="0.25">
      <c r="A14" s="4">
        <v>10</v>
      </c>
      <c r="B14" s="36"/>
      <c r="C14" s="36" t="s">
        <v>8</v>
      </c>
      <c r="D14" s="36" t="s">
        <v>8</v>
      </c>
      <c r="E14" s="36" t="s">
        <v>8</v>
      </c>
      <c r="F14" s="36" t="s">
        <v>8</v>
      </c>
      <c r="G14" s="36"/>
      <c r="H14" s="36"/>
    </row>
    <row r="15" spans="1:13" x14ac:dyDescent="0.25">
      <c r="A15" s="4">
        <v>11</v>
      </c>
      <c r="B15" s="36" t="s">
        <v>8</v>
      </c>
      <c r="C15" s="36"/>
      <c r="D15" s="36"/>
      <c r="E15" s="36"/>
      <c r="F15" s="36" t="s">
        <v>5</v>
      </c>
      <c r="G15" s="36"/>
      <c r="H15" s="36"/>
    </row>
    <row r="16" spans="1:13" x14ac:dyDescent="0.25">
      <c r="A16" s="4">
        <v>12</v>
      </c>
      <c r="B16" s="36"/>
      <c r="C16" s="36"/>
      <c r="D16" s="36"/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/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/>
      <c r="C19" s="36" t="s">
        <v>5</v>
      </c>
      <c r="D19" s="36"/>
      <c r="E19" s="36" t="s">
        <v>8</v>
      </c>
      <c r="F19" s="36" t="s">
        <v>8</v>
      </c>
      <c r="G19" s="36"/>
      <c r="H19" s="36"/>
    </row>
    <row r="20" spans="1:8" x14ac:dyDescent="0.25">
      <c r="A20" s="4">
        <v>16</v>
      </c>
      <c r="B20" s="36"/>
      <c r="C20" s="36"/>
      <c r="D20" s="36" t="s">
        <v>8</v>
      </c>
      <c r="E20" s="36"/>
      <c r="F20" s="36" t="s">
        <v>5</v>
      </c>
      <c r="G20" s="36"/>
      <c r="H20" s="36" t="s">
        <v>5</v>
      </c>
    </row>
    <row r="21" spans="1:8" x14ac:dyDescent="0.25">
      <c r="A21" s="4">
        <v>17</v>
      </c>
      <c r="B21" s="36"/>
      <c r="C21" s="36" t="s">
        <v>5</v>
      </c>
      <c r="D21" s="36"/>
      <c r="E21" s="36" t="s">
        <v>5</v>
      </c>
      <c r="F21" s="36"/>
      <c r="G21" s="36" t="s">
        <v>5</v>
      </c>
      <c r="H21" s="36"/>
    </row>
    <row r="22" spans="1:8" x14ac:dyDescent="0.25">
      <c r="A22" s="4">
        <v>18</v>
      </c>
      <c r="B22" s="36" t="s">
        <v>5</v>
      </c>
      <c r="C22" s="36"/>
      <c r="D22" s="36" t="s">
        <v>5</v>
      </c>
      <c r="E22" s="36"/>
      <c r="F22" s="36" t="s">
        <v>5</v>
      </c>
      <c r="G22" s="36"/>
      <c r="H22" s="36" t="s">
        <v>5</v>
      </c>
    </row>
    <row r="23" spans="1:8" x14ac:dyDescent="0.25">
      <c r="A23" s="4">
        <v>19</v>
      </c>
      <c r="B23" s="36"/>
      <c r="C23" s="36" t="s">
        <v>5</v>
      </c>
      <c r="D23" s="36"/>
      <c r="E23" s="36" t="s">
        <v>5</v>
      </c>
      <c r="F23" s="36"/>
      <c r="G23" s="36" t="s">
        <v>5</v>
      </c>
      <c r="H23" s="36"/>
    </row>
    <row r="24" spans="1:8" x14ac:dyDescent="0.25">
      <c r="A24" s="4">
        <v>20</v>
      </c>
      <c r="B24" s="36"/>
      <c r="C24" s="36"/>
      <c r="D24" s="36" t="s">
        <v>5</v>
      </c>
      <c r="E24" s="36"/>
      <c r="F24" s="36" t="s">
        <v>5</v>
      </c>
      <c r="G24" s="36"/>
      <c r="H24" s="36" t="s">
        <v>5</v>
      </c>
    </row>
    <row r="25" spans="1:8" x14ac:dyDescent="0.25">
      <c r="A25" s="4">
        <v>21</v>
      </c>
      <c r="B25" s="36"/>
      <c r="C25" s="36" t="s">
        <v>9</v>
      </c>
      <c r="D25" s="36"/>
      <c r="E25" s="36"/>
      <c r="F25" s="36" t="s">
        <v>10</v>
      </c>
      <c r="G25" s="36"/>
      <c r="H25" s="36" t="s">
        <v>9</v>
      </c>
    </row>
    <row r="26" spans="1:8" x14ac:dyDescent="0.25">
      <c r="A26" s="4">
        <v>22</v>
      </c>
      <c r="B26" s="36" t="s">
        <v>5</v>
      </c>
      <c r="C26" s="36"/>
      <c r="D26" s="36" t="s">
        <v>5</v>
      </c>
      <c r="E26" s="36"/>
      <c r="F26" s="36"/>
      <c r="G26" s="36" t="s">
        <v>5</v>
      </c>
      <c r="H26" s="36"/>
    </row>
    <row r="27" spans="1:8" x14ac:dyDescent="0.25">
      <c r="A27" s="4">
        <v>23</v>
      </c>
      <c r="B27" s="36"/>
      <c r="C27" s="36" t="s">
        <v>8</v>
      </c>
      <c r="D27" s="36" t="s">
        <v>8</v>
      </c>
      <c r="E27" s="36" t="s">
        <v>8</v>
      </c>
      <c r="F27" s="36"/>
      <c r="G27" s="36" t="s">
        <v>9</v>
      </c>
      <c r="H27" s="36" t="s">
        <v>8</v>
      </c>
    </row>
    <row r="28" spans="1:8" x14ac:dyDescent="0.25">
      <c r="A28" s="4">
        <v>24</v>
      </c>
      <c r="B28" s="36"/>
      <c r="C28" s="36"/>
      <c r="D28" s="36" t="s">
        <v>8</v>
      </c>
      <c r="E28" s="36" t="s">
        <v>8</v>
      </c>
      <c r="F28" s="36"/>
      <c r="G28" s="36" t="s">
        <v>9</v>
      </c>
      <c r="H28" s="36" t="s">
        <v>8</v>
      </c>
    </row>
    <row r="29" spans="1:8" x14ac:dyDescent="0.25">
      <c r="A29" s="4">
        <v>25</v>
      </c>
      <c r="B29" s="36" t="s">
        <v>5</v>
      </c>
      <c r="C29" s="36" t="s">
        <v>5</v>
      </c>
      <c r="D29" s="36" t="s">
        <v>8</v>
      </c>
      <c r="E29" s="36" t="s">
        <v>5</v>
      </c>
      <c r="F29" s="36" t="s">
        <v>5</v>
      </c>
      <c r="G29" s="36" t="s">
        <v>5</v>
      </c>
      <c r="H29" s="36" t="s">
        <v>8</v>
      </c>
    </row>
    <row r="30" spans="1:8" x14ac:dyDescent="0.25">
      <c r="A30" s="4">
        <v>26</v>
      </c>
      <c r="B30" s="36" t="s">
        <v>5</v>
      </c>
      <c r="C30" s="36"/>
      <c r="D30" s="36" t="s">
        <v>5</v>
      </c>
      <c r="E30" s="36"/>
      <c r="F30" s="36"/>
      <c r="G30" s="36" t="s">
        <v>5</v>
      </c>
      <c r="H30" s="36"/>
    </row>
    <row r="31" spans="1:8" x14ac:dyDescent="0.25">
      <c r="A31" s="4">
        <v>27</v>
      </c>
      <c r="B31" s="36"/>
      <c r="C31" s="36" t="s">
        <v>5</v>
      </c>
      <c r="D31" s="36"/>
      <c r="E31" s="36" t="s">
        <v>5</v>
      </c>
      <c r="F31" s="36"/>
      <c r="G31" s="36"/>
      <c r="H31" s="36" t="s">
        <v>10</v>
      </c>
    </row>
    <row r="32" spans="1:8" x14ac:dyDescent="0.25">
      <c r="A32" s="4">
        <v>28</v>
      </c>
      <c r="B32" s="36"/>
      <c r="C32" s="36" t="s">
        <v>5</v>
      </c>
      <c r="D32" s="36"/>
      <c r="E32" s="36" t="s">
        <v>5</v>
      </c>
      <c r="F32" s="36"/>
      <c r="G32" s="36" t="s">
        <v>5</v>
      </c>
      <c r="H32" s="36"/>
    </row>
    <row r="33" spans="1:8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/>
      <c r="H33" s="36" t="s">
        <v>5</v>
      </c>
    </row>
    <row r="34" spans="1:8" x14ac:dyDescent="0.25">
      <c r="A34" s="4">
        <v>30</v>
      </c>
      <c r="B34" s="36"/>
      <c r="C34" s="36" t="s">
        <v>5</v>
      </c>
      <c r="D34" s="36"/>
      <c r="E34" s="36" t="s">
        <v>5</v>
      </c>
      <c r="F34" s="36"/>
      <c r="G34" s="36" t="s">
        <v>5</v>
      </c>
      <c r="H34" s="36"/>
    </row>
    <row r="35" spans="1:8" x14ac:dyDescent="0.25">
      <c r="A35" s="4">
        <v>31</v>
      </c>
      <c r="B35" s="36"/>
      <c r="C35" s="36" t="s">
        <v>5</v>
      </c>
      <c r="D35" s="36"/>
      <c r="E35" s="36" t="s">
        <v>5</v>
      </c>
      <c r="F35" s="36"/>
      <c r="G35" s="36" t="s">
        <v>9</v>
      </c>
      <c r="H35" s="36"/>
    </row>
    <row r="36" spans="1:8" x14ac:dyDescent="0.25">
      <c r="A36" s="4">
        <v>32</v>
      </c>
      <c r="B36" s="36" t="s">
        <v>5</v>
      </c>
      <c r="C36" s="36"/>
      <c r="D36" s="36" t="s">
        <v>5</v>
      </c>
      <c r="E36" s="36"/>
      <c r="F36" s="36" t="s">
        <v>8</v>
      </c>
      <c r="G36" s="36"/>
      <c r="H36" s="36" t="s">
        <v>10</v>
      </c>
    </row>
    <row r="37" spans="1:8" x14ac:dyDescent="0.25">
      <c r="A37" s="4">
        <v>33</v>
      </c>
      <c r="B37" s="36" t="s">
        <v>5</v>
      </c>
      <c r="C37" s="36"/>
      <c r="D37" s="36" t="s">
        <v>5</v>
      </c>
      <c r="E37" s="36"/>
      <c r="F37" s="36" t="s">
        <v>8</v>
      </c>
      <c r="G37" s="36"/>
      <c r="H37" s="36" t="s">
        <v>10</v>
      </c>
    </row>
    <row r="38" spans="1:8" x14ac:dyDescent="0.25">
      <c r="A38" s="4">
        <v>34</v>
      </c>
      <c r="B38" s="36"/>
      <c r="C38" s="36" t="s">
        <v>5</v>
      </c>
      <c r="D38" s="36"/>
      <c r="E38" s="36" t="s">
        <v>5</v>
      </c>
      <c r="F38" s="36"/>
      <c r="G38" s="36" t="s">
        <v>9</v>
      </c>
      <c r="H38" s="36"/>
    </row>
    <row r="39" spans="1:8" x14ac:dyDescent="0.25">
      <c r="A39" s="4">
        <v>35</v>
      </c>
      <c r="B39" s="36"/>
      <c r="C39" s="36" t="s">
        <v>5</v>
      </c>
      <c r="D39" s="36"/>
      <c r="E39" s="36" t="s">
        <v>10</v>
      </c>
      <c r="F39" s="36" t="s">
        <v>10</v>
      </c>
      <c r="G39" s="36"/>
      <c r="H39" s="36" t="s">
        <v>5</v>
      </c>
    </row>
    <row r="40" spans="1:8" x14ac:dyDescent="0.25">
      <c r="A40" s="4">
        <v>36</v>
      </c>
      <c r="B40" s="36" t="s">
        <v>8</v>
      </c>
      <c r="C40" s="36" t="s">
        <v>5</v>
      </c>
      <c r="D40" s="36"/>
      <c r="E40" s="36" t="s">
        <v>5</v>
      </c>
      <c r="F40" s="36"/>
      <c r="G40" s="36" t="s">
        <v>5</v>
      </c>
      <c r="H40" s="36"/>
    </row>
    <row r="41" spans="1:8" x14ac:dyDescent="0.25">
      <c r="A41" s="4">
        <v>37</v>
      </c>
      <c r="B41" s="36" t="s">
        <v>5</v>
      </c>
      <c r="C41" s="36"/>
      <c r="D41" s="36"/>
      <c r="E41" s="36" t="s">
        <v>5</v>
      </c>
      <c r="F41" s="36" t="s">
        <v>5</v>
      </c>
      <c r="G41" s="36"/>
      <c r="H41" s="36" t="s">
        <v>5</v>
      </c>
    </row>
    <row r="42" spans="1:8" x14ac:dyDescent="0.25">
      <c r="A42" s="4">
        <v>38</v>
      </c>
      <c r="B42" s="36" t="s">
        <v>9</v>
      </c>
      <c r="C42" s="36"/>
      <c r="D42" s="36" t="s">
        <v>5</v>
      </c>
      <c r="E42" s="36"/>
      <c r="F42" s="36"/>
      <c r="G42" s="36" t="s">
        <v>5</v>
      </c>
      <c r="H42" s="36"/>
    </row>
    <row r="43" spans="1:8" x14ac:dyDescent="0.25">
      <c r="A43" s="4">
        <v>39</v>
      </c>
      <c r="B43" s="36"/>
      <c r="C43" s="36" t="s">
        <v>5</v>
      </c>
      <c r="D43" s="36"/>
      <c r="E43" s="36" t="s">
        <v>10</v>
      </c>
      <c r="F43" s="36"/>
      <c r="G43" s="36"/>
      <c r="H43" s="36" t="s">
        <v>5</v>
      </c>
    </row>
    <row r="44" spans="1:8" x14ac:dyDescent="0.25">
      <c r="A44" s="4">
        <v>40</v>
      </c>
      <c r="B44" s="36"/>
      <c r="C44" s="36" t="s">
        <v>5</v>
      </c>
      <c r="D44" s="36"/>
      <c r="E44" s="36" t="s">
        <v>5</v>
      </c>
      <c r="F44" s="36"/>
      <c r="G44" s="36" t="s">
        <v>5</v>
      </c>
      <c r="H44" s="36"/>
    </row>
    <row r="45" spans="1:8" x14ac:dyDescent="0.25">
      <c r="A45" s="4">
        <v>41</v>
      </c>
      <c r="B45" s="36" t="s">
        <v>5</v>
      </c>
      <c r="C45" s="36"/>
      <c r="D45" s="36" t="s">
        <v>5</v>
      </c>
      <c r="E45" s="36"/>
      <c r="F45" s="36" t="s">
        <v>5</v>
      </c>
      <c r="G45" s="36"/>
      <c r="H45" s="36" t="s">
        <v>5</v>
      </c>
    </row>
    <row r="46" spans="1:8" x14ac:dyDescent="0.25">
      <c r="A46" s="4">
        <v>42</v>
      </c>
      <c r="B46" s="36" t="s">
        <v>5</v>
      </c>
      <c r="C46" s="36"/>
      <c r="D46" s="36" t="s">
        <v>5</v>
      </c>
      <c r="E46" s="36"/>
      <c r="F46" s="36" t="s">
        <v>5</v>
      </c>
      <c r="G46" s="36"/>
      <c r="H46" s="36" t="s">
        <v>5</v>
      </c>
    </row>
    <row r="47" spans="1:8" x14ac:dyDescent="0.25">
      <c r="A47" s="4">
        <v>43</v>
      </c>
      <c r="B47" s="36"/>
      <c r="C47" s="36" t="s">
        <v>5</v>
      </c>
      <c r="D47" s="36"/>
      <c r="E47" s="36" t="s">
        <v>5</v>
      </c>
      <c r="F47" s="36"/>
      <c r="G47" s="36" t="s">
        <v>5</v>
      </c>
      <c r="H47" s="36"/>
    </row>
    <row r="48" spans="1:8" x14ac:dyDescent="0.25">
      <c r="A48" s="4">
        <v>44</v>
      </c>
      <c r="B48" s="36" t="s">
        <v>5</v>
      </c>
      <c r="C48" s="36"/>
      <c r="D48" s="36" t="s">
        <v>5</v>
      </c>
      <c r="E48" s="36"/>
      <c r="F48" s="36" t="s">
        <v>5</v>
      </c>
      <c r="G48" s="36" t="s">
        <v>5</v>
      </c>
      <c r="H48" s="36"/>
    </row>
    <row r="49" spans="1:8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8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8</v>
      </c>
      <c r="H50" s="36" t="s">
        <v>5</v>
      </c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/>
      <c r="E54" s="36" t="s">
        <v>5</v>
      </c>
      <c r="F54" s="36"/>
      <c r="G54" s="36" t="s">
        <v>5</v>
      </c>
      <c r="H54" s="36"/>
    </row>
    <row r="55" spans="1:8" x14ac:dyDescent="0.25">
      <c r="A55" s="4">
        <v>51</v>
      </c>
      <c r="B55" s="36" t="s">
        <v>5</v>
      </c>
      <c r="C55" s="36"/>
      <c r="D55" s="36" t="s">
        <v>5</v>
      </c>
      <c r="E55" s="36"/>
      <c r="F55" s="36" t="s">
        <v>5</v>
      </c>
      <c r="G55" s="36"/>
      <c r="H55" s="36" t="s">
        <v>5</v>
      </c>
    </row>
    <row r="56" spans="1:8" x14ac:dyDescent="0.25">
      <c r="A56" s="4">
        <v>52</v>
      </c>
      <c r="B56" s="36"/>
      <c r="C56" s="36" t="s">
        <v>5</v>
      </c>
      <c r="D56" s="36"/>
      <c r="E56" s="36" t="s">
        <v>5</v>
      </c>
      <c r="F56" s="36"/>
      <c r="G56" s="36" t="s">
        <v>10</v>
      </c>
      <c r="H56" s="36"/>
    </row>
    <row r="57" spans="1:8" x14ac:dyDescent="0.25">
      <c r="A57" s="4">
        <v>53</v>
      </c>
      <c r="B57" s="36"/>
      <c r="C57" s="36" t="s">
        <v>5</v>
      </c>
      <c r="D57" s="36"/>
      <c r="E57" s="36" t="s">
        <v>5</v>
      </c>
      <c r="F57" s="36"/>
      <c r="G57" s="36" t="s">
        <v>5</v>
      </c>
      <c r="H57" s="36"/>
    </row>
    <row r="58" spans="1:8" x14ac:dyDescent="0.25">
      <c r="A58" s="4">
        <v>54</v>
      </c>
      <c r="B58" s="36"/>
      <c r="C58" s="36" t="s">
        <v>5</v>
      </c>
      <c r="D58" s="36" t="s">
        <v>5</v>
      </c>
      <c r="E58" s="36" t="s">
        <v>5</v>
      </c>
      <c r="F58" s="36"/>
      <c r="G58" s="36" t="s">
        <v>5</v>
      </c>
      <c r="H58" s="36"/>
    </row>
    <row r="59" spans="1:8" x14ac:dyDescent="0.25">
      <c r="A59" s="4">
        <v>55</v>
      </c>
      <c r="B59" s="36" t="s">
        <v>5</v>
      </c>
      <c r="C59" s="36"/>
      <c r="D59" s="36" t="s">
        <v>5</v>
      </c>
      <c r="E59" s="36"/>
      <c r="F59" s="36" t="s">
        <v>5</v>
      </c>
      <c r="G59" s="36"/>
      <c r="H59" s="36" t="s">
        <v>5</v>
      </c>
    </row>
    <row r="60" spans="1:8" x14ac:dyDescent="0.25">
      <c r="A60" s="4">
        <v>56</v>
      </c>
      <c r="B60" s="36" t="s">
        <v>5</v>
      </c>
      <c r="C60" s="36"/>
      <c r="D60" s="36" t="s">
        <v>5</v>
      </c>
      <c r="E60" s="36"/>
      <c r="F60" s="36" t="s">
        <v>8</v>
      </c>
      <c r="G60" s="36"/>
      <c r="H60" s="36" t="s">
        <v>5</v>
      </c>
    </row>
    <row r="61" spans="1:8" x14ac:dyDescent="0.25">
      <c r="A61" s="16">
        <v>73</v>
      </c>
      <c r="B61" s="36"/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/>
      <c r="C62" s="36"/>
      <c r="D62" s="36"/>
      <c r="E62" s="36"/>
      <c r="F62" s="36"/>
      <c r="G62" s="36"/>
      <c r="H62" s="36"/>
    </row>
    <row r="63" spans="1:8" x14ac:dyDescent="0.25">
      <c r="A63" s="16">
        <v>101</v>
      </c>
      <c r="B63" s="37" t="s">
        <v>5</v>
      </c>
      <c r="C63" s="36" t="s">
        <v>5</v>
      </c>
      <c r="D63" s="36" t="s">
        <v>5</v>
      </c>
      <c r="E63" s="36" t="s">
        <v>5</v>
      </c>
      <c r="F63" s="36" t="s">
        <v>5</v>
      </c>
      <c r="G63" s="36"/>
      <c r="H63" s="36" t="s">
        <v>5</v>
      </c>
    </row>
    <row r="64" spans="1:8" x14ac:dyDescent="0.25">
      <c r="A64" s="16">
        <v>102</v>
      </c>
      <c r="B64" s="36"/>
      <c r="C64" s="36" t="s">
        <v>5</v>
      </c>
      <c r="D64" s="36"/>
      <c r="E64" s="36"/>
      <c r="F64" s="36" t="s">
        <v>5</v>
      </c>
      <c r="G64" s="36" t="s">
        <v>5</v>
      </c>
      <c r="H64" s="36"/>
    </row>
    <row r="65" spans="1:8" x14ac:dyDescent="0.25">
      <c r="A65" s="16">
        <v>103</v>
      </c>
      <c r="B65" s="36" t="s">
        <v>5</v>
      </c>
      <c r="C65" s="36" t="s">
        <v>5</v>
      </c>
      <c r="D65" s="36"/>
      <c r="E65" s="36" t="s">
        <v>5</v>
      </c>
      <c r="F65" s="36" t="s">
        <v>5</v>
      </c>
      <c r="G65" s="36"/>
      <c r="H65" s="36" t="s">
        <v>5</v>
      </c>
    </row>
    <row r="66" spans="1:8" x14ac:dyDescent="0.25">
      <c r="A66" s="16">
        <v>104</v>
      </c>
      <c r="B66" s="36" t="s">
        <v>8</v>
      </c>
      <c r="C66" s="36" t="s">
        <v>8</v>
      </c>
      <c r="D66" s="36" t="s">
        <v>8</v>
      </c>
      <c r="E66" s="36" t="s">
        <v>8</v>
      </c>
      <c r="F66" s="36" t="s">
        <v>8</v>
      </c>
      <c r="G66" s="36" t="s">
        <v>8</v>
      </c>
      <c r="H66" s="36" t="s">
        <v>5</v>
      </c>
    </row>
    <row r="67" spans="1:8" x14ac:dyDescent="0.25">
      <c r="A67" s="16">
        <v>105</v>
      </c>
      <c r="B67" s="36"/>
      <c r="C67" s="36" t="s">
        <v>5</v>
      </c>
      <c r="D67" s="36"/>
      <c r="E67" s="36" t="s">
        <v>5</v>
      </c>
      <c r="F67" s="36" t="s">
        <v>5</v>
      </c>
      <c r="G67" s="36"/>
      <c r="H67" s="36" t="s">
        <v>5</v>
      </c>
    </row>
    <row r="68" spans="1:8" x14ac:dyDescent="0.25">
      <c r="A68" s="16">
        <v>106</v>
      </c>
      <c r="B68" s="36" t="s">
        <v>5</v>
      </c>
      <c r="C68" s="36" t="s">
        <v>5</v>
      </c>
      <c r="D68" s="36"/>
      <c r="E68" s="36" t="s">
        <v>5</v>
      </c>
      <c r="F68" s="36" t="s">
        <v>5</v>
      </c>
      <c r="G68" s="36"/>
      <c r="H68" s="36" t="s">
        <v>5</v>
      </c>
    </row>
    <row r="69" spans="1:8" x14ac:dyDescent="0.25">
      <c r="A69" s="16">
        <v>107</v>
      </c>
      <c r="B69" s="36" t="s">
        <v>5</v>
      </c>
      <c r="C69" s="36" t="s">
        <v>5</v>
      </c>
      <c r="D69" s="36"/>
      <c r="E69" s="36" t="s">
        <v>5</v>
      </c>
      <c r="F69" s="36" t="s">
        <v>5</v>
      </c>
      <c r="G69" s="36"/>
      <c r="H69" s="36" t="s">
        <v>5</v>
      </c>
    </row>
    <row r="70" spans="1:8" x14ac:dyDescent="0.25">
      <c r="A70" s="16">
        <v>108</v>
      </c>
      <c r="B70" s="36" t="s">
        <v>5</v>
      </c>
      <c r="C70" s="36"/>
      <c r="D70" s="36" t="s">
        <v>5</v>
      </c>
      <c r="E70" s="36"/>
      <c r="F70" s="36"/>
      <c r="G70" s="36" t="s">
        <v>5</v>
      </c>
      <c r="H70" s="36" t="s">
        <v>5</v>
      </c>
    </row>
    <row r="71" spans="1:8" x14ac:dyDescent="0.25">
      <c r="A71" s="16">
        <v>109</v>
      </c>
      <c r="B71" s="36" t="s">
        <v>5</v>
      </c>
      <c r="C71" s="36"/>
      <c r="D71" s="36" t="s">
        <v>5</v>
      </c>
      <c r="E71" s="36"/>
      <c r="F71" s="36"/>
      <c r="G71" s="36" t="s">
        <v>5</v>
      </c>
      <c r="H71" s="36" t="s">
        <v>5</v>
      </c>
    </row>
    <row r="72" spans="1:8" x14ac:dyDescent="0.25">
      <c r="A72" s="16">
        <v>110</v>
      </c>
      <c r="B72" s="36"/>
      <c r="C72" s="36" t="s">
        <v>5</v>
      </c>
      <c r="D72" s="36" t="s">
        <v>5</v>
      </c>
      <c r="E72" s="36"/>
      <c r="F72" s="36" t="s">
        <v>5</v>
      </c>
      <c r="G72" s="36" t="s">
        <v>5</v>
      </c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 t="s">
        <v>5</v>
      </c>
      <c r="D74" s="36" t="s">
        <v>5</v>
      </c>
      <c r="E74" s="36" t="s">
        <v>5</v>
      </c>
      <c r="F74" s="36"/>
      <c r="G74" s="36" t="s">
        <v>5</v>
      </c>
      <c r="H74" s="36" t="s">
        <v>5</v>
      </c>
    </row>
    <row r="75" spans="1:8" x14ac:dyDescent="0.25">
      <c r="A75" s="16">
        <v>113</v>
      </c>
      <c r="B75" s="36" t="s">
        <v>5</v>
      </c>
      <c r="C75" s="36" t="s">
        <v>5</v>
      </c>
      <c r="D75" s="36" t="s">
        <v>5</v>
      </c>
      <c r="E75" s="36"/>
      <c r="F75" s="36" t="s">
        <v>5</v>
      </c>
      <c r="G75" s="36" t="s">
        <v>5</v>
      </c>
      <c r="H75" s="36" t="s">
        <v>5</v>
      </c>
    </row>
    <row r="76" spans="1:8" x14ac:dyDescent="0.25">
      <c r="A76" s="16">
        <v>114</v>
      </c>
      <c r="B76" s="36"/>
      <c r="C76" s="36" t="s">
        <v>5</v>
      </c>
      <c r="D76" s="36"/>
      <c r="E76" s="36"/>
      <c r="F76" s="36" t="s">
        <v>5</v>
      </c>
      <c r="G76" s="36"/>
      <c r="H76" s="36"/>
    </row>
    <row r="77" spans="1:8" x14ac:dyDescent="0.25">
      <c r="A77" s="16">
        <v>115</v>
      </c>
      <c r="B77" s="36" t="s">
        <v>5</v>
      </c>
      <c r="C77" s="36" t="s">
        <v>5</v>
      </c>
      <c r="D77" s="36" t="s">
        <v>5</v>
      </c>
      <c r="E77" s="36"/>
      <c r="F77" s="36" t="s">
        <v>5</v>
      </c>
      <c r="G77" s="36" t="s">
        <v>5</v>
      </c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 t="s">
        <v>5</v>
      </c>
      <c r="D79" s="36"/>
      <c r="E79" s="36"/>
      <c r="F79" s="36" t="s">
        <v>5</v>
      </c>
      <c r="G79" s="36" t="s">
        <v>5</v>
      </c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 t="s">
        <v>5</v>
      </c>
      <c r="C81" s="36"/>
      <c r="D81" s="36"/>
      <c r="E81" s="36" t="s">
        <v>5</v>
      </c>
      <c r="F81" s="36"/>
      <c r="G81" s="36" t="s">
        <v>5</v>
      </c>
      <c r="H81" s="36" t="s">
        <v>5</v>
      </c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 t="s">
        <v>5</v>
      </c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/>
      <c r="D90" s="36"/>
      <c r="E90" s="36" t="s">
        <v>5</v>
      </c>
      <c r="F90" s="36"/>
      <c r="G90" s="36" t="s">
        <v>5</v>
      </c>
      <c r="H90" s="36" t="s">
        <v>5</v>
      </c>
    </row>
    <row r="91" spans="1:8" x14ac:dyDescent="0.25">
      <c r="A91" s="16">
        <v>129</v>
      </c>
      <c r="B91" s="36"/>
      <c r="C91" s="36"/>
      <c r="D91" s="36" t="s">
        <v>5</v>
      </c>
      <c r="E91" s="36"/>
      <c r="F91" s="36" t="s">
        <v>5</v>
      </c>
      <c r="G91" s="36"/>
      <c r="H91" s="36"/>
    </row>
    <row r="92" spans="1:8" x14ac:dyDescent="0.25">
      <c r="A92" s="16">
        <v>130</v>
      </c>
      <c r="B92" s="36"/>
      <c r="C92" s="36" t="s">
        <v>5</v>
      </c>
      <c r="D92" s="36"/>
      <c r="E92" s="36"/>
      <c r="F92" s="36" t="s">
        <v>5</v>
      </c>
      <c r="G92" s="36" t="s">
        <v>5</v>
      </c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141" priority="18" operator="equal">
      <formula>"Energia"</formula>
    </cfRule>
    <cfRule type="cellIs" dxfId="3140" priority="19" operator="equal">
      <formula>"Feito"</formula>
    </cfRule>
    <cfRule type="cellIs" dxfId="3139" priority="20" operator="equal">
      <formula>"Operação"</formula>
    </cfRule>
    <cfRule type="cellIs" dxfId="3138" priority="21" operator="equal">
      <formula>"Chuva"</formula>
    </cfRule>
    <cfRule type="cellIs" dxfId="3137" priority="22" operator="equal">
      <formula>"Elétrico"</formula>
    </cfRule>
    <cfRule type="cellIs" dxfId="3136" priority="23" operator="equal">
      <formula>"Mecânico"</formula>
    </cfRule>
    <cfRule type="cellIs" dxfId="3135" priority="24" operator="equal">
      <formula>"Ok"</formula>
    </cfRule>
  </conditionalFormatting>
  <conditionalFormatting sqref="B5:I62">
    <cfRule type="cellIs" dxfId="3134" priority="1" operator="equal">
      <formula>"Energia"</formula>
    </cfRule>
    <cfRule type="cellIs" dxfId="3133" priority="2" operator="equal">
      <formula>"Feito"</formula>
    </cfRule>
    <cfRule type="cellIs" dxfId="3132" priority="3" operator="equal">
      <formula>"Operação"</formula>
    </cfRule>
    <cfRule type="cellIs" dxfId="3131" priority="4" operator="equal">
      <formula>"Chuva"</formula>
    </cfRule>
    <cfRule type="cellIs" dxfId="3130" priority="5" operator="equal">
      <formula>"Elétrico"</formula>
    </cfRule>
    <cfRule type="cellIs" dxfId="3129" priority="6" operator="equal">
      <formula>"Mecânico"</formula>
    </cfRule>
    <cfRule type="cellIs" dxfId="3128" priority="7" operator="equal">
      <formula>"Ok"</formula>
    </cfRule>
  </conditionalFormatting>
  <conditionalFormatting sqref="G5:G56 C13">
    <cfRule type="cellIs" dxfId="312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5194D348-D118-48E4-8C1B-D2F0EB2488E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153E-91C5-41C8-90C6-8C01BE1E0E63}">
  <sheetPr codeName="Planilha62"/>
  <dimension ref="A1:M95"/>
  <sheetViews>
    <sheetView zoomScale="130" zoomScaleNormal="13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28515625" bestFit="1" customWidth="1"/>
    <col min="17" max="17" width="8.5703125" customWidth="1"/>
  </cols>
  <sheetData>
    <row r="1" spans="1:13" x14ac:dyDescent="0.25">
      <c r="A1" s="70" t="s">
        <v>31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44683</v>
      </c>
      <c r="C3" s="21">
        <f>B3+1</f>
        <v>44684</v>
      </c>
      <c r="D3" s="21">
        <f t="shared" ref="D3:H3" si="0">C3+1</f>
        <v>44685</v>
      </c>
      <c r="E3" s="21">
        <f t="shared" si="0"/>
        <v>44686</v>
      </c>
      <c r="F3" s="21">
        <f t="shared" si="0"/>
        <v>44687</v>
      </c>
      <c r="G3" s="21">
        <f t="shared" si="0"/>
        <v>44688</v>
      </c>
      <c r="H3" s="23">
        <f t="shared" si="0"/>
        <v>44689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 t="s">
        <v>5</v>
      </c>
      <c r="C5" s="36"/>
      <c r="D5" s="36" t="s">
        <v>10</v>
      </c>
      <c r="E5" s="36"/>
      <c r="F5" s="36" t="s">
        <v>8</v>
      </c>
      <c r="G5" s="36"/>
      <c r="H5" s="36" t="s">
        <v>5</v>
      </c>
      <c r="J5" s="46" t="s">
        <v>5</v>
      </c>
      <c r="K5">
        <f>COUNTIF($B$5:$H$95,J5)</f>
        <v>215</v>
      </c>
      <c r="L5" s="32">
        <f t="shared" ref="L5:L10" si="2">K5/$K$11</f>
        <v>0.85317460317460314</v>
      </c>
      <c r="M5" s="50">
        <v>44683</v>
      </c>
    </row>
    <row r="6" spans="1:13" x14ac:dyDescent="0.25">
      <c r="A6" s="4">
        <v>2</v>
      </c>
      <c r="B6" s="36" t="s">
        <v>10</v>
      </c>
      <c r="C6" s="36"/>
      <c r="D6" s="36" t="s">
        <v>10</v>
      </c>
      <c r="E6" s="36" t="s">
        <v>5</v>
      </c>
      <c r="F6" s="36"/>
      <c r="G6" s="36" t="s">
        <v>5</v>
      </c>
      <c r="H6" s="36" t="s">
        <v>5</v>
      </c>
      <c r="J6" s="40" t="s">
        <v>8</v>
      </c>
      <c r="K6">
        <f>COUNTIF($B$5:$H$95,J6)</f>
        <v>17</v>
      </c>
      <c r="L6" s="33">
        <f t="shared" si="2"/>
        <v>6.7460317460317457E-2</v>
      </c>
    </row>
    <row r="7" spans="1:13" x14ac:dyDescent="0.25">
      <c r="A7" s="4">
        <v>3</v>
      </c>
      <c r="B7" s="36" t="s">
        <v>10</v>
      </c>
      <c r="C7" s="36" t="s">
        <v>5</v>
      </c>
      <c r="D7" s="36" t="s">
        <v>10</v>
      </c>
      <c r="E7" s="36"/>
      <c r="F7" s="36" t="s">
        <v>8</v>
      </c>
      <c r="G7" s="36"/>
      <c r="H7" s="36"/>
      <c r="J7" s="44" t="s">
        <v>9</v>
      </c>
      <c r="K7">
        <f t="shared" ref="K7:K10" si="3">COUNTIF($B$5:$H$95,J7)</f>
        <v>3</v>
      </c>
      <c r="L7" s="33">
        <f t="shared" si="2"/>
        <v>1.1904761904761904E-2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/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/>
      <c r="D9" s="36" t="s">
        <v>5</v>
      </c>
      <c r="E9" s="36" t="s">
        <v>5</v>
      </c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 t="s">
        <v>5</v>
      </c>
      <c r="E10" s="36"/>
      <c r="F10" s="36"/>
      <c r="G10" s="36" t="s">
        <v>8</v>
      </c>
      <c r="H10" s="36"/>
      <c r="J10" s="41" t="s">
        <v>10</v>
      </c>
      <c r="K10">
        <f t="shared" si="3"/>
        <v>17</v>
      </c>
      <c r="L10" s="35">
        <f t="shared" si="2"/>
        <v>6.7460317460317457E-2</v>
      </c>
    </row>
    <row r="11" spans="1:13" x14ac:dyDescent="0.25">
      <c r="A11" s="4">
        <v>7</v>
      </c>
      <c r="B11" s="36" t="s">
        <v>5</v>
      </c>
      <c r="C11" s="36" t="s">
        <v>5</v>
      </c>
      <c r="D11" s="36" t="s">
        <v>5</v>
      </c>
      <c r="E11" s="36"/>
      <c r="F11" s="36" t="s">
        <v>8</v>
      </c>
      <c r="G11" s="36"/>
      <c r="H11" s="36" t="s">
        <v>5</v>
      </c>
      <c r="J11" s="42" t="s">
        <v>20</v>
      </c>
      <c r="K11">
        <f>SUM(K5:K10)</f>
        <v>252</v>
      </c>
    </row>
    <row r="12" spans="1:13" x14ac:dyDescent="0.25">
      <c r="A12" s="4">
        <v>8</v>
      </c>
      <c r="B12" s="36"/>
      <c r="C12" s="36" t="s">
        <v>5</v>
      </c>
      <c r="D12" s="36"/>
      <c r="E12" s="36" t="s">
        <v>5</v>
      </c>
      <c r="F12" s="36"/>
      <c r="G12" s="36" t="s">
        <v>5</v>
      </c>
      <c r="H12" s="36"/>
    </row>
    <row r="13" spans="1:13" x14ac:dyDescent="0.25">
      <c r="A13" s="4">
        <v>9</v>
      </c>
      <c r="B13" s="36" t="s">
        <v>10</v>
      </c>
      <c r="C13" s="36" t="s">
        <v>5</v>
      </c>
      <c r="D13" s="36" t="s">
        <v>5</v>
      </c>
      <c r="E13" s="36"/>
      <c r="F13" s="36" t="s">
        <v>5</v>
      </c>
      <c r="G13" s="36" t="s">
        <v>5</v>
      </c>
      <c r="H13" s="36" t="s">
        <v>5</v>
      </c>
    </row>
    <row r="14" spans="1:13" x14ac:dyDescent="0.25">
      <c r="A14" s="4">
        <v>10</v>
      </c>
      <c r="B14" s="36"/>
      <c r="C14" s="36"/>
      <c r="D14" s="36"/>
      <c r="E14" s="36" t="s">
        <v>5</v>
      </c>
      <c r="F14" s="36"/>
      <c r="G14" s="36"/>
      <c r="H14" s="36" t="s">
        <v>5</v>
      </c>
    </row>
    <row r="15" spans="1:13" x14ac:dyDescent="0.25">
      <c r="A15" s="4">
        <v>11</v>
      </c>
      <c r="B15" s="36"/>
      <c r="C15" s="36"/>
      <c r="D15" s="36" t="s">
        <v>5</v>
      </c>
      <c r="E15" s="36"/>
      <c r="F15" s="36"/>
      <c r="G15" s="36"/>
      <c r="H15" s="36"/>
    </row>
    <row r="16" spans="1:13" x14ac:dyDescent="0.25">
      <c r="A16" s="4">
        <v>12</v>
      </c>
      <c r="B16" s="36" t="s">
        <v>5</v>
      </c>
      <c r="C16" s="36"/>
      <c r="D16" s="36" t="s">
        <v>5</v>
      </c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/>
      <c r="H17" s="36" t="s">
        <v>5</v>
      </c>
    </row>
    <row r="18" spans="1:8" x14ac:dyDescent="0.25">
      <c r="A18" s="4">
        <v>14</v>
      </c>
      <c r="B18" s="36" t="s">
        <v>8</v>
      </c>
      <c r="C18" s="36" t="s">
        <v>8</v>
      </c>
      <c r="D18" s="36" t="s">
        <v>8</v>
      </c>
      <c r="E18" s="36" t="s">
        <v>5</v>
      </c>
      <c r="F18" s="36"/>
      <c r="G18" s="36"/>
      <c r="H18" s="36"/>
    </row>
    <row r="19" spans="1:8" x14ac:dyDescent="0.25">
      <c r="A19" s="4">
        <v>15</v>
      </c>
      <c r="B19" s="36" t="s">
        <v>5</v>
      </c>
      <c r="C19" s="36"/>
      <c r="D19" s="36" t="s">
        <v>5</v>
      </c>
      <c r="E19" s="36"/>
      <c r="F19" s="36" t="s">
        <v>5</v>
      </c>
      <c r="G19" s="36"/>
      <c r="H19" s="36" t="s">
        <v>5</v>
      </c>
    </row>
    <row r="20" spans="1:8" x14ac:dyDescent="0.25">
      <c r="A20" s="4">
        <v>16</v>
      </c>
      <c r="B20" s="36"/>
      <c r="C20" s="36" t="s">
        <v>5</v>
      </c>
      <c r="D20" s="36"/>
      <c r="E20" s="36" t="s">
        <v>5</v>
      </c>
      <c r="F20" s="36"/>
      <c r="G20" s="36" t="s">
        <v>5</v>
      </c>
      <c r="H20" s="36"/>
    </row>
    <row r="21" spans="1:8" x14ac:dyDescent="0.25">
      <c r="A21" s="4">
        <v>17</v>
      </c>
      <c r="B21" s="36" t="s">
        <v>5</v>
      </c>
      <c r="C21" s="36"/>
      <c r="D21" s="36" t="s">
        <v>5</v>
      </c>
      <c r="E21" s="36"/>
      <c r="F21" s="36" t="s">
        <v>5</v>
      </c>
      <c r="G21" s="36"/>
      <c r="H21" s="36" t="s">
        <v>5</v>
      </c>
    </row>
    <row r="22" spans="1:8" x14ac:dyDescent="0.25">
      <c r="A22" s="4">
        <v>18</v>
      </c>
      <c r="B22" s="36"/>
      <c r="C22" s="36" t="s">
        <v>5</v>
      </c>
      <c r="D22" s="36"/>
      <c r="E22" s="36" t="s">
        <v>5</v>
      </c>
      <c r="F22" s="36"/>
      <c r="G22" s="36" t="s">
        <v>5</v>
      </c>
      <c r="H22" s="36"/>
    </row>
    <row r="23" spans="1:8" x14ac:dyDescent="0.25">
      <c r="A23" s="4">
        <v>19</v>
      </c>
      <c r="B23" s="36"/>
      <c r="C23" s="36" t="s">
        <v>5</v>
      </c>
      <c r="D23" s="36"/>
      <c r="E23" s="36" t="s">
        <v>5</v>
      </c>
      <c r="F23" s="36"/>
      <c r="G23" s="36"/>
      <c r="H23" s="36" t="s">
        <v>5</v>
      </c>
    </row>
    <row r="24" spans="1:8" x14ac:dyDescent="0.25">
      <c r="A24" s="4">
        <v>20</v>
      </c>
      <c r="B24" s="36"/>
      <c r="C24" s="36" t="s">
        <v>5</v>
      </c>
      <c r="D24" s="36"/>
      <c r="E24" s="36" t="s">
        <v>5</v>
      </c>
      <c r="F24" s="36"/>
      <c r="G24" s="36" t="s">
        <v>5</v>
      </c>
      <c r="H24" s="36"/>
    </row>
    <row r="25" spans="1:8" x14ac:dyDescent="0.25">
      <c r="A25" s="4">
        <v>21</v>
      </c>
      <c r="B25" s="36"/>
      <c r="C25" s="36" t="s">
        <v>5</v>
      </c>
      <c r="D25" s="36"/>
      <c r="E25" s="36" t="s">
        <v>9</v>
      </c>
      <c r="F25" s="36"/>
      <c r="G25" s="36" t="s">
        <v>9</v>
      </c>
      <c r="H25" s="36"/>
    </row>
    <row r="26" spans="1:8" x14ac:dyDescent="0.25">
      <c r="A26" s="4">
        <v>22</v>
      </c>
      <c r="B26" s="36" t="s">
        <v>5</v>
      </c>
      <c r="C26" s="36"/>
      <c r="D26" s="36" t="s">
        <v>5</v>
      </c>
      <c r="E26" s="36"/>
      <c r="F26" s="36" t="s">
        <v>8</v>
      </c>
      <c r="G26" s="36"/>
      <c r="H26" s="36"/>
    </row>
    <row r="27" spans="1:8" x14ac:dyDescent="0.25">
      <c r="A27" s="4">
        <v>23</v>
      </c>
      <c r="B27" s="36" t="s">
        <v>8</v>
      </c>
      <c r="C27" s="36"/>
      <c r="D27" s="36"/>
      <c r="E27" s="36"/>
      <c r="F27" s="36" t="s">
        <v>5</v>
      </c>
      <c r="G27" s="36"/>
      <c r="H27" s="36"/>
    </row>
    <row r="28" spans="1:8" x14ac:dyDescent="0.25">
      <c r="A28" s="4">
        <v>24</v>
      </c>
      <c r="B28" s="36" t="s">
        <v>8</v>
      </c>
      <c r="C28" s="36"/>
      <c r="D28" s="36"/>
      <c r="E28" s="36"/>
      <c r="F28" s="36"/>
      <c r="G28" s="36" t="s">
        <v>5</v>
      </c>
      <c r="H28" s="36"/>
    </row>
    <row r="29" spans="1:8" x14ac:dyDescent="0.25">
      <c r="A29" s="4">
        <v>25</v>
      </c>
      <c r="B29" s="36" t="s">
        <v>5</v>
      </c>
      <c r="C29" s="36" t="s">
        <v>5</v>
      </c>
      <c r="D29" s="36"/>
      <c r="E29" s="36" t="s">
        <v>5</v>
      </c>
      <c r="F29" s="36"/>
      <c r="G29" s="36" t="s">
        <v>5</v>
      </c>
      <c r="H29" s="36" t="s">
        <v>5</v>
      </c>
    </row>
    <row r="30" spans="1:8" x14ac:dyDescent="0.25">
      <c r="A30" s="4">
        <v>26</v>
      </c>
      <c r="B30" s="36" t="s">
        <v>5</v>
      </c>
      <c r="C30" s="36"/>
      <c r="D30" s="36" t="s">
        <v>5</v>
      </c>
      <c r="E30" s="36"/>
      <c r="F30" s="36" t="s">
        <v>5</v>
      </c>
      <c r="G30" s="36"/>
      <c r="H30" s="36"/>
    </row>
    <row r="31" spans="1:8" x14ac:dyDescent="0.25">
      <c r="A31" s="4">
        <v>27</v>
      </c>
      <c r="B31" s="36"/>
      <c r="C31" s="36"/>
      <c r="D31" s="36" t="s">
        <v>5</v>
      </c>
      <c r="E31" s="36"/>
      <c r="F31" s="36" t="s">
        <v>5</v>
      </c>
      <c r="G31" s="36"/>
      <c r="H31" s="36"/>
    </row>
    <row r="32" spans="1:8" x14ac:dyDescent="0.25">
      <c r="A32" s="4">
        <v>28</v>
      </c>
      <c r="B32" s="36" t="s">
        <v>5</v>
      </c>
      <c r="C32" s="36"/>
      <c r="D32" s="36" t="s">
        <v>8</v>
      </c>
      <c r="E32" s="36"/>
      <c r="F32" s="36" t="s">
        <v>10</v>
      </c>
      <c r="G32" s="36"/>
      <c r="H32" s="36"/>
    </row>
    <row r="33" spans="1:8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 t="s">
        <v>5</v>
      </c>
    </row>
    <row r="34" spans="1:8" x14ac:dyDescent="0.25">
      <c r="A34" s="4">
        <v>30</v>
      </c>
      <c r="B34" s="36"/>
      <c r="C34" s="36" t="s">
        <v>5</v>
      </c>
      <c r="D34" s="36"/>
      <c r="E34" s="36" t="s">
        <v>10</v>
      </c>
      <c r="F34" s="36"/>
      <c r="G34" s="36"/>
      <c r="H34" s="36"/>
    </row>
    <row r="35" spans="1:8" x14ac:dyDescent="0.25">
      <c r="A35" s="4">
        <v>31</v>
      </c>
      <c r="B35" s="36"/>
      <c r="C35" s="36" t="s">
        <v>5</v>
      </c>
      <c r="D35" s="36"/>
      <c r="E35" s="36" t="s">
        <v>10</v>
      </c>
      <c r="F35" s="36"/>
      <c r="G35" s="36" t="s">
        <v>5</v>
      </c>
      <c r="H35" s="36"/>
    </row>
    <row r="36" spans="1:8" x14ac:dyDescent="0.25">
      <c r="A36" s="4">
        <v>32</v>
      </c>
      <c r="B36" s="36" t="s">
        <v>8</v>
      </c>
      <c r="C36" s="36"/>
      <c r="D36" s="36" t="s">
        <v>5</v>
      </c>
      <c r="E36" s="36"/>
      <c r="F36" s="36" t="s">
        <v>10</v>
      </c>
      <c r="G36" s="36"/>
      <c r="H36" s="36" t="s">
        <v>5</v>
      </c>
    </row>
    <row r="37" spans="1:8" x14ac:dyDescent="0.25">
      <c r="A37" s="4">
        <v>33</v>
      </c>
      <c r="B37" s="36" t="s">
        <v>5</v>
      </c>
      <c r="C37" s="36"/>
      <c r="D37" s="36" t="s">
        <v>5</v>
      </c>
      <c r="E37" s="36"/>
      <c r="F37" s="36" t="s">
        <v>10</v>
      </c>
      <c r="G37" s="36"/>
      <c r="H37" s="36" t="s">
        <v>5</v>
      </c>
    </row>
    <row r="38" spans="1:8" x14ac:dyDescent="0.25">
      <c r="A38" s="4">
        <v>34</v>
      </c>
      <c r="B38" s="36"/>
      <c r="C38" s="36" t="s">
        <v>10</v>
      </c>
      <c r="D38" s="36"/>
      <c r="E38" s="36" t="s">
        <v>10</v>
      </c>
      <c r="F38" s="36"/>
      <c r="G38" s="36" t="s">
        <v>5</v>
      </c>
      <c r="H38" s="36"/>
    </row>
    <row r="39" spans="1:8" x14ac:dyDescent="0.25">
      <c r="A39" s="4">
        <v>35</v>
      </c>
      <c r="B39" s="36"/>
      <c r="C39" s="36" t="s">
        <v>5</v>
      </c>
      <c r="D39" s="36"/>
      <c r="E39" s="36" t="s">
        <v>5</v>
      </c>
      <c r="F39" s="36"/>
      <c r="G39" s="36" t="s">
        <v>5</v>
      </c>
      <c r="H39" s="36"/>
    </row>
    <row r="40" spans="1:8" x14ac:dyDescent="0.25">
      <c r="A40" s="4">
        <v>36</v>
      </c>
      <c r="B40" s="36" t="s">
        <v>10</v>
      </c>
      <c r="C40" s="36"/>
      <c r="D40" s="36" t="s">
        <v>5</v>
      </c>
      <c r="E40" s="36"/>
      <c r="F40" s="36" t="s">
        <v>5</v>
      </c>
      <c r="G40" s="36"/>
      <c r="H40" s="36" t="s">
        <v>5</v>
      </c>
    </row>
    <row r="41" spans="1:8" x14ac:dyDescent="0.25">
      <c r="A41" s="4">
        <v>37</v>
      </c>
      <c r="B41" s="36"/>
      <c r="C41" s="36" t="s">
        <v>8</v>
      </c>
      <c r="D41" s="36"/>
      <c r="E41" s="36" t="s">
        <v>5</v>
      </c>
      <c r="F41" s="36" t="s">
        <v>5</v>
      </c>
      <c r="G41" s="36" t="s">
        <v>5</v>
      </c>
      <c r="H41" s="36"/>
    </row>
    <row r="42" spans="1:8" x14ac:dyDescent="0.25">
      <c r="A42" s="4">
        <v>38</v>
      </c>
      <c r="B42" s="36" t="s">
        <v>5</v>
      </c>
      <c r="C42" s="36"/>
      <c r="D42" s="36" t="s">
        <v>5</v>
      </c>
      <c r="E42" s="36"/>
      <c r="F42" s="36" t="s">
        <v>5</v>
      </c>
      <c r="G42" s="36"/>
      <c r="H42" s="36" t="s">
        <v>5</v>
      </c>
    </row>
    <row r="43" spans="1:8" x14ac:dyDescent="0.25">
      <c r="A43" s="4">
        <v>39</v>
      </c>
      <c r="B43" s="36"/>
      <c r="C43" s="36" t="s">
        <v>5</v>
      </c>
      <c r="D43" s="36"/>
      <c r="E43" s="36" t="s">
        <v>5</v>
      </c>
      <c r="F43" s="36"/>
      <c r="G43" s="36" t="s">
        <v>5</v>
      </c>
      <c r="H43" s="36"/>
    </row>
    <row r="44" spans="1:8" x14ac:dyDescent="0.25">
      <c r="A44" s="4">
        <v>40</v>
      </c>
      <c r="B44" s="36" t="s">
        <v>5</v>
      </c>
      <c r="C44" s="36"/>
      <c r="D44" s="36" t="s">
        <v>5</v>
      </c>
      <c r="E44" s="36"/>
      <c r="F44" s="36" t="s">
        <v>5</v>
      </c>
      <c r="G44" s="36"/>
      <c r="H44" s="36" t="s">
        <v>5</v>
      </c>
    </row>
    <row r="45" spans="1:8" x14ac:dyDescent="0.25">
      <c r="A45" s="4">
        <v>41</v>
      </c>
      <c r="B45" s="36"/>
      <c r="C45" s="36" t="s">
        <v>5</v>
      </c>
      <c r="D45" s="36"/>
      <c r="E45" s="36" t="s">
        <v>5</v>
      </c>
      <c r="F45" s="36"/>
      <c r="G45" s="36" t="s">
        <v>5</v>
      </c>
      <c r="H45" s="36"/>
    </row>
    <row r="46" spans="1:8" x14ac:dyDescent="0.25">
      <c r="A46" s="4">
        <v>42</v>
      </c>
      <c r="B46" s="36"/>
      <c r="C46" s="36" t="s">
        <v>5</v>
      </c>
      <c r="D46" s="36"/>
      <c r="E46" s="36" t="s">
        <v>5</v>
      </c>
      <c r="F46" s="36"/>
      <c r="G46" s="36" t="s">
        <v>5</v>
      </c>
      <c r="H46" s="36"/>
    </row>
    <row r="47" spans="1:8" x14ac:dyDescent="0.25">
      <c r="A47" s="4">
        <v>43</v>
      </c>
      <c r="B47" s="36"/>
      <c r="C47" s="36"/>
      <c r="D47" s="36"/>
      <c r="E47" s="36"/>
      <c r="F47" s="36" t="s">
        <v>5</v>
      </c>
      <c r="G47" s="36"/>
      <c r="H47" s="36" t="s">
        <v>5</v>
      </c>
    </row>
    <row r="48" spans="1:8" x14ac:dyDescent="0.25">
      <c r="A48" s="4">
        <v>44</v>
      </c>
      <c r="B48" s="36"/>
      <c r="C48" s="36"/>
      <c r="D48" s="36"/>
      <c r="E48" s="36" t="s">
        <v>5</v>
      </c>
      <c r="F48" s="36"/>
      <c r="G48" s="36"/>
      <c r="H48" s="36" t="s">
        <v>5</v>
      </c>
    </row>
    <row r="49" spans="1:8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8</v>
      </c>
      <c r="G49" s="36" t="s">
        <v>8</v>
      </c>
      <c r="H49" s="36"/>
    </row>
    <row r="50" spans="1:8" x14ac:dyDescent="0.25">
      <c r="A50" s="4">
        <v>46</v>
      </c>
      <c r="B50" s="36" t="s">
        <v>5</v>
      </c>
      <c r="C50" s="36" t="s">
        <v>5</v>
      </c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 t="s">
        <v>9</v>
      </c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10</v>
      </c>
      <c r="D54" s="36" t="s">
        <v>10</v>
      </c>
      <c r="E54" s="36" t="s">
        <v>10</v>
      </c>
      <c r="F54" s="36" t="s">
        <v>5</v>
      </c>
      <c r="G54" s="36"/>
      <c r="H54" s="36" t="s">
        <v>5</v>
      </c>
    </row>
    <row r="55" spans="1:8" x14ac:dyDescent="0.25">
      <c r="A55" s="4">
        <v>51</v>
      </c>
      <c r="B55" s="36"/>
      <c r="C55" s="36"/>
      <c r="D55" s="36"/>
      <c r="E55" s="36" t="s">
        <v>5</v>
      </c>
      <c r="F55" s="36"/>
      <c r="G55" s="36"/>
      <c r="H55" s="36"/>
    </row>
    <row r="56" spans="1:8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/>
      <c r="H56" s="36" t="s">
        <v>5</v>
      </c>
    </row>
    <row r="57" spans="1:8" x14ac:dyDescent="0.25">
      <c r="A57" s="4">
        <v>53</v>
      </c>
      <c r="B57" s="36"/>
      <c r="C57" s="36" t="s">
        <v>5</v>
      </c>
      <c r="D57" s="36"/>
      <c r="E57" s="36"/>
      <c r="F57" s="36" t="s">
        <v>5</v>
      </c>
      <c r="G57" s="36"/>
      <c r="H57" s="36" t="s">
        <v>5</v>
      </c>
    </row>
    <row r="58" spans="1:8" x14ac:dyDescent="0.25">
      <c r="A58" s="4">
        <v>54</v>
      </c>
      <c r="B58" s="36"/>
      <c r="C58" s="36" t="s">
        <v>5</v>
      </c>
      <c r="D58" s="36"/>
      <c r="E58" s="36"/>
      <c r="F58" s="36" t="s">
        <v>5</v>
      </c>
      <c r="G58" s="36"/>
      <c r="H58" s="36" t="s">
        <v>5</v>
      </c>
    </row>
    <row r="59" spans="1:8" x14ac:dyDescent="0.25">
      <c r="A59" s="4">
        <v>55</v>
      </c>
      <c r="B59" s="36"/>
      <c r="C59" s="36"/>
      <c r="D59" s="36" t="s">
        <v>5</v>
      </c>
      <c r="E59" s="36"/>
      <c r="F59" s="36" t="s">
        <v>5</v>
      </c>
      <c r="G59" s="36"/>
      <c r="H59" s="36"/>
    </row>
    <row r="60" spans="1:8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/>
    </row>
    <row r="61" spans="1:8" x14ac:dyDescent="0.25">
      <c r="A61" s="16">
        <v>73</v>
      </c>
      <c r="B61" s="36"/>
      <c r="C61" s="36"/>
      <c r="D61" s="36"/>
      <c r="E61" s="36" t="s">
        <v>5</v>
      </c>
      <c r="F61" s="36" t="s">
        <v>5</v>
      </c>
      <c r="G61" s="36" t="s">
        <v>5</v>
      </c>
      <c r="H61" s="36" t="s">
        <v>5</v>
      </c>
    </row>
    <row r="62" spans="1:8" x14ac:dyDescent="0.25">
      <c r="A62" s="16">
        <v>74</v>
      </c>
      <c r="B62" s="36"/>
      <c r="C62" s="36"/>
      <c r="D62" s="36"/>
      <c r="E62" s="36"/>
      <c r="F62" s="36"/>
      <c r="G62" s="36" t="s">
        <v>5</v>
      </c>
      <c r="H62" s="36"/>
    </row>
    <row r="63" spans="1:8" x14ac:dyDescent="0.25">
      <c r="A63" s="16">
        <v>101</v>
      </c>
      <c r="B63" s="37" t="s">
        <v>5</v>
      </c>
      <c r="C63" s="36"/>
      <c r="D63" s="36" t="s">
        <v>5</v>
      </c>
      <c r="E63" s="36" t="s">
        <v>5</v>
      </c>
      <c r="F63" s="36"/>
      <c r="G63" s="36" t="s">
        <v>5</v>
      </c>
      <c r="H63" s="36"/>
    </row>
    <row r="64" spans="1:8" x14ac:dyDescent="0.25">
      <c r="A64" s="16">
        <v>102</v>
      </c>
      <c r="B64" s="36" t="s">
        <v>5</v>
      </c>
      <c r="C64" s="36" t="s">
        <v>5</v>
      </c>
      <c r="D64" s="36"/>
      <c r="E64" s="36" t="s">
        <v>5</v>
      </c>
      <c r="F64" s="36" t="s">
        <v>5</v>
      </c>
      <c r="G64" s="36"/>
      <c r="H64" s="36"/>
    </row>
    <row r="65" spans="1:8" x14ac:dyDescent="0.25">
      <c r="A65" s="16">
        <v>103</v>
      </c>
      <c r="B65" s="36" t="s">
        <v>5</v>
      </c>
      <c r="C65" s="36"/>
      <c r="D65" s="36" t="s">
        <v>5</v>
      </c>
      <c r="E65" s="36" t="s">
        <v>5</v>
      </c>
      <c r="F65" s="36"/>
      <c r="G65" s="36" t="s">
        <v>8</v>
      </c>
      <c r="H65" s="36" t="s">
        <v>8</v>
      </c>
    </row>
    <row r="66" spans="1:8" x14ac:dyDescent="0.25">
      <c r="A66" s="16">
        <v>104</v>
      </c>
      <c r="B66" s="36" t="s">
        <v>5</v>
      </c>
      <c r="C66" s="36" t="s">
        <v>5</v>
      </c>
      <c r="D66" s="36"/>
      <c r="E66" s="36" t="s">
        <v>5</v>
      </c>
      <c r="F66" s="36" t="s">
        <v>5</v>
      </c>
      <c r="G66" s="36"/>
      <c r="H66" s="36"/>
    </row>
    <row r="67" spans="1:8" x14ac:dyDescent="0.25">
      <c r="A67" s="16">
        <v>105</v>
      </c>
      <c r="B67" s="36" t="s">
        <v>5</v>
      </c>
      <c r="C67" s="36"/>
      <c r="D67" s="36" t="s">
        <v>5</v>
      </c>
      <c r="E67" s="36" t="s">
        <v>5</v>
      </c>
      <c r="F67" s="36" t="s">
        <v>5</v>
      </c>
      <c r="G67" s="36"/>
      <c r="H67" s="36"/>
    </row>
    <row r="68" spans="1:8" x14ac:dyDescent="0.25">
      <c r="A68" s="16">
        <v>106</v>
      </c>
      <c r="B68" s="36" t="s">
        <v>5</v>
      </c>
      <c r="C68" s="36"/>
      <c r="D68" s="36" t="s">
        <v>5</v>
      </c>
      <c r="E68" s="36" t="s">
        <v>5</v>
      </c>
      <c r="F68" s="36"/>
      <c r="G68" s="36" t="s">
        <v>5</v>
      </c>
      <c r="H68" s="36"/>
    </row>
    <row r="69" spans="1:8" x14ac:dyDescent="0.25">
      <c r="A69" s="16">
        <v>107</v>
      </c>
      <c r="B69" s="36" t="s">
        <v>5</v>
      </c>
      <c r="C69" s="36"/>
      <c r="D69" s="36" t="s">
        <v>5</v>
      </c>
      <c r="E69" s="36" t="s">
        <v>5</v>
      </c>
      <c r="F69" s="36"/>
      <c r="G69" s="36" t="s">
        <v>5</v>
      </c>
      <c r="H69" s="36"/>
    </row>
    <row r="70" spans="1:8" x14ac:dyDescent="0.25">
      <c r="A70" s="16">
        <v>108</v>
      </c>
      <c r="B70" s="36"/>
      <c r="C70" s="36" t="s">
        <v>5</v>
      </c>
      <c r="D70" s="36" t="s">
        <v>5</v>
      </c>
      <c r="E70" s="36"/>
      <c r="F70" s="36" t="s">
        <v>5</v>
      </c>
      <c r="G70" s="36" t="s">
        <v>5</v>
      </c>
      <c r="H70" s="36"/>
    </row>
    <row r="71" spans="1:8" x14ac:dyDescent="0.25">
      <c r="A71" s="16">
        <v>109</v>
      </c>
      <c r="B71" s="36"/>
      <c r="C71" s="36" t="s">
        <v>5</v>
      </c>
      <c r="D71" s="36" t="s">
        <v>5</v>
      </c>
      <c r="E71" s="36"/>
      <c r="F71" s="36" t="s">
        <v>5</v>
      </c>
      <c r="G71" s="36" t="s">
        <v>5</v>
      </c>
      <c r="H71" s="36"/>
    </row>
    <row r="72" spans="1:8" x14ac:dyDescent="0.25">
      <c r="A72" s="16">
        <v>110</v>
      </c>
      <c r="B72" s="36" t="s">
        <v>5</v>
      </c>
      <c r="C72" s="36" t="s">
        <v>5</v>
      </c>
      <c r="D72" s="36"/>
      <c r="E72" s="36" t="s">
        <v>5</v>
      </c>
      <c r="F72" s="36" t="s">
        <v>5</v>
      </c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 t="s">
        <v>5</v>
      </c>
      <c r="D74" s="36" t="s">
        <v>5</v>
      </c>
      <c r="E74" s="36"/>
      <c r="F74" s="36" t="s">
        <v>5</v>
      </c>
      <c r="G74" s="36" t="s">
        <v>5</v>
      </c>
      <c r="H74" s="36"/>
    </row>
    <row r="75" spans="1:8" x14ac:dyDescent="0.25">
      <c r="A75" s="16">
        <v>113</v>
      </c>
      <c r="B75" s="36"/>
      <c r="C75" s="36"/>
      <c r="D75" s="36" t="s">
        <v>5</v>
      </c>
      <c r="E75" s="36" t="s">
        <v>5</v>
      </c>
      <c r="F75" s="36" t="s">
        <v>5</v>
      </c>
      <c r="G75" s="36" t="s">
        <v>5</v>
      </c>
      <c r="H75" s="36" t="s">
        <v>5</v>
      </c>
    </row>
    <row r="76" spans="1:8" x14ac:dyDescent="0.25">
      <c r="A76" s="16">
        <v>114</v>
      </c>
      <c r="B76" s="36" t="s">
        <v>5</v>
      </c>
      <c r="C76" s="36"/>
      <c r="D76" s="36"/>
      <c r="E76" s="36" t="s">
        <v>5</v>
      </c>
      <c r="F76" s="36"/>
      <c r="G76" s="36"/>
      <c r="H76" s="36"/>
    </row>
    <row r="77" spans="1:8" x14ac:dyDescent="0.25">
      <c r="A77" s="16">
        <v>115</v>
      </c>
      <c r="B77" s="36"/>
      <c r="C77" s="36" t="s">
        <v>5</v>
      </c>
      <c r="D77" s="36" t="s">
        <v>5</v>
      </c>
      <c r="E77" s="36"/>
      <c r="F77" s="36" t="s">
        <v>5</v>
      </c>
      <c r="G77" s="36" t="s">
        <v>5</v>
      </c>
      <c r="H77" s="36"/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 t="s">
        <v>5</v>
      </c>
      <c r="C79" s="36" t="s">
        <v>5</v>
      </c>
      <c r="D79" s="36"/>
      <c r="E79" s="36" t="s">
        <v>5</v>
      </c>
      <c r="F79" s="36" t="s">
        <v>5</v>
      </c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 t="s">
        <v>5</v>
      </c>
      <c r="D81" s="36" t="s">
        <v>5</v>
      </c>
      <c r="E81" s="36"/>
      <c r="F81" s="36" t="s">
        <v>5</v>
      </c>
      <c r="G81" s="36" t="s">
        <v>5</v>
      </c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 t="s">
        <v>5</v>
      </c>
      <c r="D90" s="36" t="s">
        <v>5</v>
      </c>
      <c r="E90" s="36"/>
      <c r="F90" s="36" t="s">
        <v>5</v>
      </c>
      <c r="G90" s="36" t="s">
        <v>5</v>
      </c>
      <c r="H90" s="36"/>
    </row>
    <row r="91" spans="1:8" x14ac:dyDescent="0.25">
      <c r="A91" s="16">
        <v>129</v>
      </c>
      <c r="B91" s="36" t="s">
        <v>5</v>
      </c>
      <c r="C91" s="36"/>
      <c r="D91" s="36"/>
      <c r="E91" s="36" t="s">
        <v>5</v>
      </c>
      <c r="F91" s="36"/>
      <c r="G91" s="36"/>
      <c r="H91" s="36"/>
    </row>
    <row r="92" spans="1:8" x14ac:dyDescent="0.25">
      <c r="A92" s="16">
        <v>130</v>
      </c>
      <c r="B92" s="36" t="s">
        <v>5</v>
      </c>
      <c r="C92" s="36" t="s">
        <v>5</v>
      </c>
      <c r="D92" s="36"/>
      <c r="E92" s="36" t="s">
        <v>5</v>
      </c>
      <c r="F92" s="36" t="s">
        <v>5</v>
      </c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126" priority="18" operator="equal">
      <formula>"Energia"</formula>
    </cfRule>
    <cfRule type="cellIs" dxfId="3125" priority="19" operator="equal">
      <formula>"Feito"</formula>
    </cfRule>
    <cfRule type="cellIs" dxfId="3124" priority="20" operator="equal">
      <formula>"Operação"</formula>
    </cfRule>
    <cfRule type="cellIs" dxfId="3123" priority="21" operator="equal">
      <formula>"Chuva"</formula>
    </cfRule>
    <cfRule type="cellIs" dxfId="3122" priority="22" operator="equal">
      <formula>"Elétrico"</formula>
    </cfRule>
    <cfRule type="cellIs" dxfId="3121" priority="23" operator="equal">
      <formula>"Mecânico"</formula>
    </cfRule>
    <cfRule type="cellIs" dxfId="3120" priority="24" operator="equal">
      <formula>"Ok"</formula>
    </cfRule>
  </conditionalFormatting>
  <conditionalFormatting sqref="B5:I62">
    <cfRule type="cellIs" dxfId="3119" priority="1" operator="equal">
      <formula>"Energia"</formula>
    </cfRule>
    <cfRule type="cellIs" dxfId="3118" priority="2" operator="equal">
      <formula>"Feito"</formula>
    </cfRule>
    <cfRule type="cellIs" dxfId="3117" priority="3" operator="equal">
      <formula>"Operação"</formula>
    </cfRule>
    <cfRule type="cellIs" dxfId="3116" priority="4" operator="equal">
      <formula>"Chuva"</formula>
    </cfRule>
    <cfRule type="cellIs" dxfId="3115" priority="5" operator="equal">
      <formula>"Elétrico"</formula>
    </cfRule>
    <cfRule type="cellIs" dxfId="3114" priority="6" operator="equal">
      <formula>"Mecânico"</formula>
    </cfRule>
    <cfRule type="cellIs" dxfId="3113" priority="7" operator="equal">
      <formula>"Ok"</formula>
    </cfRule>
  </conditionalFormatting>
  <conditionalFormatting sqref="G5:G56 C13">
    <cfRule type="cellIs" dxfId="311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76EDEA77-54BD-4BE1-9DB8-B22CB00666FE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5CAB-6923-4CF3-9F32-11EF48D7FD5C}">
  <sheetPr codeName="Planilha63"/>
  <dimension ref="A1:M95"/>
  <sheetViews>
    <sheetView zoomScale="115" zoomScaleNormal="115" workbookViewId="0">
      <pane ySplit="4" topLeftCell="A5" activePane="bottomLeft" state="frozen"/>
      <selection pane="bottomLeft" activeCell="D54" sqref="D5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32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44690</v>
      </c>
      <c r="C3" s="21">
        <f>B3+1</f>
        <v>44691</v>
      </c>
      <c r="D3" s="21">
        <f t="shared" ref="D3:H3" si="0">C3+1</f>
        <v>44692</v>
      </c>
      <c r="E3" s="21">
        <f t="shared" si="0"/>
        <v>44693</v>
      </c>
      <c r="F3" s="21">
        <f t="shared" si="0"/>
        <v>44694</v>
      </c>
      <c r="G3" s="21">
        <f t="shared" si="0"/>
        <v>44695</v>
      </c>
      <c r="H3" s="23">
        <f t="shared" si="0"/>
        <v>44696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10</v>
      </c>
      <c r="D5" s="36"/>
      <c r="E5" s="36"/>
      <c r="F5" s="36" t="s">
        <v>8</v>
      </c>
      <c r="G5" s="36"/>
      <c r="H5" s="36"/>
      <c r="J5" s="46" t="s">
        <v>5</v>
      </c>
      <c r="K5">
        <f>COUNTIF($B$5:$H$95,J5)</f>
        <v>227</v>
      </c>
      <c r="L5" s="32">
        <f t="shared" ref="L5:L10" si="2">K5/$K$11</f>
        <v>0.91532258064516125</v>
      </c>
      <c r="M5" s="50">
        <f>B3</f>
        <v>44690</v>
      </c>
    </row>
    <row r="6" spans="1:13" x14ac:dyDescent="0.25">
      <c r="A6" s="4">
        <v>2</v>
      </c>
      <c r="B6" s="36"/>
      <c r="C6" s="36" t="s">
        <v>10</v>
      </c>
      <c r="D6" s="36"/>
      <c r="E6" s="36" t="s">
        <v>8</v>
      </c>
      <c r="F6" s="36"/>
      <c r="G6" s="36" t="s">
        <v>5</v>
      </c>
      <c r="H6" s="36"/>
      <c r="J6" s="40" t="s">
        <v>8</v>
      </c>
      <c r="K6">
        <f>COUNTIF($B$5:$H$95,J6)</f>
        <v>7</v>
      </c>
      <c r="L6" s="33">
        <f t="shared" si="2"/>
        <v>2.8225806451612902E-2</v>
      </c>
    </row>
    <row r="7" spans="1:13" x14ac:dyDescent="0.25">
      <c r="A7" s="4">
        <v>3</v>
      </c>
      <c r="B7" s="36"/>
      <c r="C7" s="36" t="s">
        <v>10</v>
      </c>
      <c r="D7" s="36"/>
      <c r="E7" s="36"/>
      <c r="F7" s="36" t="s">
        <v>8</v>
      </c>
      <c r="G7" s="36" t="s">
        <v>5</v>
      </c>
      <c r="H7" s="36"/>
      <c r="J7" s="44" t="s">
        <v>9</v>
      </c>
      <c r="K7">
        <f t="shared" ref="K7:K10" si="3">COUNTIF($B$5:$H$95,J7)</f>
        <v>3</v>
      </c>
      <c r="L7" s="33">
        <f t="shared" si="2"/>
        <v>1.2096774193548387E-2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/>
      <c r="D9" s="36" t="s">
        <v>5</v>
      </c>
      <c r="E9" s="36"/>
      <c r="F9" s="36" t="s">
        <v>5</v>
      </c>
      <c r="G9" s="36"/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 t="s">
        <v>5</v>
      </c>
      <c r="D10" s="36"/>
      <c r="E10" s="36" t="s">
        <v>5</v>
      </c>
      <c r="F10" s="36"/>
      <c r="G10" s="36"/>
      <c r="H10" s="36" t="s">
        <v>5</v>
      </c>
      <c r="J10" s="41" t="s">
        <v>10</v>
      </c>
      <c r="K10">
        <f t="shared" si="3"/>
        <v>11</v>
      </c>
      <c r="L10" s="35">
        <f t="shared" si="2"/>
        <v>4.4354838709677422E-2</v>
      </c>
    </row>
    <row r="11" spans="1:13" x14ac:dyDescent="0.25">
      <c r="A11" s="4">
        <v>7</v>
      </c>
      <c r="B11" s="36"/>
      <c r="C11" s="36"/>
      <c r="D11" s="36" t="s">
        <v>5</v>
      </c>
      <c r="E11" s="36" t="s">
        <v>5</v>
      </c>
      <c r="F11" s="36" t="s">
        <v>5</v>
      </c>
      <c r="G11" s="36"/>
      <c r="H11" s="36" t="s">
        <v>5</v>
      </c>
      <c r="J11" s="42" t="s">
        <v>20</v>
      </c>
      <c r="K11">
        <f>SUM(K5:K10)</f>
        <v>248</v>
      </c>
    </row>
    <row r="12" spans="1:13" x14ac:dyDescent="0.25">
      <c r="A12" s="4">
        <v>8</v>
      </c>
      <c r="B12" s="36" t="s">
        <v>5</v>
      </c>
      <c r="C12" s="36" t="s">
        <v>5</v>
      </c>
      <c r="D12" s="36" t="s">
        <v>5</v>
      </c>
      <c r="E12" s="36"/>
      <c r="F12" s="36"/>
      <c r="G12" s="36" t="s">
        <v>5</v>
      </c>
      <c r="H12" s="36"/>
    </row>
    <row r="13" spans="1:13" x14ac:dyDescent="0.25">
      <c r="A13" s="4">
        <v>9</v>
      </c>
      <c r="B13" s="36" t="s">
        <v>5</v>
      </c>
      <c r="C13" s="36"/>
      <c r="D13" s="36" t="s">
        <v>5</v>
      </c>
      <c r="E13" s="36"/>
      <c r="F13" s="36" t="s">
        <v>5</v>
      </c>
      <c r="G13" s="36"/>
      <c r="H13" s="36" t="s">
        <v>5</v>
      </c>
    </row>
    <row r="14" spans="1:13" x14ac:dyDescent="0.25">
      <c r="A14" s="4">
        <v>10</v>
      </c>
      <c r="B14" s="36" t="s">
        <v>5</v>
      </c>
      <c r="C14" s="36" t="s">
        <v>5</v>
      </c>
      <c r="D14" s="36" t="s">
        <v>5</v>
      </c>
      <c r="E14" s="36" t="s">
        <v>5</v>
      </c>
      <c r="F14" s="36" t="s">
        <v>5</v>
      </c>
      <c r="G14" s="36" t="s">
        <v>5</v>
      </c>
      <c r="H14" s="36" t="s">
        <v>5</v>
      </c>
    </row>
    <row r="15" spans="1:13" x14ac:dyDescent="0.25">
      <c r="A15" s="4">
        <v>11</v>
      </c>
      <c r="B15" s="36"/>
      <c r="C15" s="36"/>
      <c r="D15" s="36"/>
      <c r="E15" s="36" t="s">
        <v>5</v>
      </c>
      <c r="F15" s="36" t="s">
        <v>5</v>
      </c>
      <c r="G15" s="36" t="s">
        <v>5</v>
      </c>
      <c r="H15" s="36" t="s">
        <v>5</v>
      </c>
    </row>
    <row r="16" spans="1:13" x14ac:dyDescent="0.25">
      <c r="A16" s="4">
        <v>12</v>
      </c>
      <c r="B16" s="36"/>
      <c r="C16" s="36"/>
      <c r="D16" s="36" t="s">
        <v>5</v>
      </c>
      <c r="E16" s="36"/>
      <c r="F16" s="36"/>
      <c r="G16" s="36"/>
      <c r="H16" s="36"/>
    </row>
    <row r="17" spans="1:8" x14ac:dyDescent="0.25">
      <c r="A17" s="4">
        <v>13</v>
      </c>
      <c r="B17" s="36"/>
      <c r="C17" s="36"/>
      <c r="D17" s="36"/>
      <c r="E17" s="36"/>
      <c r="F17" s="36"/>
      <c r="G17" s="36" t="s">
        <v>5</v>
      </c>
      <c r="H17" s="36"/>
    </row>
    <row r="18" spans="1:8" x14ac:dyDescent="0.25">
      <c r="A18" s="4">
        <v>14</v>
      </c>
      <c r="B18" s="36"/>
      <c r="C18" s="36" t="s">
        <v>5</v>
      </c>
      <c r="D18" s="36"/>
      <c r="E18" s="36" t="s">
        <v>5</v>
      </c>
      <c r="F18" s="36" t="s">
        <v>5</v>
      </c>
      <c r="G18" s="36" t="s">
        <v>5</v>
      </c>
      <c r="H18" s="36"/>
    </row>
    <row r="19" spans="1:8" x14ac:dyDescent="0.25">
      <c r="A19" s="4">
        <v>15</v>
      </c>
      <c r="B19" s="36"/>
      <c r="C19" s="36" t="s">
        <v>5</v>
      </c>
      <c r="D19" s="36"/>
      <c r="E19" s="36"/>
      <c r="F19" s="36" t="s">
        <v>5</v>
      </c>
      <c r="G19" s="36"/>
      <c r="H19" s="36"/>
    </row>
    <row r="20" spans="1:8" x14ac:dyDescent="0.25">
      <c r="A20" s="4">
        <v>16</v>
      </c>
      <c r="B20" s="36" t="s">
        <v>10</v>
      </c>
      <c r="C20" s="36"/>
      <c r="D20" s="36"/>
      <c r="E20" s="36" t="s">
        <v>5</v>
      </c>
      <c r="F20" s="36"/>
      <c r="G20" s="36"/>
      <c r="H20" s="36" t="s">
        <v>5</v>
      </c>
    </row>
    <row r="21" spans="1:8" x14ac:dyDescent="0.25">
      <c r="A21" s="4">
        <v>17</v>
      </c>
      <c r="B21" s="36"/>
      <c r="C21" s="36" t="s">
        <v>5</v>
      </c>
      <c r="D21" s="36"/>
      <c r="E21" s="36"/>
      <c r="F21" s="36" t="s">
        <v>5</v>
      </c>
      <c r="G21" s="36"/>
      <c r="H21" s="36"/>
    </row>
    <row r="22" spans="1:8" x14ac:dyDescent="0.25">
      <c r="A22" s="4">
        <v>18</v>
      </c>
      <c r="B22" s="36" t="s">
        <v>5</v>
      </c>
      <c r="C22" s="36"/>
      <c r="D22" s="36"/>
      <c r="E22" s="36" t="s">
        <v>5</v>
      </c>
      <c r="F22" s="36"/>
      <c r="G22" s="36"/>
      <c r="H22" s="36" t="s">
        <v>5</v>
      </c>
    </row>
    <row r="23" spans="1:8" x14ac:dyDescent="0.25">
      <c r="A23" s="4">
        <v>19</v>
      </c>
      <c r="B23" s="36"/>
      <c r="C23" s="36" t="s">
        <v>5</v>
      </c>
      <c r="D23" s="36"/>
      <c r="E23" s="36"/>
      <c r="F23" s="36" t="s">
        <v>5</v>
      </c>
      <c r="G23" s="36"/>
      <c r="H23" s="36"/>
    </row>
    <row r="24" spans="1:8" x14ac:dyDescent="0.25">
      <c r="A24" s="4">
        <v>20</v>
      </c>
      <c r="B24" s="36" t="s">
        <v>5</v>
      </c>
      <c r="C24" s="36"/>
      <c r="D24" s="36"/>
      <c r="E24" s="36" t="s">
        <v>5</v>
      </c>
      <c r="F24" s="36"/>
      <c r="G24" s="36"/>
      <c r="H24" s="36" t="s">
        <v>5</v>
      </c>
    </row>
    <row r="25" spans="1:8" x14ac:dyDescent="0.25">
      <c r="A25" s="4">
        <v>21</v>
      </c>
      <c r="B25" s="36" t="s">
        <v>9</v>
      </c>
      <c r="C25" s="36"/>
      <c r="D25" s="36"/>
      <c r="E25" s="36" t="s">
        <v>9</v>
      </c>
      <c r="F25" s="36"/>
      <c r="G25" s="36"/>
      <c r="H25" s="36" t="s">
        <v>5</v>
      </c>
    </row>
    <row r="26" spans="1:8" x14ac:dyDescent="0.25">
      <c r="A26" s="4">
        <v>22</v>
      </c>
      <c r="B26" s="36"/>
      <c r="C26" s="36" t="s">
        <v>5</v>
      </c>
      <c r="D26" s="36"/>
      <c r="E26" s="36"/>
      <c r="F26" s="36" t="s">
        <v>5</v>
      </c>
      <c r="G26" s="36"/>
      <c r="H26" s="36"/>
    </row>
    <row r="27" spans="1:8" x14ac:dyDescent="0.25">
      <c r="A27" s="4">
        <v>23</v>
      </c>
      <c r="B27" s="36" t="s">
        <v>8</v>
      </c>
      <c r="C27" s="36"/>
      <c r="D27" s="36"/>
      <c r="E27" s="36" t="s">
        <v>5</v>
      </c>
      <c r="F27" s="36"/>
      <c r="G27" s="36"/>
      <c r="H27" s="36" t="s">
        <v>5</v>
      </c>
    </row>
    <row r="28" spans="1:8" x14ac:dyDescent="0.25">
      <c r="A28" s="4">
        <v>24</v>
      </c>
      <c r="B28" s="36"/>
      <c r="C28" s="36" t="s">
        <v>5</v>
      </c>
      <c r="D28" s="36" t="s">
        <v>5</v>
      </c>
      <c r="E28" s="36"/>
      <c r="F28" s="36" t="s">
        <v>5</v>
      </c>
      <c r="G28" s="36"/>
      <c r="H28" s="36"/>
    </row>
    <row r="29" spans="1:8" x14ac:dyDescent="0.25">
      <c r="A29" s="4">
        <v>25</v>
      </c>
      <c r="B29" s="36"/>
      <c r="C29" s="36" t="s">
        <v>5</v>
      </c>
      <c r="D29" s="36" t="s">
        <v>5</v>
      </c>
      <c r="E29" s="36"/>
      <c r="F29" s="36" t="s">
        <v>5</v>
      </c>
      <c r="G29" s="36"/>
      <c r="H29" s="36" t="s">
        <v>5</v>
      </c>
    </row>
    <row r="30" spans="1:8" x14ac:dyDescent="0.25">
      <c r="A30" s="4">
        <v>26</v>
      </c>
      <c r="B30" s="36"/>
      <c r="C30" s="36" t="s">
        <v>10</v>
      </c>
      <c r="D30" s="36"/>
      <c r="E30" s="36"/>
      <c r="F30" s="36" t="s">
        <v>5</v>
      </c>
      <c r="G30" s="36"/>
      <c r="H30" s="36"/>
    </row>
    <row r="31" spans="1:8" x14ac:dyDescent="0.25">
      <c r="A31" s="4">
        <v>27</v>
      </c>
      <c r="B31" s="36" t="s">
        <v>5</v>
      </c>
      <c r="C31" s="36"/>
      <c r="D31" s="36"/>
      <c r="E31" s="36" t="s">
        <v>5</v>
      </c>
      <c r="F31" s="36"/>
      <c r="G31" s="36"/>
      <c r="H31" s="36" t="s">
        <v>5</v>
      </c>
    </row>
    <row r="32" spans="1:8" x14ac:dyDescent="0.25">
      <c r="A32" s="4">
        <v>28</v>
      </c>
      <c r="B32" s="36"/>
      <c r="C32" s="36" t="s">
        <v>10</v>
      </c>
      <c r="D32" s="36"/>
      <c r="E32" s="36"/>
      <c r="F32" s="36" t="s">
        <v>10</v>
      </c>
      <c r="G32" s="36"/>
      <c r="H32" s="36"/>
    </row>
    <row r="33" spans="1:8" x14ac:dyDescent="0.25">
      <c r="A33" s="4">
        <v>29</v>
      </c>
      <c r="B33" s="36"/>
      <c r="C33" s="36" t="s">
        <v>5</v>
      </c>
      <c r="D33" s="36" t="s">
        <v>5</v>
      </c>
      <c r="E33" s="36"/>
      <c r="F33" s="36" t="s">
        <v>5</v>
      </c>
      <c r="G33" s="36"/>
      <c r="H33" s="36" t="s">
        <v>5</v>
      </c>
    </row>
    <row r="34" spans="1:8" x14ac:dyDescent="0.25">
      <c r="A34" s="4">
        <v>30</v>
      </c>
      <c r="B34" s="36" t="s">
        <v>5</v>
      </c>
      <c r="C34" s="36"/>
      <c r="D34" s="36"/>
      <c r="E34" s="36" t="s">
        <v>8</v>
      </c>
      <c r="F34" s="36" t="s">
        <v>8</v>
      </c>
      <c r="G34" s="36" t="s">
        <v>8</v>
      </c>
      <c r="H34" s="36" t="s">
        <v>5</v>
      </c>
    </row>
    <row r="35" spans="1:8" x14ac:dyDescent="0.25">
      <c r="A35" s="4">
        <v>31</v>
      </c>
      <c r="B35" s="36" t="s">
        <v>5</v>
      </c>
      <c r="C35" s="36"/>
      <c r="D35" s="36"/>
      <c r="E35" s="36" t="s">
        <v>5</v>
      </c>
      <c r="F35" s="36"/>
      <c r="G35" s="36"/>
      <c r="H35" s="36" t="s">
        <v>5</v>
      </c>
    </row>
    <row r="36" spans="1:8" x14ac:dyDescent="0.25">
      <c r="A36" s="4">
        <v>32</v>
      </c>
      <c r="B36" s="36"/>
      <c r="C36" s="36" t="s">
        <v>10</v>
      </c>
      <c r="D36" s="36"/>
      <c r="E36" s="36"/>
      <c r="F36" s="36" t="s">
        <v>5</v>
      </c>
      <c r="G36" s="36"/>
      <c r="H36" s="36"/>
    </row>
    <row r="37" spans="1:8" x14ac:dyDescent="0.25">
      <c r="A37" s="4">
        <v>33</v>
      </c>
      <c r="B37" s="36"/>
      <c r="C37" s="36" t="s">
        <v>10</v>
      </c>
      <c r="D37" s="36"/>
      <c r="E37" s="36"/>
      <c r="F37" s="36" t="s">
        <v>5</v>
      </c>
      <c r="G37" s="36"/>
      <c r="H37" s="36"/>
    </row>
    <row r="38" spans="1:8" x14ac:dyDescent="0.25">
      <c r="A38" s="4">
        <v>34</v>
      </c>
      <c r="B38" s="36" t="s">
        <v>5</v>
      </c>
      <c r="C38" s="36"/>
      <c r="D38" s="36"/>
      <c r="E38" s="36" t="s">
        <v>5</v>
      </c>
      <c r="F38" s="36"/>
      <c r="G38" s="36"/>
      <c r="H38" s="36" t="s">
        <v>5</v>
      </c>
    </row>
    <row r="39" spans="1:8" x14ac:dyDescent="0.25">
      <c r="A39" s="4">
        <v>35</v>
      </c>
      <c r="B39" s="36" t="s">
        <v>5</v>
      </c>
      <c r="C39" s="36" t="s">
        <v>5</v>
      </c>
      <c r="D39" s="36" t="s">
        <v>5</v>
      </c>
      <c r="E39" s="36"/>
      <c r="F39" s="36" t="s">
        <v>5</v>
      </c>
      <c r="G39" s="36"/>
      <c r="H39" s="36" t="s">
        <v>5</v>
      </c>
    </row>
    <row r="40" spans="1:8" x14ac:dyDescent="0.25">
      <c r="A40" s="4">
        <v>36</v>
      </c>
      <c r="B40" s="36"/>
      <c r="C40" s="36" t="s">
        <v>5</v>
      </c>
      <c r="D40" s="36"/>
      <c r="E40" s="36" t="s">
        <v>5</v>
      </c>
      <c r="F40" s="36"/>
      <c r="G40" s="36"/>
      <c r="H40" s="36" t="s">
        <v>5</v>
      </c>
    </row>
    <row r="41" spans="1:8" x14ac:dyDescent="0.25">
      <c r="A41" s="4">
        <v>37</v>
      </c>
      <c r="B41" s="36" t="s">
        <v>5</v>
      </c>
      <c r="C41" s="36"/>
      <c r="D41" s="36" t="s">
        <v>5</v>
      </c>
      <c r="E41" s="36"/>
      <c r="F41" s="36" t="s">
        <v>5</v>
      </c>
      <c r="G41" s="36"/>
      <c r="H41" s="36" t="s">
        <v>5</v>
      </c>
    </row>
    <row r="42" spans="1:8" x14ac:dyDescent="0.25">
      <c r="A42" s="4">
        <v>38</v>
      </c>
      <c r="B42" s="36"/>
      <c r="C42" s="36"/>
      <c r="D42" s="36" t="s">
        <v>5</v>
      </c>
      <c r="E42" s="36"/>
      <c r="F42" s="36"/>
      <c r="G42" s="36"/>
      <c r="H42" s="36"/>
    </row>
    <row r="43" spans="1:8" x14ac:dyDescent="0.25">
      <c r="A43" s="4">
        <v>39</v>
      </c>
      <c r="B43" s="36" t="s">
        <v>5</v>
      </c>
      <c r="C43" s="36"/>
      <c r="D43" s="36"/>
      <c r="E43" s="36" t="s">
        <v>5</v>
      </c>
      <c r="F43" s="36"/>
      <c r="G43" s="36"/>
      <c r="H43" s="36" t="s">
        <v>5</v>
      </c>
    </row>
    <row r="44" spans="1:8" x14ac:dyDescent="0.25">
      <c r="A44" s="4">
        <v>40</v>
      </c>
      <c r="B44" s="36"/>
      <c r="C44" s="36" t="s">
        <v>5</v>
      </c>
      <c r="D44" s="36"/>
      <c r="E44" s="36"/>
      <c r="F44" s="36" t="s">
        <v>5</v>
      </c>
      <c r="G44" s="36"/>
      <c r="H44" s="36"/>
    </row>
    <row r="45" spans="1:8" x14ac:dyDescent="0.25">
      <c r="A45" s="4">
        <v>41</v>
      </c>
      <c r="B45" s="36" t="s">
        <v>10</v>
      </c>
      <c r="C45" s="36"/>
      <c r="D45" s="36" t="s">
        <v>5</v>
      </c>
      <c r="E45" s="36"/>
      <c r="F45" s="36"/>
      <c r="G45" s="36" t="s">
        <v>5</v>
      </c>
      <c r="H45" s="36" t="s">
        <v>5</v>
      </c>
    </row>
    <row r="46" spans="1:8" x14ac:dyDescent="0.25">
      <c r="A46" s="4">
        <v>42</v>
      </c>
      <c r="B46" s="36"/>
      <c r="C46" s="36"/>
      <c r="D46" s="36" t="s">
        <v>5</v>
      </c>
      <c r="E46" s="36"/>
      <c r="F46" s="36" t="s">
        <v>5</v>
      </c>
      <c r="G46" s="36"/>
      <c r="H46" s="36" t="s">
        <v>5</v>
      </c>
    </row>
    <row r="47" spans="1:8" x14ac:dyDescent="0.25">
      <c r="A47" s="4">
        <v>43</v>
      </c>
      <c r="B47" s="36"/>
      <c r="C47" s="36" t="s">
        <v>5</v>
      </c>
      <c r="D47" s="36"/>
      <c r="E47" s="36" t="s">
        <v>5</v>
      </c>
      <c r="F47" s="36"/>
      <c r="G47" s="36" t="s">
        <v>5</v>
      </c>
      <c r="H47" s="36"/>
    </row>
    <row r="48" spans="1:8" x14ac:dyDescent="0.25">
      <c r="A48" s="4">
        <v>44</v>
      </c>
      <c r="B48" s="36"/>
      <c r="C48" s="36" t="s">
        <v>5</v>
      </c>
      <c r="D48" s="36"/>
      <c r="E48" s="36" t="s">
        <v>5</v>
      </c>
      <c r="F48" s="36"/>
      <c r="G48" s="36" t="s">
        <v>5</v>
      </c>
      <c r="H48" s="36"/>
    </row>
    <row r="49" spans="1:8" x14ac:dyDescent="0.25">
      <c r="A49" s="4">
        <v>45</v>
      </c>
      <c r="B49" s="36"/>
      <c r="C49" s="36" t="s">
        <v>5</v>
      </c>
      <c r="D49" s="36" t="s">
        <v>5</v>
      </c>
      <c r="E49" s="36"/>
      <c r="F49" s="36" t="s">
        <v>5</v>
      </c>
      <c r="G49" s="36"/>
      <c r="H49" s="36" t="s">
        <v>5</v>
      </c>
    </row>
    <row r="50" spans="1:8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 t="s">
        <v>5</v>
      </c>
      <c r="F52" s="36"/>
      <c r="G52" s="36"/>
      <c r="H52" s="36" t="s">
        <v>5</v>
      </c>
    </row>
    <row r="53" spans="1:8" x14ac:dyDescent="0.25">
      <c r="A53" s="4">
        <v>49</v>
      </c>
      <c r="B53" s="36"/>
      <c r="C53" s="36"/>
      <c r="D53" s="36"/>
      <c r="E53" s="36"/>
      <c r="F53" s="36" t="s">
        <v>5</v>
      </c>
      <c r="G53" s="36"/>
      <c r="H53" s="36"/>
    </row>
    <row r="54" spans="1:8" x14ac:dyDescent="0.25">
      <c r="A54" s="4">
        <v>50</v>
      </c>
      <c r="B54" s="36"/>
      <c r="C54" s="36"/>
      <c r="D54" s="36" t="s">
        <v>9</v>
      </c>
      <c r="E54" s="36"/>
      <c r="F54" s="36"/>
      <c r="G54" s="36" t="s">
        <v>5</v>
      </c>
      <c r="H54" s="36"/>
    </row>
    <row r="55" spans="1:8" x14ac:dyDescent="0.25">
      <c r="A55" s="4">
        <v>51</v>
      </c>
      <c r="B55" s="36" t="s">
        <v>5</v>
      </c>
      <c r="C55" s="36"/>
      <c r="D55" s="36"/>
      <c r="E55" s="36" t="s">
        <v>5</v>
      </c>
      <c r="F55" s="36"/>
      <c r="G55" s="36"/>
      <c r="H55" s="36" t="s">
        <v>5</v>
      </c>
    </row>
    <row r="56" spans="1:8" x14ac:dyDescent="0.25">
      <c r="A56" s="4">
        <v>52</v>
      </c>
      <c r="B56" s="36"/>
      <c r="C56" s="36" t="s">
        <v>10</v>
      </c>
      <c r="D56" s="36"/>
      <c r="E56" s="36"/>
      <c r="F56" s="36"/>
      <c r="G56" s="36"/>
      <c r="H56" s="36"/>
    </row>
    <row r="57" spans="1:8" x14ac:dyDescent="0.25">
      <c r="A57" s="4">
        <v>53</v>
      </c>
      <c r="B57" s="36"/>
      <c r="C57" s="36"/>
      <c r="D57" s="36" t="s">
        <v>5</v>
      </c>
      <c r="E57" s="36"/>
      <c r="F57" s="36"/>
      <c r="G57" s="36" t="s">
        <v>5</v>
      </c>
      <c r="H57" s="36"/>
    </row>
    <row r="58" spans="1:8" x14ac:dyDescent="0.25">
      <c r="A58" s="4">
        <v>54</v>
      </c>
      <c r="B58" s="36"/>
      <c r="C58" s="36"/>
      <c r="D58" s="36" t="s">
        <v>5</v>
      </c>
      <c r="E58" s="36"/>
      <c r="F58" s="36"/>
      <c r="G58" s="36" t="s">
        <v>5</v>
      </c>
      <c r="H58" s="36"/>
    </row>
    <row r="59" spans="1:8" x14ac:dyDescent="0.25">
      <c r="A59" s="4">
        <v>55</v>
      </c>
      <c r="B59" s="36" t="s">
        <v>5</v>
      </c>
      <c r="C59" s="36"/>
      <c r="D59" s="36"/>
      <c r="E59" s="36" t="s">
        <v>5</v>
      </c>
      <c r="F59" s="36"/>
      <c r="G59" s="36"/>
      <c r="H59" s="36" t="s">
        <v>5</v>
      </c>
    </row>
    <row r="60" spans="1:8" x14ac:dyDescent="0.25">
      <c r="A60" s="4">
        <v>56</v>
      </c>
      <c r="B60" s="36" t="s">
        <v>5</v>
      </c>
      <c r="C60" s="36"/>
      <c r="D60" s="36"/>
      <c r="E60" s="36" t="s">
        <v>5</v>
      </c>
      <c r="F60" s="36"/>
      <c r="G60" s="36"/>
      <c r="H60" s="36" t="s">
        <v>5</v>
      </c>
    </row>
    <row r="61" spans="1:8" x14ac:dyDescent="0.25">
      <c r="A61" s="16">
        <v>73</v>
      </c>
      <c r="B61" s="36" t="s">
        <v>5</v>
      </c>
      <c r="C61" s="36" t="s">
        <v>5</v>
      </c>
      <c r="D61" s="36"/>
      <c r="E61" s="36" t="s">
        <v>5</v>
      </c>
      <c r="F61" s="36"/>
      <c r="G61" s="36" t="s">
        <v>5</v>
      </c>
      <c r="H61" s="36"/>
    </row>
    <row r="62" spans="1:8" x14ac:dyDescent="0.25">
      <c r="A62" s="16">
        <v>74</v>
      </c>
      <c r="B62" s="36"/>
      <c r="C62" s="36" t="s">
        <v>5</v>
      </c>
      <c r="D62" s="36"/>
      <c r="E62" s="36" t="s">
        <v>5</v>
      </c>
      <c r="F62" s="36" t="s">
        <v>5</v>
      </c>
      <c r="G62" s="36" t="s">
        <v>5</v>
      </c>
      <c r="H62" s="36" t="s">
        <v>5</v>
      </c>
    </row>
    <row r="63" spans="1:8" x14ac:dyDescent="0.25">
      <c r="A63" s="16">
        <v>101</v>
      </c>
      <c r="B63" s="37" t="s">
        <v>5</v>
      </c>
      <c r="C63" s="36"/>
      <c r="D63" s="36" t="s">
        <v>5</v>
      </c>
      <c r="E63" s="36"/>
      <c r="F63" s="36"/>
      <c r="G63" s="36" t="s">
        <v>5</v>
      </c>
      <c r="H63" s="36"/>
    </row>
    <row r="64" spans="1:8" x14ac:dyDescent="0.25">
      <c r="A64" s="16">
        <v>102</v>
      </c>
      <c r="B64" s="36" t="s">
        <v>5</v>
      </c>
      <c r="C64" s="36" t="s">
        <v>5</v>
      </c>
      <c r="D64" s="36"/>
      <c r="E64" s="36" t="s">
        <v>5</v>
      </c>
      <c r="F64" s="36" t="s">
        <v>5</v>
      </c>
      <c r="G64" s="36"/>
      <c r="H64" s="36" t="s">
        <v>5</v>
      </c>
    </row>
    <row r="65" spans="1:8" x14ac:dyDescent="0.25">
      <c r="A65" s="16">
        <v>103</v>
      </c>
      <c r="B65" s="36" t="s">
        <v>5</v>
      </c>
      <c r="C65" s="36"/>
      <c r="D65" s="36" t="s">
        <v>5</v>
      </c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 t="s">
        <v>5</v>
      </c>
      <c r="C66" s="36" t="s">
        <v>5</v>
      </c>
      <c r="D66" s="36"/>
      <c r="E66" s="36" t="s">
        <v>5</v>
      </c>
      <c r="F66" s="36" t="s">
        <v>5</v>
      </c>
      <c r="G66" s="36"/>
      <c r="H66" s="36" t="s">
        <v>5</v>
      </c>
    </row>
    <row r="67" spans="1:8" x14ac:dyDescent="0.25">
      <c r="A67" s="16">
        <v>105</v>
      </c>
      <c r="B67" s="36" t="s">
        <v>5</v>
      </c>
      <c r="C67" s="36" t="s">
        <v>5</v>
      </c>
      <c r="D67" s="36"/>
      <c r="E67" s="36" t="s">
        <v>5</v>
      </c>
      <c r="F67" s="36" t="s">
        <v>5</v>
      </c>
      <c r="G67" s="36"/>
      <c r="H67" s="36" t="s">
        <v>5</v>
      </c>
    </row>
    <row r="68" spans="1:8" x14ac:dyDescent="0.25">
      <c r="A68" s="16">
        <v>106</v>
      </c>
      <c r="B68" s="36" t="s">
        <v>5</v>
      </c>
      <c r="C68" s="36" t="s">
        <v>5</v>
      </c>
      <c r="D68" s="36"/>
      <c r="E68" s="36" t="s">
        <v>5</v>
      </c>
      <c r="F68" s="36" t="s">
        <v>5</v>
      </c>
      <c r="G68" s="36"/>
      <c r="H68" s="36" t="s">
        <v>5</v>
      </c>
    </row>
    <row r="69" spans="1:8" x14ac:dyDescent="0.25">
      <c r="A69" s="16">
        <v>107</v>
      </c>
      <c r="B69" s="36" t="s">
        <v>5</v>
      </c>
      <c r="C69" s="36"/>
      <c r="D69" s="36" t="s">
        <v>5</v>
      </c>
      <c r="E69" s="36" t="s">
        <v>5</v>
      </c>
      <c r="F69" s="36"/>
      <c r="G69" s="36" t="s">
        <v>5</v>
      </c>
      <c r="H69" s="36"/>
    </row>
    <row r="70" spans="1:8" x14ac:dyDescent="0.25">
      <c r="A70" s="16">
        <v>108</v>
      </c>
      <c r="B70" s="36"/>
      <c r="C70" s="36" t="s">
        <v>5</v>
      </c>
      <c r="D70" s="36" t="s">
        <v>5</v>
      </c>
      <c r="E70" s="36"/>
      <c r="F70" s="36" t="s">
        <v>5</v>
      </c>
      <c r="G70" s="36" t="s">
        <v>5</v>
      </c>
      <c r="H70" s="36"/>
    </row>
    <row r="71" spans="1:8" x14ac:dyDescent="0.25">
      <c r="A71" s="16">
        <v>109</v>
      </c>
      <c r="B71" s="36"/>
      <c r="C71" s="36" t="s">
        <v>5</v>
      </c>
      <c r="D71" s="36" t="s">
        <v>5</v>
      </c>
      <c r="E71" s="36"/>
      <c r="F71" s="36" t="s">
        <v>5</v>
      </c>
      <c r="G71" s="36"/>
      <c r="H71" s="36" t="s">
        <v>5</v>
      </c>
    </row>
    <row r="72" spans="1:8" x14ac:dyDescent="0.25">
      <c r="A72" s="16">
        <v>110</v>
      </c>
      <c r="B72" s="36" t="s">
        <v>5</v>
      </c>
      <c r="C72" s="36" t="s">
        <v>5</v>
      </c>
      <c r="D72" s="36"/>
      <c r="E72" s="36" t="s">
        <v>5</v>
      </c>
      <c r="F72" s="36" t="s">
        <v>5</v>
      </c>
      <c r="G72" s="36"/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 t="s">
        <v>5</v>
      </c>
      <c r="D74" s="36" t="s">
        <v>5</v>
      </c>
      <c r="E74" s="36"/>
      <c r="F74" s="36" t="s">
        <v>5</v>
      </c>
      <c r="G74" s="36" t="s">
        <v>5</v>
      </c>
      <c r="H74" s="36"/>
    </row>
    <row r="75" spans="1:8" x14ac:dyDescent="0.25">
      <c r="A75" s="16">
        <v>113</v>
      </c>
      <c r="B75" s="36"/>
      <c r="C75" s="36" t="s">
        <v>5</v>
      </c>
      <c r="D75" s="36"/>
      <c r="E75" s="36" t="s">
        <v>5</v>
      </c>
      <c r="F75" s="36" t="s">
        <v>5</v>
      </c>
      <c r="G75" s="36" t="s">
        <v>5</v>
      </c>
      <c r="H75" s="36"/>
    </row>
    <row r="76" spans="1:8" x14ac:dyDescent="0.25">
      <c r="A76" s="16">
        <v>114</v>
      </c>
      <c r="B76" s="36" t="s">
        <v>5</v>
      </c>
      <c r="C76" s="36"/>
      <c r="D76" s="36"/>
      <c r="E76" s="36" t="s">
        <v>5</v>
      </c>
      <c r="F76" s="36"/>
      <c r="G76" s="36"/>
      <c r="H76" s="36"/>
    </row>
    <row r="77" spans="1:8" x14ac:dyDescent="0.25">
      <c r="A77" s="16">
        <v>115</v>
      </c>
      <c r="B77" s="36" t="s">
        <v>5</v>
      </c>
      <c r="C77" s="36" t="s">
        <v>5</v>
      </c>
      <c r="D77" s="36"/>
      <c r="E77" s="36" t="s">
        <v>5</v>
      </c>
      <c r="F77" s="36"/>
      <c r="G77" s="36" t="s">
        <v>5</v>
      </c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 t="s">
        <v>5</v>
      </c>
      <c r="C79" s="36" t="s">
        <v>5</v>
      </c>
      <c r="D79" s="36"/>
      <c r="E79" s="36" t="s">
        <v>5</v>
      </c>
      <c r="F79" s="36" t="s">
        <v>5</v>
      </c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 t="s">
        <v>5</v>
      </c>
      <c r="D81" s="36" t="s">
        <v>5</v>
      </c>
      <c r="E81" s="36"/>
      <c r="F81" s="36" t="s">
        <v>5</v>
      </c>
      <c r="G81" s="36" t="s">
        <v>5</v>
      </c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 t="s">
        <v>5</v>
      </c>
      <c r="D90" s="36" t="s">
        <v>5</v>
      </c>
      <c r="E90" s="36"/>
      <c r="F90" s="36" t="s">
        <v>5</v>
      </c>
      <c r="G90" s="36" t="s">
        <v>5</v>
      </c>
      <c r="H90" s="36"/>
    </row>
    <row r="91" spans="1:8" x14ac:dyDescent="0.25">
      <c r="A91" s="16">
        <v>129</v>
      </c>
      <c r="B91" s="36" t="s">
        <v>5</v>
      </c>
      <c r="C91" s="36"/>
      <c r="D91" s="36"/>
      <c r="E91" s="36" t="s">
        <v>5</v>
      </c>
      <c r="F91" s="36"/>
      <c r="G91" s="36"/>
      <c r="H91" s="36" t="s">
        <v>5</v>
      </c>
    </row>
    <row r="92" spans="1:8" x14ac:dyDescent="0.25">
      <c r="A92" s="16">
        <v>130</v>
      </c>
      <c r="B92" s="36" t="s">
        <v>5</v>
      </c>
      <c r="C92" s="36" t="s">
        <v>5</v>
      </c>
      <c r="D92" s="36"/>
      <c r="E92" s="36" t="s">
        <v>5</v>
      </c>
      <c r="F92" s="36" t="s">
        <v>5</v>
      </c>
      <c r="G92" s="36"/>
      <c r="H92" s="36" t="s">
        <v>5</v>
      </c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111" priority="18" operator="equal">
      <formula>"Energia"</formula>
    </cfRule>
    <cfRule type="cellIs" dxfId="3110" priority="19" operator="equal">
      <formula>"Feito"</formula>
    </cfRule>
    <cfRule type="cellIs" dxfId="3109" priority="20" operator="equal">
      <formula>"Operação"</formula>
    </cfRule>
    <cfRule type="cellIs" dxfId="3108" priority="21" operator="equal">
      <formula>"Chuva"</formula>
    </cfRule>
    <cfRule type="cellIs" dxfId="3107" priority="22" operator="equal">
      <formula>"Elétrico"</formula>
    </cfRule>
    <cfRule type="cellIs" dxfId="3106" priority="23" operator="equal">
      <formula>"Mecânico"</formula>
    </cfRule>
    <cfRule type="cellIs" dxfId="3105" priority="24" operator="equal">
      <formula>"Ok"</formula>
    </cfRule>
  </conditionalFormatting>
  <conditionalFormatting sqref="B5:I62">
    <cfRule type="cellIs" dxfId="3104" priority="1" operator="equal">
      <formula>"Energia"</formula>
    </cfRule>
    <cfRule type="cellIs" dxfId="3103" priority="2" operator="equal">
      <formula>"Feito"</formula>
    </cfRule>
    <cfRule type="cellIs" dxfId="3102" priority="3" operator="equal">
      <formula>"Operação"</formula>
    </cfRule>
    <cfRule type="cellIs" dxfId="3101" priority="4" operator="equal">
      <formula>"Chuva"</formula>
    </cfRule>
    <cfRule type="cellIs" dxfId="3100" priority="5" operator="equal">
      <formula>"Elétrico"</formula>
    </cfRule>
    <cfRule type="cellIs" dxfId="3099" priority="6" operator="equal">
      <formula>"Mecânico"</formula>
    </cfRule>
    <cfRule type="cellIs" dxfId="3098" priority="7" operator="equal">
      <formula>"Ok"</formula>
    </cfRule>
  </conditionalFormatting>
  <conditionalFormatting sqref="G5:G56 C13">
    <cfRule type="cellIs" dxfId="309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094840D5-7491-488A-9386-AE9B7E9EAA0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BABA-7D29-4AFF-8A8A-D55AD8BC959B}">
  <sheetPr codeName="Planilha64"/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33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44697</v>
      </c>
      <c r="C3" s="21">
        <f>B3+1</f>
        <v>44698</v>
      </c>
      <c r="D3" s="21">
        <f t="shared" ref="D3:H3" si="0">C3+1</f>
        <v>44699</v>
      </c>
      <c r="E3" s="21">
        <f t="shared" si="0"/>
        <v>44700</v>
      </c>
      <c r="F3" s="21">
        <f t="shared" si="0"/>
        <v>44701</v>
      </c>
      <c r="G3" s="21">
        <f t="shared" si="0"/>
        <v>44702</v>
      </c>
      <c r="H3" s="23">
        <f t="shared" si="0"/>
        <v>44703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 t="s">
        <v>5</v>
      </c>
      <c r="C5" s="36"/>
      <c r="D5" s="36"/>
      <c r="E5" s="36" t="s">
        <v>5</v>
      </c>
      <c r="F5" s="36"/>
      <c r="G5" s="36"/>
      <c r="H5" s="36" t="s">
        <v>5</v>
      </c>
      <c r="J5" s="46" t="s">
        <v>5</v>
      </c>
      <c r="K5">
        <f>COUNTIF($B$5:$H$95,J5)</f>
        <v>199</v>
      </c>
      <c r="L5" s="32">
        <f t="shared" ref="L5:L10" si="2">K5/$K$11</f>
        <v>0.88444444444444448</v>
      </c>
      <c r="M5" s="50">
        <v>44697</v>
      </c>
    </row>
    <row r="6" spans="1:13" x14ac:dyDescent="0.25">
      <c r="A6" s="4">
        <v>2</v>
      </c>
      <c r="B6" s="36" t="s">
        <v>5</v>
      </c>
      <c r="C6" s="36"/>
      <c r="D6" s="36" t="s">
        <v>5</v>
      </c>
      <c r="E6" s="36"/>
      <c r="F6" s="36" t="s">
        <v>5</v>
      </c>
      <c r="G6" s="36"/>
      <c r="H6" s="36"/>
      <c r="J6" s="40" t="s">
        <v>8</v>
      </c>
      <c r="K6">
        <f>COUNTIF($B$5:$H$95,J6)</f>
        <v>7</v>
      </c>
      <c r="L6" s="33">
        <f t="shared" si="2"/>
        <v>3.111111111111111E-2</v>
      </c>
    </row>
    <row r="7" spans="1:13" x14ac:dyDescent="0.25">
      <c r="A7" s="4">
        <v>3</v>
      </c>
      <c r="B7" s="36"/>
      <c r="C7" s="36" t="s">
        <v>5</v>
      </c>
      <c r="D7" s="36"/>
      <c r="E7" s="36"/>
      <c r="F7" s="36" t="s">
        <v>5</v>
      </c>
      <c r="G7" s="36"/>
      <c r="H7" s="36" t="s">
        <v>5</v>
      </c>
      <c r="J7" s="44" t="s">
        <v>9</v>
      </c>
      <c r="K7">
        <f t="shared" ref="K7:K10" si="3">COUNTIF($B$5:$H$95,J7)</f>
        <v>8</v>
      </c>
      <c r="L7" s="33">
        <f t="shared" si="2"/>
        <v>3.5555555555555556E-2</v>
      </c>
    </row>
    <row r="8" spans="1:13" x14ac:dyDescent="0.25">
      <c r="A8" s="4">
        <v>4</v>
      </c>
      <c r="B8" s="36" t="s">
        <v>5</v>
      </c>
      <c r="C8" s="36" t="s">
        <v>5</v>
      </c>
      <c r="D8" s="36"/>
      <c r="E8" s="36" t="s">
        <v>5</v>
      </c>
      <c r="F8" s="36" t="s">
        <v>5</v>
      </c>
      <c r="G8" s="36" t="s">
        <v>5</v>
      </c>
      <c r="H8" s="36"/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/>
      <c r="C9" s="36" t="s">
        <v>5</v>
      </c>
      <c r="D9" s="36" t="s">
        <v>10</v>
      </c>
      <c r="E9" s="36" t="s">
        <v>10</v>
      </c>
      <c r="F9" s="36" t="s">
        <v>10</v>
      </c>
      <c r="G9" s="36" t="s">
        <v>10</v>
      </c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 t="s">
        <v>5</v>
      </c>
      <c r="D10" s="36"/>
      <c r="E10" s="36"/>
      <c r="F10" s="36" t="s">
        <v>5</v>
      </c>
      <c r="G10" s="36"/>
      <c r="H10" s="36"/>
      <c r="J10" s="41" t="s">
        <v>10</v>
      </c>
      <c r="K10">
        <f t="shared" si="3"/>
        <v>11</v>
      </c>
      <c r="L10" s="35">
        <f t="shared" si="2"/>
        <v>4.8888888888888891E-2</v>
      </c>
    </row>
    <row r="11" spans="1:13" x14ac:dyDescent="0.25">
      <c r="A11" s="4">
        <v>7</v>
      </c>
      <c r="B11" s="36"/>
      <c r="C11" s="36"/>
      <c r="D11" s="36" t="s">
        <v>5</v>
      </c>
      <c r="E11" s="36"/>
      <c r="F11" s="36"/>
      <c r="G11" s="36" t="s">
        <v>5</v>
      </c>
      <c r="H11" s="36"/>
      <c r="J11" s="42" t="s">
        <v>20</v>
      </c>
      <c r="K11">
        <f>SUM(K5:K10)</f>
        <v>225</v>
      </c>
    </row>
    <row r="12" spans="1:13" x14ac:dyDescent="0.25">
      <c r="A12" s="4">
        <v>8</v>
      </c>
      <c r="B12" s="36"/>
      <c r="C12" s="36" t="s">
        <v>5</v>
      </c>
      <c r="D12" s="36"/>
      <c r="E12" s="36"/>
      <c r="F12" s="36" t="s">
        <v>5</v>
      </c>
      <c r="G12" s="36" t="s">
        <v>5</v>
      </c>
      <c r="H12" s="36" t="s">
        <v>5</v>
      </c>
    </row>
    <row r="13" spans="1:13" x14ac:dyDescent="0.25">
      <c r="A13" s="4">
        <v>9</v>
      </c>
      <c r="B13" s="36" t="s">
        <v>5</v>
      </c>
      <c r="C13" s="36" t="s">
        <v>5</v>
      </c>
      <c r="D13" s="36"/>
      <c r="E13" s="36"/>
      <c r="F13" s="36" t="s">
        <v>5</v>
      </c>
      <c r="G13" s="36"/>
      <c r="H13" s="36"/>
    </row>
    <row r="14" spans="1:13" x14ac:dyDescent="0.25">
      <c r="A14" s="4">
        <v>10</v>
      </c>
      <c r="B14" s="36" t="s">
        <v>5</v>
      </c>
      <c r="C14" s="36"/>
      <c r="D14" s="36" t="s">
        <v>5</v>
      </c>
      <c r="E14" s="36"/>
      <c r="F14" s="36" t="s">
        <v>5</v>
      </c>
      <c r="G14" s="36"/>
      <c r="H14" s="36" t="s">
        <v>5</v>
      </c>
    </row>
    <row r="15" spans="1:13" x14ac:dyDescent="0.25">
      <c r="A15" s="4">
        <v>11</v>
      </c>
      <c r="B15" s="36" t="s">
        <v>5</v>
      </c>
      <c r="C15" s="36" t="s">
        <v>5</v>
      </c>
      <c r="D15" s="36" t="s">
        <v>5</v>
      </c>
      <c r="E15" s="36" t="s">
        <v>5</v>
      </c>
      <c r="F15" s="36" t="s">
        <v>5</v>
      </c>
      <c r="G15" s="36" t="s">
        <v>5</v>
      </c>
      <c r="H15" s="36"/>
    </row>
    <row r="16" spans="1:13" x14ac:dyDescent="0.25">
      <c r="A16" s="4">
        <v>12</v>
      </c>
      <c r="B16" s="36" t="s">
        <v>8</v>
      </c>
      <c r="C16" s="36"/>
      <c r="D16" s="36" t="s">
        <v>5</v>
      </c>
      <c r="E16" s="36" t="s">
        <v>5</v>
      </c>
      <c r="F16" s="36" t="s">
        <v>5</v>
      </c>
      <c r="G16" s="36" t="s">
        <v>8</v>
      </c>
      <c r="H16" s="36" t="s">
        <v>8</v>
      </c>
    </row>
    <row r="17" spans="1:8" x14ac:dyDescent="0.25">
      <c r="A17" s="4">
        <v>13</v>
      </c>
      <c r="B17" s="36"/>
      <c r="C17" s="36"/>
      <c r="D17" s="36"/>
      <c r="E17" s="36"/>
      <c r="F17" s="36" t="s">
        <v>5</v>
      </c>
      <c r="G17" s="36" t="s">
        <v>5</v>
      </c>
      <c r="H17" s="36" t="s">
        <v>9</v>
      </c>
    </row>
    <row r="18" spans="1:8" x14ac:dyDescent="0.25">
      <c r="A18" s="4">
        <v>14</v>
      </c>
      <c r="B18" s="36"/>
      <c r="C18" s="36"/>
      <c r="D18" s="36"/>
      <c r="E18" s="36"/>
      <c r="F18" s="36"/>
      <c r="G18" s="36"/>
      <c r="H18" s="36"/>
    </row>
    <row r="19" spans="1:8" x14ac:dyDescent="0.25">
      <c r="A19" s="4">
        <v>15</v>
      </c>
      <c r="B19" s="36" t="s">
        <v>5</v>
      </c>
      <c r="C19" s="36"/>
      <c r="D19" s="36"/>
      <c r="E19" s="36" t="s">
        <v>5</v>
      </c>
      <c r="F19" s="36"/>
      <c r="G19" s="36"/>
      <c r="H19" s="36"/>
    </row>
    <row r="20" spans="1:8" x14ac:dyDescent="0.25">
      <c r="A20" s="4">
        <v>16</v>
      </c>
      <c r="B20" s="36"/>
      <c r="C20" s="36"/>
      <c r="D20" s="36" t="s">
        <v>5</v>
      </c>
      <c r="E20" s="36"/>
      <c r="F20" s="36"/>
      <c r="G20" s="36"/>
      <c r="H20" s="36" t="s">
        <v>5</v>
      </c>
    </row>
    <row r="21" spans="1:8" x14ac:dyDescent="0.25">
      <c r="A21" s="4">
        <v>17</v>
      </c>
      <c r="B21" s="36" t="s">
        <v>5</v>
      </c>
      <c r="C21" s="36"/>
      <c r="D21" s="36"/>
      <c r="E21" s="36" t="s">
        <v>5</v>
      </c>
      <c r="F21" s="36"/>
      <c r="G21" s="36"/>
      <c r="H21" s="36" t="s">
        <v>9</v>
      </c>
    </row>
    <row r="22" spans="1:8" x14ac:dyDescent="0.25">
      <c r="A22" s="4">
        <v>18</v>
      </c>
      <c r="B22" s="36"/>
      <c r="C22" s="36"/>
      <c r="D22" s="36"/>
      <c r="E22" s="36"/>
      <c r="F22" s="36"/>
      <c r="G22" s="36"/>
      <c r="H22" s="36" t="s">
        <v>5</v>
      </c>
    </row>
    <row r="23" spans="1:8" x14ac:dyDescent="0.25">
      <c r="A23" s="4">
        <v>19</v>
      </c>
      <c r="B23" s="36" t="s">
        <v>5</v>
      </c>
      <c r="C23" s="36" t="s">
        <v>5</v>
      </c>
      <c r="D23" s="36"/>
      <c r="E23" s="36" t="s">
        <v>5</v>
      </c>
      <c r="F23" s="36"/>
      <c r="G23" s="36"/>
      <c r="H23" s="36"/>
    </row>
    <row r="24" spans="1:8" x14ac:dyDescent="0.25">
      <c r="A24" s="4">
        <v>20</v>
      </c>
      <c r="B24" s="36"/>
      <c r="C24" s="36"/>
      <c r="D24" s="36" t="s">
        <v>5</v>
      </c>
      <c r="E24" s="36"/>
      <c r="F24" s="36"/>
      <c r="G24" s="36" t="s">
        <v>8</v>
      </c>
      <c r="H24" s="36" t="s">
        <v>5</v>
      </c>
    </row>
    <row r="25" spans="1:8" x14ac:dyDescent="0.25">
      <c r="A25" s="4">
        <v>21</v>
      </c>
      <c r="B25" s="36"/>
      <c r="C25" s="36" t="s">
        <v>5</v>
      </c>
      <c r="D25" s="36" t="s">
        <v>9</v>
      </c>
      <c r="E25" s="36"/>
      <c r="F25" s="36"/>
      <c r="G25" s="36" t="s">
        <v>5</v>
      </c>
      <c r="H25" s="36"/>
    </row>
    <row r="26" spans="1:8" x14ac:dyDescent="0.25">
      <c r="A26" s="4">
        <v>22</v>
      </c>
      <c r="B26" s="36" t="s">
        <v>5</v>
      </c>
      <c r="C26" s="36"/>
      <c r="D26" s="36"/>
      <c r="E26" s="36" t="s">
        <v>5</v>
      </c>
      <c r="F26" s="36"/>
      <c r="G26" s="36"/>
      <c r="H26" s="36"/>
    </row>
    <row r="27" spans="1:8" x14ac:dyDescent="0.25">
      <c r="A27" s="4">
        <v>23</v>
      </c>
      <c r="B27" s="36"/>
      <c r="C27" s="36"/>
      <c r="D27" s="36" t="s">
        <v>5</v>
      </c>
      <c r="E27" s="36"/>
      <c r="F27" s="36"/>
      <c r="G27" s="36" t="s">
        <v>5</v>
      </c>
      <c r="H27" s="36"/>
    </row>
    <row r="28" spans="1:8" x14ac:dyDescent="0.25">
      <c r="A28" s="4">
        <v>24</v>
      </c>
      <c r="B28" s="36" t="s">
        <v>5</v>
      </c>
      <c r="C28" s="36"/>
      <c r="D28" s="36" t="s">
        <v>5</v>
      </c>
      <c r="E28" s="36"/>
      <c r="F28" s="36"/>
      <c r="G28" s="36" t="s">
        <v>5</v>
      </c>
      <c r="H28" s="36"/>
    </row>
    <row r="29" spans="1:8" x14ac:dyDescent="0.25">
      <c r="A29" s="4">
        <v>25</v>
      </c>
      <c r="B29" s="36"/>
      <c r="C29" s="36" t="s">
        <v>5</v>
      </c>
      <c r="D29" s="36"/>
      <c r="E29" s="36" t="s">
        <v>5</v>
      </c>
      <c r="F29" s="36"/>
      <c r="G29" s="36" t="s">
        <v>8</v>
      </c>
      <c r="H29" s="36"/>
    </row>
    <row r="30" spans="1:8" x14ac:dyDescent="0.25">
      <c r="A30" s="4">
        <v>26</v>
      </c>
      <c r="B30" s="36" t="s">
        <v>5</v>
      </c>
      <c r="C30" s="36"/>
      <c r="D30" s="36"/>
      <c r="E30" s="36" t="s">
        <v>5</v>
      </c>
      <c r="F30" s="36"/>
      <c r="G30" s="36"/>
      <c r="H30" s="36" t="s">
        <v>5</v>
      </c>
    </row>
    <row r="31" spans="1:8" x14ac:dyDescent="0.25">
      <c r="A31" s="4">
        <v>27</v>
      </c>
      <c r="B31" s="36"/>
      <c r="C31" s="36"/>
      <c r="D31" s="36" t="s">
        <v>5</v>
      </c>
      <c r="E31" s="36"/>
      <c r="F31" s="36"/>
      <c r="G31" s="36" t="s">
        <v>5</v>
      </c>
      <c r="H31" s="36"/>
    </row>
    <row r="32" spans="1:8" x14ac:dyDescent="0.25">
      <c r="A32" s="4">
        <v>28</v>
      </c>
      <c r="B32" s="36"/>
      <c r="C32" s="36"/>
      <c r="D32" s="36"/>
      <c r="E32" s="36" t="s">
        <v>5</v>
      </c>
      <c r="F32" s="36"/>
      <c r="G32" s="36"/>
      <c r="H32" s="36" t="s">
        <v>5</v>
      </c>
    </row>
    <row r="33" spans="1:8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/>
    </row>
    <row r="34" spans="1:8" x14ac:dyDescent="0.25">
      <c r="A34" s="4">
        <v>30</v>
      </c>
      <c r="B34" s="36"/>
      <c r="C34" s="36"/>
      <c r="D34" s="36"/>
      <c r="E34" s="36" t="s">
        <v>5</v>
      </c>
      <c r="F34" s="36"/>
      <c r="G34" s="36" t="s">
        <v>5</v>
      </c>
      <c r="H34" s="36"/>
    </row>
    <row r="35" spans="1:8" x14ac:dyDescent="0.25">
      <c r="A35" s="4">
        <v>31</v>
      </c>
      <c r="B35" s="36"/>
      <c r="C35" s="36"/>
      <c r="D35" s="36" t="s">
        <v>9</v>
      </c>
      <c r="E35" s="36" t="s">
        <v>9</v>
      </c>
      <c r="F35" s="36"/>
      <c r="G35" s="36" t="s">
        <v>5</v>
      </c>
      <c r="H35" s="36"/>
    </row>
    <row r="36" spans="1:8" x14ac:dyDescent="0.25">
      <c r="A36" s="4">
        <v>32</v>
      </c>
      <c r="B36" s="36" t="s">
        <v>5</v>
      </c>
      <c r="C36" s="36"/>
      <c r="D36" s="36" t="s">
        <v>5</v>
      </c>
      <c r="E36" s="36"/>
      <c r="F36" s="36" t="s">
        <v>5</v>
      </c>
      <c r="G36" s="36"/>
      <c r="H36" s="36" t="s">
        <v>5</v>
      </c>
    </row>
    <row r="37" spans="1:8" x14ac:dyDescent="0.25">
      <c r="A37" s="4">
        <v>33</v>
      </c>
      <c r="B37" s="36" t="s">
        <v>5</v>
      </c>
      <c r="C37" s="36"/>
      <c r="D37" s="36" t="s">
        <v>5</v>
      </c>
      <c r="E37" s="36"/>
      <c r="F37" s="36" t="s">
        <v>5</v>
      </c>
      <c r="G37" s="36"/>
      <c r="H37" s="36" t="s">
        <v>5</v>
      </c>
    </row>
    <row r="38" spans="1:8" x14ac:dyDescent="0.25">
      <c r="A38" s="4">
        <v>34</v>
      </c>
      <c r="B38" s="36"/>
      <c r="C38" s="36" t="s">
        <v>5</v>
      </c>
      <c r="D38" s="36"/>
      <c r="E38" s="36" t="s">
        <v>5</v>
      </c>
      <c r="F38" s="36"/>
      <c r="G38" s="36" t="s">
        <v>5</v>
      </c>
      <c r="H38" s="36"/>
    </row>
    <row r="39" spans="1:8" x14ac:dyDescent="0.25">
      <c r="A39" s="4">
        <v>35</v>
      </c>
      <c r="B39" s="36"/>
      <c r="C39" s="36" t="s">
        <v>5</v>
      </c>
      <c r="D39" s="36"/>
      <c r="E39" s="36" t="s">
        <v>10</v>
      </c>
      <c r="F39" s="36"/>
      <c r="G39" s="36"/>
      <c r="H39" s="36" t="s">
        <v>5</v>
      </c>
    </row>
    <row r="40" spans="1:8" x14ac:dyDescent="0.25">
      <c r="A40" s="4">
        <v>36</v>
      </c>
      <c r="B40" s="36" t="s">
        <v>10</v>
      </c>
      <c r="C40" s="36" t="s">
        <v>10</v>
      </c>
      <c r="D40" s="36"/>
      <c r="E40" s="36" t="s">
        <v>5</v>
      </c>
      <c r="F40" s="36"/>
      <c r="G40" s="36" t="s">
        <v>5</v>
      </c>
      <c r="H40" s="36"/>
    </row>
    <row r="41" spans="1:8" x14ac:dyDescent="0.25">
      <c r="A41" s="4">
        <v>37</v>
      </c>
      <c r="B41" s="36"/>
      <c r="C41" s="36"/>
      <c r="D41" s="36" t="s">
        <v>5</v>
      </c>
      <c r="E41" s="36" t="s">
        <v>10</v>
      </c>
      <c r="F41" s="36" t="s">
        <v>5</v>
      </c>
      <c r="G41" s="36"/>
      <c r="H41" s="36" t="s">
        <v>5</v>
      </c>
    </row>
    <row r="42" spans="1:8" x14ac:dyDescent="0.25">
      <c r="A42" s="4">
        <v>38</v>
      </c>
      <c r="B42" s="36" t="s">
        <v>5</v>
      </c>
      <c r="C42" s="36"/>
      <c r="D42" s="36"/>
      <c r="E42" s="36"/>
      <c r="F42" s="36"/>
      <c r="G42" s="36"/>
      <c r="H42" s="36" t="s">
        <v>9</v>
      </c>
    </row>
    <row r="43" spans="1:8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/>
    </row>
    <row r="44" spans="1:8" x14ac:dyDescent="0.25">
      <c r="A44" s="4">
        <v>40</v>
      </c>
      <c r="B44" s="36" t="s">
        <v>5</v>
      </c>
      <c r="C44" s="36"/>
      <c r="D44" s="36"/>
      <c r="E44" s="36" t="s">
        <v>5</v>
      </c>
      <c r="F44" s="36"/>
      <c r="G44" s="36"/>
      <c r="H44" s="36" t="s">
        <v>8</v>
      </c>
    </row>
    <row r="45" spans="1:8" x14ac:dyDescent="0.25">
      <c r="A45" s="4">
        <v>41</v>
      </c>
      <c r="B45" s="36"/>
      <c r="C45" s="36"/>
      <c r="D45" s="36" t="s">
        <v>5</v>
      </c>
      <c r="E45" s="36"/>
      <c r="F45" s="36"/>
      <c r="G45" s="36" t="s">
        <v>5</v>
      </c>
      <c r="H45" s="36"/>
    </row>
    <row r="46" spans="1:8" x14ac:dyDescent="0.25">
      <c r="A46" s="4">
        <v>42</v>
      </c>
      <c r="B46" s="36"/>
      <c r="C46" s="36" t="s">
        <v>10</v>
      </c>
      <c r="D46" s="36"/>
      <c r="E46" s="36"/>
      <c r="F46" s="36" t="s">
        <v>5</v>
      </c>
      <c r="G46" s="36"/>
      <c r="H46" s="36"/>
    </row>
    <row r="47" spans="1:8" x14ac:dyDescent="0.25">
      <c r="A47" s="4">
        <v>43</v>
      </c>
      <c r="B47" s="36" t="s">
        <v>5</v>
      </c>
      <c r="C47" s="36"/>
      <c r="D47" s="36"/>
      <c r="E47" s="36" t="s">
        <v>5</v>
      </c>
      <c r="F47" s="36"/>
      <c r="G47" s="36"/>
      <c r="H47" s="36" t="s">
        <v>5</v>
      </c>
    </row>
    <row r="48" spans="1:8" x14ac:dyDescent="0.25">
      <c r="A48" s="4">
        <v>44</v>
      </c>
      <c r="B48" s="36" t="s">
        <v>5</v>
      </c>
      <c r="C48" s="36"/>
      <c r="D48" s="36" t="s">
        <v>5</v>
      </c>
      <c r="E48" s="36"/>
      <c r="F48" s="36" t="s">
        <v>5</v>
      </c>
      <c r="G48" s="36"/>
      <c r="H48" s="36"/>
    </row>
    <row r="49" spans="1:8" x14ac:dyDescent="0.25">
      <c r="A49" s="4">
        <v>45</v>
      </c>
      <c r="B49" s="36"/>
      <c r="C49" s="36" t="s">
        <v>5</v>
      </c>
      <c r="D49" s="36"/>
      <c r="E49" s="36" t="s">
        <v>5</v>
      </c>
      <c r="F49" s="36"/>
      <c r="G49" s="36"/>
      <c r="H49" s="36"/>
    </row>
    <row r="50" spans="1:8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 t="s">
        <v>5</v>
      </c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/>
      <c r="E54" s="36"/>
      <c r="F54" s="36" t="s">
        <v>5</v>
      </c>
      <c r="G54" s="36"/>
      <c r="H54" s="36"/>
    </row>
    <row r="55" spans="1:8" x14ac:dyDescent="0.25">
      <c r="A55" s="4">
        <v>51</v>
      </c>
      <c r="B55" s="36"/>
      <c r="C55" s="36"/>
      <c r="D55" s="36" t="s">
        <v>5</v>
      </c>
      <c r="E55" s="36"/>
      <c r="F55" s="36"/>
      <c r="G55" s="36"/>
      <c r="H55" s="36"/>
    </row>
    <row r="56" spans="1:8" x14ac:dyDescent="0.25">
      <c r="A56" s="4">
        <v>52</v>
      </c>
      <c r="B56" s="36"/>
      <c r="C56" s="36"/>
      <c r="D56" s="36"/>
      <c r="E56" s="36"/>
      <c r="F56" s="36"/>
      <c r="G56" s="36" t="s">
        <v>5</v>
      </c>
      <c r="H56" s="36"/>
    </row>
    <row r="57" spans="1:8" x14ac:dyDescent="0.25">
      <c r="A57" s="4">
        <v>53</v>
      </c>
      <c r="B57" s="36"/>
      <c r="C57" s="36" t="s">
        <v>5</v>
      </c>
      <c r="D57" s="36"/>
      <c r="E57" s="36"/>
      <c r="F57" s="36" t="s">
        <v>5</v>
      </c>
      <c r="G57" s="36"/>
      <c r="H57" s="36"/>
    </row>
    <row r="58" spans="1:8" x14ac:dyDescent="0.25">
      <c r="A58" s="4">
        <v>54</v>
      </c>
      <c r="B58" s="36"/>
      <c r="C58" s="36" t="s">
        <v>5</v>
      </c>
      <c r="D58" s="36"/>
      <c r="E58" s="36"/>
      <c r="F58" s="36" t="s">
        <v>5</v>
      </c>
      <c r="G58" s="36"/>
      <c r="H58" s="36"/>
    </row>
    <row r="59" spans="1:8" x14ac:dyDescent="0.25">
      <c r="A59" s="4">
        <v>55</v>
      </c>
      <c r="B59" s="36" t="s">
        <v>5</v>
      </c>
      <c r="C59" s="36"/>
      <c r="D59" s="36"/>
      <c r="E59" s="36" t="s">
        <v>5</v>
      </c>
      <c r="F59" s="36"/>
      <c r="G59" s="36"/>
      <c r="H59" s="36"/>
    </row>
    <row r="60" spans="1:8" x14ac:dyDescent="0.25">
      <c r="A60" s="4">
        <v>56</v>
      </c>
      <c r="B60" s="36" t="s">
        <v>5</v>
      </c>
      <c r="C60" s="36"/>
      <c r="D60" s="36"/>
      <c r="E60" s="36" t="s">
        <v>5</v>
      </c>
      <c r="F60" s="36"/>
      <c r="G60" s="36"/>
      <c r="H60" s="36" t="s">
        <v>5</v>
      </c>
    </row>
    <row r="61" spans="1:8" x14ac:dyDescent="0.25">
      <c r="A61" s="16">
        <v>73</v>
      </c>
      <c r="B61" s="36" t="s">
        <v>5</v>
      </c>
      <c r="C61" s="36"/>
      <c r="D61" s="36" t="s">
        <v>10</v>
      </c>
      <c r="E61" s="36" t="s">
        <v>10</v>
      </c>
      <c r="F61" s="36" t="s">
        <v>9</v>
      </c>
      <c r="G61" s="36"/>
      <c r="H61" s="36"/>
    </row>
    <row r="62" spans="1:8" x14ac:dyDescent="0.25">
      <c r="A62" s="16">
        <v>74</v>
      </c>
      <c r="B62" s="36" t="s">
        <v>5</v>
      </c>
      <c r="C62" s="36" t="s">
        <v>5</v>
      </c>
      <c r="D62" s="36" t="s">
        <v>5</v>
      </c>
      <c r="E62" s="36" t="s">
        <v>5</v>
      </c>
      <c r="F62" s="36"/>
      <c r="G62" s="36" t="s">
        <v>9</v>
      </c>
      <c r="H62" s="36"/>
    </row>
    <row r="63" spans="1:8" x14ac:dyDescent="0.25">
      <c r="A63" s="16">
        <v>101</v>
      </c>
      <c r="B63" s="37" t="s">
        <v>5</v>
      </c>
      <c r="C63" s="36"/>
      <c r="D63" s="36" t="s">
        <v>5</v>
      </c>
      <c r="E63" s="36"/>
      <c r="F63" s="36"/>
      <c r="G63" s="36"/>
      <c r="H63" s="36"/>
    </row>
    <row r="64" spans="1:8" x14ac:dyDescent="0.25">
      <c r="A64" s="16">
        <v>102</v>
      </c>
      <c r="B64" s="36"/>
      <c r="C64" s="36" t="s">
        <v>5</v>
      </c>
      <c r="D64" s="36"/>
      <c r="E64" s="36" t="s">
        <v>5</v>
      </c>
      <c r="F64" s="36"/>
      <c r="G64" s="36"/>
      <c r="H64" s="36" t="s">
        <v>5</v>
      </c>
    </row>
    <row r="65" spans="1:8" x14ac:dyDescent="0.25">
      <c r="A65" s="16">
        <v>103</v>
      </c>
      <c r="B65" s="36" t="s">
        <v>5</v>
      </c>
      <c r="C65" s="36"/>
      <c r="D65" s="36" t="s">
        <v>5</v>
      </c>
      <c r="E65" s="36"/>
      <c r="F65" s="36"/>
      <c r="G65" s="36" t="s">
        <v>5</v>
      </c>
      <c r="H65" s="36"/>
    </row>
    <row r="66" spans="1:8" x14ac:dyDescent="0.25">
      <c r="A66" s="16">
        <v>104</v>
      </c>
      <c r="B66" s="36"/>
      <c r="C66" s="36" t="s">
        <v>5</v>
      </c>
      <c r="D66" s="36"/>
      <c r="E66" s="36" t="s">
        <v>5</v>
      </c>
      <c r="F66" s="36"/>
      <c r="G66" s="36"/>
      <c r="H66" s="36" t="s">
        <v>5</v>
      </c>
    </row>
    <row r="67" spans="1:8" x14ac:dyDescent="0.25">
      <c r="A67" s="16">
        <v>105</v>
      </c>
      <c r="B67" s="36"/>
      <c r="C67" s="36" t="s">
        <v>5</v>
      </c>
      <c r="D67" s="36"/>
      <c r="E67" s="36" t="s">
        <v>5</v>
      </c>
      <c r="F67" s="36"/>
      <c r="G67" s="36"/>
      <c r="H67" s="36" t="s">
        <v>5</v>
      </c>
    </row>
    <row r="68" spans="1:8" x14ac:dyDescent="0.25">
      <c r="A68" s="16">
        <v>106</v>
      </c>
      <c r="B68" s="36" t="s">
        <v>5</v>
      </c>
      <c r="C68" s="36" t="s">
        <v>5</v>
      </c>
      <c r="D68" s="36" t="s">
        <v>5</v>
      </c>
      <c r="E68" s="36" t="s">
        <v>5</v>
      </c>
      <c r="F68" s="36" t="s">
        <v>5</v>
      </c>
      <c r="G68" s="36"/>
      <c r="H68" s="36" t="s">
        <v>5</v>
      </c>
    </row>
    <row r="69" spans="1:8" x14ac:dyDescent="0.25">
      <c r="A69" s="16">
        <v>107</v>
      </c>
      <c r="B69" s="36" t="s">
        <v>5</v>
      </c>
      <c r="C69" s="36"/>
      <c r="D69" s="36" t="s">
        <v>5</v>
      </c>
      <c r="E69" s="36"/>
      <c r="F69" s="36"/>
      <c r="G69" s="36" t="s">
        <v>5</v>
      </c>
      <c r="H69" s="36"/>
    </row>
    <row r="70" spans="1:8" x14ac:dyDescent="0.25">
      <c r="A70" s="16">
        <v>108</v>
      </c>
      <c r="B70" s="36"/>
      <c r="C70" s="36"/>
      <c r="D70" s="36"/>
      <c r="E70" s="36"/>
      <c r="F70" s="36" t="s">
        <v>5</v>
      </c>
      <c r="G70" s="36"/>
      <c r="H70" s="36"/>
    </row>
    <row r="71" spans="1:8" x14ac:dyDescent="0.25">
      <c r="A71" s="16">
        <v>109</v>
      </c>
      <c r="B71" s="36"/>
      <c r="C71" s="36" t="s">
        <v>5</v>
      </c>
      <c r="D71" s="36"/>
      <c r="E71" s="36" t="s">
        <v>5</v>
      </c>
      <c r="F71" s="36"/>
      <c r="G71" s="36" t="s">
        <v>5</v>
      </c>
      <c r="H71" s="36"/>
    </row>
    <row r="72" spans="1:8" x14ac:dyDescent="0.25">
      <c r="A72" s="16">
        <v>110</v>
      </c>
      <c r="B72" s="36"/>
      <c r="C72" s="36" t="s">
        <v>5</v>
      </c>
      <c r="D72" s="36"/>
      <c r="E72" s="36" t="s">
        <v>5</v>
      </c>
      <c r="F72" s="36"/>
      <c r="G72" s="36" t="s">
        <v>5</v>
      </c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16">
        <v>113</v>
      </c>
      <c r="B75" s="36" t="s">
        <v>5</v>
      </c>
      <c r="C75" s="36" t="s">
        <v>5</v>
      </c>
      <c r="D75" s="36"/>
      <c r="E75" s="36" t="s">
        <v>5</v>
      </c>
      <c r="F75" s="36" t="s">
        <v>5</v>
      </c>
      <c r="G75" s="36"/>
      <c r="H75" s="36" t="s">
        <v>5</v>
      </c>
    </row>
    <row r="76" spans="1:8" x14ac:dyDescent="0.25">
      <c r="A76" s="16">
        <v>114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16">
        <v>115</v>
      </c>
      <c r="B77" s="36"/>
      <c r="C77" s="36" t="s">
        <v>5</v>
      </c>
      <c r="D77" s="36" t="s">
        <v>5</v>
      </c>
      <c r="E77" s="36"/>
      <c r="F77" s="36" t="s">
        <v>5</v>
      </c>
      <c r="G77" s="36" t="s">
        <v>5</v>
      </c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 t="s">
        <v>5</v>
      </c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/>
      <c r="D82" s="36"/>
      <c r="E82" s="36"/>
      <c r="F82" s="36" t="s">
        <v>5</v>
      </c>
      <c r="G82" s="36" t="s">
        <v>5</v>
      </c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 t="s">
        <v>5</v>
      </c>
      <c r="E84" s="36"/>
      <c r="F84" s="36" t="s">
        <v>5</v>
      </c>
      <c r="G84" s="36" t="s">
        <v>5</v>
      </c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 t="s">
        <v>5</v>
      </c>
      <c r="C86" s="36" t="s">
        <v>5</v>
      </c>
      <c r="D86" s="36"/>
      <c r="E86" s="36"/>
      <c r="F86" s="36"/>
      <c r="G86" s="36"/>
      <c r="H86" s="36" t="s">
        <v>5</v>
      </c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 t="s">
        <v>5</v>
      </c>
      <c r="D90" s="36" t="s">
        <v>5</v>
      </c>
      <c r="E90" s="36" t="s">
        <v>5</v>
      </c>
      <c r="F90" s="36" t="s">
        <v>5</v>
      </c>
      <c r="G90" s="36" t="s">
        <v>5</v>
      </c>
      <c r="H90" s="36" t="s">
        <v>5</v>
      </c>
    </row>
    <row r="91" spans="1:8" x14ac:dyDescent="0.25">
      <c r="A91" s="16">
        <v>129</v>
      </c>
      <c r="B91" s="36"/>
      <c r="C91" s="36" t="s">
        <v>5</v>
      </c>
      <c r="D91" s="36"/>
      <c r="E91" s="36" t="s">
        <v>5</v>
      </c>
      <c r="F91" s="36"/>
      <c r="G91" s="36" t="s">
        <v>5</v>
      </c>
      <c r="H91" s="36"/>
    </row>
    <row r="92" spans="1:8" x14ac:dyDescent="0.25">
      <c r="A92" s="16">
        <v>130</v>
      </c>
      <c r="B92" s="36" t="s">
        <v>5</v>
      </c>
      <c r="C92" s="36" t="s">
        <v>5</v>
      </c>
      <c r="D92" s="36" t="s">
        <v>5</v>
      </c>
      <c r="E92" s="36" t="s">
        <v>5</v>
      </c>
      <c r="F92" s="36" t="s">
        <v>5</v>
      </c>
      <c r="G92" s="36" t="s">
        <v>5</v>
      </c>
      <c r="H92" s="36" t="s">
        <v>5</v>
      </c>
    </row>
    <row r="93" spans="1:8" x14ac:dyDescent="0.25">
      <c r="A93" s="16">
        <v>131</v>
      </c>
      <c r="B93" s="36"/>
      <c r="C93" s="36" t="s">
        <v>5</v>
      </c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 t="s">
        <v>8</v>
      </c>
      <c r="C95" s="36"/>
      <c r="D95" s="36"/>
      <c r="E95" s="36"/>
      <c r="F95" s="36"/>
      <c r="G95" s="36"/>
      <c r="H95" s="36" t="s">
        <v>5</v>
      </c>
    </row>
  </sheetData>
  <mergeCells count="1">
    <mergeCell ref="A1:H2"/>
  </mergeCells>
  <conditionalFormatting sqref="B63:H95">
    <cfRule type="cellIs" dxfId="3096" priority="18" operator="equal">
      <formula>"Energia"</formula>
    </cfRule>
    <cfRule type="cellIs" dxfId="3095" priority="19" operator="equal">
      <formula>"Feito"</formula>
    </cfRule>
    <cfRule type="cellIs" dxfId="3094" priority="20" operator="equal">
      <formula>"Operação"</formula>
    </cfRule>
    <cfRule type="cellIs" dxfId="3093" priority="21" operator="equal">
      <formula>"Chuva"</formula>
    </cfRule>
    <cfRule type="cellIs" dxfId="3092" priority="22" operator="equal">
      <formula>"Elétrico"</formula>
    </cfRule>
    <cfRule type="cellIs" dxfId="3091" priority="23" operator="equal">
      <formula>"Mecânico"</formula>
    </cfRule>
    <cfRule type="cellIs" dxfId="3090" priority="24" operator="equal">
      <formula>"Ok"</formula>
    </cfRule>
  </conditionalFormatting>
  <conditionalFormatting sqref="B5:I62">
    <cfRule type="cellIs" dxfId="3089" priority="1" operator="equal">
      <formula>"Energia"</formula>
    </cfRule>
    <cfRule type="cellIs" dxfId="3088" priority="2" operator="equal">
      <formula>"Feito"</formula>
    </cfRule>
    <cfRule type="cellIs" dxfId="3087" priority="3" operator="equal">
      <formula>"Operação"</formula>
    </cfRule>
    <cfRule type="cellIs" dxfId="3086" priority="4" operator="equal">
      <formula>"Chuva"</formula>
    </cfRule>
    <cfRule type="cellIs" dxfId="3085" priority="5" operator="equal">
      <formula>"Elétrico"</formula>
    </cfRule>
    <cfRule type="cellIs" dxfId="3084" priority="6" operator="equal">
      <formula>"Mecânico"</formula>
    </cfRule>
    <cfRule type="cellIs" dxfId="3083" priority="7" operator="equal">
      <formula>"Ok"</formula>
    </cfRule>
  </conditionalFormatting>
  <conditionalFormatting sqref="G5:G56 C13">
    <cfRule type="cellIs" dxfId="308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3937F2D2-9BF8-45C2-9FF6-EAE2B74C9F8A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4961-4A05-4116-8C89-60BCD1D30A35}">
  <sheetPr codeName="Planilha65"/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34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44704</v>
      </c>
      <c r="C3" s="21">
        <f>B3+1</f>
        <v>44705</v>
      </c>
      <c r="D3" s="21">
        <f t="shared" ref="D3:H3" si="0">C3+1</f>
        <v>44706</v>
      </c>
      <c r="E3" s="21">
        <f t="shared" si="0"/>
        <v>44707</v>
      </c>
      <c r="F3" s="21">
        <f t="shared" si="0"/>
        <v>44708</v>
      </c>
      <c r="G3" s="21">
        <f t="shared" si="0"/>
        <v>44709</v>
      </c>
      <c r="H3" s="23">
        <f t="shared" si="0"/>
        <v>44710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/>
      <c r="D5" s="36" t="s">
        <v>5</v>
      </c>
      <c r="E5" s="36"/>
      <c r="F5" s="36"/>
      <c r="G5" s="36" t="s">
        <v>5</v>
      </c>
      <c r="H5" s="36"/>
      <c r="J5" s="46" t="s">
        <v>5</v>
      </c>
      <c r="K5">
        <f>COUNTIF($B$5:$H$95,J5)</f>
        <v>197</v>
      </c>
      <c r="L5" s="32">
        <f t="shared" ref="L5:L10" si="2">K5/$K$11</f>
        <v>0.84549356223175964</v>
      </c>
      <c r="M5" s="50">
        <v>44704</v>
      </c>
    </row>
    <row r="6" spans="1:13" x14ac:dyDescent="0.25">
      <c r="A6" s="4">
        <v>2</v>
      </c>
      <c r="B6" s="36" t="s">
        <v>9</v>
      </c>
      <c r="C6" s="36" t="s">
        <v>9</v>
      </c>
      <c r="D6" s="36"/>
      <c r="E6" s="36" t="s">
        <v>5</v>
      </c>
      <c r="F6" s="36"/>
      <c r="G6" s="36" t="s">
        <v>5</v>
      </c>
      <c r="H6" s="36" t="s">
        <v>5</v>
      </c>
      <c r="J6" s="40" t="s">
        <v>8</v>
      </c>
      <c r="K6">
        <f>COUNTIF($B$5:$H$95,J6)</f>
        <v>20</v>
      </c>
      <c r="L6" s="33">
        <f t="shared" si="2"/>
        <v>8.5836909871244635E-2</v>
      </c>
    </row>
    <row r="7" spans="1:13" x14ac:dyDescent="0.25">
      <c r="A7" s="4">
        <v>3</v>
      </c>
      <c r="B7" s="36"/>
      <c r="C7" s="36" t="s">
        <v>5</v>
      </c>
      <c r="D7" s="36"/>
      <c r="E7" s="36" t="s">
        <v>8</v>
      </c>
      <c r="F7" s="36"/>
      <c r="G7" s="36"/>
      <c r="H7" s="36" t="s">
        <v>5</v>
      </c>
      <c r="J7" s="44" t="s">
        <v>9</v>
      </c>
      <c r="K7">
        <f t="shared" ref="K7:K10" si="3">COUNTIF($B$5:$H$95,J7)</f>
        <v>5</v>
      </c>
      <c r="L7" s="33">
        <f t="shared" si="2"/>
        <v>2.1459227467811159E-2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/>
      <c r="C9" s="36" t="s">
        <v>8</v>
      </c>
      <c r="D9" s="36"/>
      <c r="E9" s="36" t="s">
        <v>5</v>
      </c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 t="s">
        <v>5</v>
      </c>
      <c r="C10" s="36"/>
      <c r="D10" s="36"/>
      <c r="E10" s="36" t="s">
        <v>10</v>
      </c>
      <c r="F10" s="36"/>
      <c r="G10" s="36" t="s">
        <v>5</v>
      </c>
      <c r="H10" s="36"/>
      <c r="J10" s="41" t="s">
        <v>10</v>
      </c>
      <c r="K10">
        <f t="shared" si="3"/>
        <v>11</v>
      </c>
      <c r="L10" s="35">
        <f t="shared" si="2"/>
        <v>4.7210300429184553E-2</v>
      </c>
    </row>
    <row r="11" spans="1:13" x14ac:dyDescent="0.25">
      <c r="A11" s="4">
        <v>7</v>
      </c>
      <c r="B11" s="36"/>
      <c r="C11" s="36" t="s">
        <v>5</v>
      </c>
      <c r="D11" s="36" t="s">
        <v>5</v>
      </c>
      <c r="E11" s="36"/>
      <c r="F11" s="36" t="s">
        <v>5</v>
      </c>
      <c r="G11" s="36"/>
      <c r="H11" s="36" t="s">
        <v>5</v>
      </c>
      <c r="J11" s="42" t="s">
        <v>20</v>
      </c>
      <c r="K11">
        <f>SUM(K5:K10)</f>
        <v>233</v>
      </c>
    </row>
    <row r="12" spans="1:13" x14ac:dyDescent="0.25">
      <c r="A12" s="4">
        <v>8</v>
      </c>
      <c r="B12" s="36" t="s">
        <v>5</v>
      </c>
      <c r="C12" s="36" t="s">
        <v>5</v>
      </c>
      <c r="D12" s="36" t="s">
        <v>5</v>
      </c>
      <c r="E12" s="36" t="s">
        <v>10</v>
      </c>
      <c r="F12" s="36"/>
      <c r="G12" s="36"/>
      <c r="H12" s="36" t="s">
        <v>5</v>
      </c>
    </row>
    <row r="13" spans="1:13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/>
      <c r="H13" s="36" t="s">
        <v>5</v>
      </c>
    </row>
    <row r="14" spans="1:13" x14ac:dyDescent="0.25">
      <c r="A14" s="4">
        <v>10</v>
      </c>
      <c r="B14" s="36"/>
      <c r="C14" s="36" t="s">
        <v>5</v>
      </c>
      <c r="D14" s="36" t="s">
        <v>5</v>
      </c>
      <c r="E14" s="36" t="s">
        <v>5</v>
      </c>
      <c r="F14" s="36"/>
      <c r="G14" s="36" t="s">
        <v>5</v>
      </c>
      <c r="H14" s="36"/>
    </row>
    <row r="15" spans="1:13" x14ac:dyDescent="0.25">
      <c r="A15" s="4">
        <v>11</v>
      </c>
      <c r="B15" s="36"/>
      <c r="C15" s="36"/>
      <c r="D15" s="36" t="s">
        <v>8</v>
      </c>
      <c r="E15" s="36"/>
      <c r="F15" s="36" t="s">
        <v>5</v>
      </c>
      <c r="G15" s="36"/>
      <c r="H15" s="36" t="s">
        <v>5</v>
      </c>
    </row>
    <row r="16" spans="1:13" x14ac:dyDescent="0.25">
      <c r="A16" s="4">
        <v>12</v>
      </c>
      <c r="B16" s="36" t="s">
        <v>8</v>
      </c>
      <c r="C16" s="36" t="s">
        <v>8</v>
      </c>
      <c r="D16" s="36" t="s">
        <v>10</v>
      </c>
      <c r="E16" s="36" t="s">
        <v>5</v>
      </c>
      <c r="F16" s="36" t="s">
        <v>5</v>
      </c>
      <c r="G16" s="36" t="s">
        <v>5</v>
      </c>
      <c r="H16" s="36" t="s">
        <v>5</v>
      </c>
    </row>
    <row r="17" spans="1:8" x14ac:dyDescent="0.25">
      <c r="A17" s="4">
        <v>13</v>
      </c>
      <c r="B17" s="36" t="s">
        <v>9</v>
      </c>
      <c r="C17" s="36"/>
      <c r="D17" s="36" t="s">
        <v>5</v>
      </c>
      <c r="E17" s="36" t="s">
        <v>5</v>
      </c>
      <c r="F17" s="36" t="s">
        <v>5</v>
      </c>
      <c r="G17" s="36" t="s">
        <v>5</v>
      </c>
      <c r="H17" s="36" t="s">
        <v>5</v>
      </c>
    </row>
    <row r="18" spans="1:8" x14ac:dyDescent="0.25">
      <c r="A18" s="4">
        <v>14</v>
      </c>
      <c r="B18" s="36" t="s">
        <v>5</v>
      </c>
      <c r="C18" s="36"/>
      <c r="D18" s="36"/>
      <c r="E18" s="36"/>
      <c r="F18" s="36"/>
      <c r="G18" s="36" t="s">
        <v>5</v>
      </c>
      <c r="H18" s="36" t="s">
        <v>5</v>
      </c>
    </row>
    <row r="19" spans="1:8" x14ac:dyDescent="0.25">
      <c r="A19" s="4">
        <v>15</v>
      </c>
      <c r="B19" s="36" t="s">
        <v>8</v>
      </c>
      <c r="C19" s="36"/>
      <c r="D19" s="36"/>
      <c r="E19" s="36" t="s">
        <v>5</v>
      </c>
      <c r="F19" s="36"/>
      <c r="G19" s="36"/>
      <c r="H19" s="36" t="s">
        <v>5</v>
      </c>
    </row>
    <row r="20" spans="1:8" x14ac:dyDescent="0.25">
      <c r="A20" s="4">
        <v>16</v>
      </c>
      <c r="B20" s="36"/>
      <c r="C20" s="36"/>
      <c r="D20" s="36" t="s">
        <v>5</v>
      </c>
      <c r="E20" s="36"/>
      <c r="F20" s="36"/>
      <c r="G20" s="36"/>
      <c r="H20" s="36"/>
    </row>
    <row r="21" spans="1:8" x14ac:dyDescent="0.25">
      <c r="A21" s="4">
        <v>17</v>
      </c>
      <c r="B21" s="36"/>
      <c r="C21" s="36"/>
      <c r="D21" s="36" t="s">
        <v>5</v>
      </c>
      <c r="E21" s="36"/>
      <c r="F21" s="36"/>
      <c r="G21" s="36" t="s">
        <v>5</v>
      </c>
      <c r="H21" s="36"/>
    </row>
    <row r="22" spans="1:8" x14ac:dyDescent="0.25">
      <c r="A22" s="4">
        <v>18</v>
      </c>
      <c r="B22" s="36"/>
      <c r="C22" s="36"/>
      <c r="D22" s="36" t="s">
        <v>5</v>
      </c>
      <c r="E22" s="36"/>
      <c r="F22" s="36"/>
      <c r="G22" s="36" t="s">
        <v>5</v>
      </c>
      <c r="H22" s="36"/>
    </row>
    <row r="23" spans="1:8" x14ac:dyDescent="0.25">
      <c r="A23" s="4">
        <v>19</v>
      </c>
      <c r="B23" s="36" t="s">
        <v>5</v>
      </c>
      <c r="C23" s="36"/>
      <c r="D23" s="36"/>
      <c r="E23" s="36" t="s">
        <v>5</v>
      </c>
      <c r="F23" s="36"/>
      <c r="G23" s="36"/>
      <c r="H23" s="36" t="s">
        <v>5</v>
      </c>
    </row>
    <row r="24" spans="1:8" x14ac:dyDescent="0.25">
      <c r="A24" s="4">
        <v>20</v>
      </c>
      <c r="B24" s="36"/>
      <c r="C24" s="36"/>
      <c r="D24" s="36" t="s">
        <v>5</v>
      </c>
      <c r="E24" s="36"/>
      <c r="F24" s="36"/>
      <c r="G24" s="36" t="s">
        <v>8</v>
      </c>
      <c r="H24" s="36" t="s">
        <v>8</v>
      </c>
    </row>
    <row r="25" spans="1:8" x14ac:dyDescent="0.25">
      <c r="A25" s="4">
        <v>21</v>
      </c>
      <c r="B25" s="36"/>
      <c r="C25" s="36" t="s">
        <v>5</v>
      </c>
      <c r="D25" s="36"/>
      <c r="E25" s="36"/>
      <c r="F25" s="36" t="s">
        <v>5</v>
      </c>
      <c r="G25" s="36"/>
      <c r="H25" s="36"/>
    </row>
    <row r="26" spans="1:8" x14ac:dyDescent="0.25">
      <c r="A26" s="4">
        <v>22</v>
      </c>
      <c r="B26" s="36"/>
      <c r="C26" s="36"/>
      <c r="D26" s="36" t="s">
        <v>8</v>
      </c>
      <c r="E26" s="36"/>
      <c r="F26" s="36"/>
      <c r="G26" s="36" t="s">
        <v>5</v>
      </c>
      <c r="H26" s="36"/>
    </row>
    <row r="27" spans="1:8" x14ac:dyDescent="0.25">
      <c r="A27" s="4">
        <v>23</v>
      </c>
      <c r="B27" s="36"/>
      <c r="C27" s="36" t="s">
        <v>5</v>
      </c>
      <c r="D27" s="36"/>
      <c r="E27" s="36"/>
      <c r="F27" s="36" t="s">
        <v>5</v>
      </c>
      <c r="G27" s="36"/>
      <c r="H27" s="36"/>
    </row>
    <row r="28" spans="1:8" x14ac:dyDescent="0.25">
      <c r="A28" s="4">
        <v>24</v>
      </c>
      <c r="B28" s="36"/>
      <c r="C28" s="36" t="s">
        <v>5</v>
      </c>
      <c r="D28" s="36"/>
      <c r="E28" s="36"/>
      <c r="F28" s="36" t="s">
        <v>5</v>
      </c>
      <c r="G28" s="36"/>
      <c r="H28" s="36"/>
    </row>
    <row r="29" spans="1:8" x14ac:dyDescent="0.25">
      <c r="A29" s="4">
        <v>25</v>
      </c>
      <c r="B29" s="36" t="s">
        <v>8</v>
      </c>
      <c r="C29" s="36"/>
      <c r="D29" s="36" t="s">
        <v>8</v>
      </c>
      <c r="E29" s="36"/>
      <c r="F29" s="36"/>
      <c r="G29" s="36" t="s">
        <v>8</v>
      </c>
      <c r="H29" s="36"/>
    </row>
    <row r="30" spans="1:8" x14ac:dyDescent="0.25">
      <c r="A30" s="4">
        <v>26</v>
      </c>
      <c r="B30" s="36"/>
      <c r="C30" s="36"/>
      <c r="D30" s="36" t="s">
        <v>10</v>
      </c>
      <c r="E30" s="36"/>
      <c r="F30" s="36"/>
      <c r="G30" s="36"/>
      <c r="H30" s="36"/>
    </row>
    <row r="31" spans="1:8" x14ac:dyDescent="0.25">
      <c r="A31" s="4">
        <v>27</v>
      </c>
      <c r="B31" s="36"/>
      <c r="C31" s="36" t="s">
        <v>5</v>
      </c>
      <c r="D31" s="36"/>
      <c r="E31" s="36"/>
      <c r="F31" s="36" t="s">
        <v>5</v>
      </c>
      <c r="G31" s="36"/>
      <c r="H31" s="36"/>
    </row>
    <row r="32" spans="1:8" x14ac:dyDescent="0.25">
      <c r="A32" s="4">
        <v>28</v>
      </c>
      <c r="B32" s="36"/>
      <c r="C32" s="36"/>
      <c r="D32" s="36" t="s">
        <v>5</v>
      </c>
      <c r="E32" s="36"/>
      <c r="F32" s="36"/>
      <c r="G32" s="36"/>
      <c r="H32" s="36"/>
    </row>
    <row r="33" spans="1:8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/>
      <c r="H33" s="36" t="s">
        <v>5</v>
      </c>
    </row>
    <row r="34" spans="1:8" x14ac:dyDescent="0.25">
      <c r="A34" s="4">
        <v>30</v>
      </c>
      <c r="B34" s="36" t="s">
        <v>5</v>
      </c>
      <c r="C34" s="36"/>
      <c r="D34" s="36" t="s">
        <v>9</v>
      </c>
      <c r="E34" s="36" t="s">
        <v>9</v>
      </c>
      <c r="F34" s="36" t="s">
        <v>5</v>
      </c>
      <c r="G34" s="36"/>
      <c r="H34" s="36" t="s">
        <v>5</v>
      </c>
    </row>
    <row r="35" spans="1:8" x14ac:dyDescent="0.25">
      <c r="A35" s="4">
        <v>31</v>
      </c>
      <c r="B35" s="36" t="s">
        <v>5</v>
      </c>
      <c r="C35" s="36"/>
      <c r="D35" s="36" t="s">
        <v>5</v>
      </c>
      <c r="E35" s="36"/>
      <c r="F35" s="36" t="s">
        <v>5</v>
      </c>
      <c r="G35" s="36"/>
      <c r="H35" s="36" t="s">
        <v>5</v>
      </c>
    </row>
    <row r="36" spans="1:8" x14ac:dyDescent="0.25">
      <c r="A36" s="4">
        <v>32</v>
      </c>
      <c r="B36" s="36"/>
      <c r="C36" s="36" t="s">
        <v>5</v>
      </c>
      <c r="D36" s="36"/>
      <c r="E36" s="36" t="s">
        <v>10</v>
      </c>
      <c r="F36" s="36"/>
      <c r="G36" s="36" t="s">
        <v>5</v>
      </c>
      <c r="H36" s="36"/>
    </row>
    <row r="37" spans="1:8" x14ac:dyDescent="0.25">
      <c r="A37" s="4">
        <v>33</v>
      </c>
      <c r="B37" s="36"/>
      <c r="C37" s="36" t="s">
        <v>5</v>
      </c>
      <c r="D37" s="36"/>
      <c r="E37" s="36"/>
      <c r="F37" s="36"/>
      <c r="G37" s="36" t="s">
        <v>5</v>
      </c>
      <c r="H37" s="36"/>
    </row>
    <row r="38" spans="1:8" x14ac:dyDescent="0.25">
      <c r="A38" s="4">
        <v>34</v>
      </c>
      <c r="B38" s="36" t="s">
        <v>5</v>
      </c>
      <c r="C38" s="36"/>
      <c r="D38" s="36" t="s">
        <v>10</v>
      </c>
      <c r="E38" s="36" t="s">
        <v>10</v>
      </c>
      <c r="F38" s="36"/>
      <c r="G38" s="36" t="s">
        <v>5</v>
      </c>
      <c r="H38" s="36"/>
    </row>
    <row r="39" spans="1:8" x14ac:dyDescent="0.25">
      <c r="A39" s="4">
        <v>35</v>
      </c>
      <c r="B39" s="36"/>
      <c r="C39" s="36" t="s">
        <v>5</v>
      </c>
      <c r="D39" s="36"/>
      <c r="E39" s="36" t="s">
        <v>10</v>
      </c>
      <c r="F39" s="36"/>
      <c r="G39" s="36" t="s">
        <v>5</v>
      </c>
      <c r="H39" s="36"/>
    </row>
    <row r="40" spans="1:8" x14ac:dyDescent="0.25">
      <c r="A40" s="4">
        <v>36</v>
      </c>
      <c r="B40" s="36" t="s">
        <v>8</v>
      </c>
      <c r="C40" s="36"/>
      <c r="D40" s="36" t="s">
        <v>5</v>
      </c>
      <c r="E40" s="36"/>
      <c r="F40" s="36" t="s">
        <v>5</v>
      </c>
      <c r="G40" s="36"/>
      <c r="H40" s="36" t="s">
        <v>5</v>
      </c>
    </row>
    <row r="41" spans="1:8" x14ac:dyDescent="0.25">
      <c r="A41" s="4">
        <v>37</v>
      </c>
      <c r="B41" s="36"/>
      <c r="C41" s="36" t="s">
        <v>5</v>
      </c>
      <c r="D41" s="36"/>
      <c r="E41" s="36"/>
      <c r="F41" s="36" t="s">
        <v>5</v>
      </c>
      <c r="G41" s="36" t="s">
        <v>5</v>
      </c>
      <c r="H41" s="36"/>
    </row>
    <row r="42" spans="1:8" x14ac:dyDescent="0.25">
      <c r="A42" s="4">
        <v>38</v>
      </c>
      <c r="B42" s="36"/>
      <c r="C42" s="36"/>
      <c r="D42" s="36" t="s">
        <v>5</v>
      </c>
      <c r="E42" s="36" t="s">
        <v>5</v>
      </c>
      <c r="F42" s="36" t="s">
        <v>5</v>
      </c>
      <c r="G42" s="36" t="s">
        <v>10</v>
      </c>
      <c r="H42" s="36"/>
    </row>
    <row r="43" spans="1:8" x14ac:dyDescent="0.25">
      <c r="A43" s="4">
        <v>39</v>
      </c>
      <c r="B43" s="36"/>
      <c r="C43" s="36" t="s">
        <v>5</v>
      </c>
      <c r="D43" s="36"/>
      <c r="E43" s="36" t="s">
        <v>5</v>
      </c>
      <c r="F43" s="36" t="s">
        <v>5</v>
      </c>
      <c r="G43" s="36" t="s">
        <v>5</v>
      </c>
      <c r="H43" s="36"/>
    </row>
    <row r="44" spans="1:8" x14ac:dyDescent="0.25">
      <c r="A44" s="4">
        <v>40</v>
      </c>
      <c r="B44" s="36"/>
      <c r="C44" s="36"/>
      <c r="D44" s="36" t="s">
        <v>5</v>
      </c>
      <c r="E44" s="36" t="s">
        <v>10</v>
      </c>
      <c r="F44" s="36"/>
      <c r="G44" s="36" t="s">
        <v>5</v>
      </c>
      <c r="H44" s="36"/>
    </row>
    <row r="45" spans="1:8" x14ac:dyDescent="0.25">
      <c r="A45" s="4">
        <v>41</v>
      </c>
      <c r="B45" s="36" t="s">
        <v>5</v>
      </c>
      <c r="C45" s="36"/>
      <c r="D45" s="36"/>
      <c r="E45" s="36" t="s">
        <v>10</v>
      </c>
      <c r="F45" s="36"/>
      <c r="G45" s="36"/>
      <c r="H45" s="36" t="s">
        <v>5</v>
      </c>
    </row>
    <row r="46" spans="1:8" x14ac:dyDescent="0.25">
      <c r="A46" s="4">
        <v>42</v>
      </c>
      <c r="B46" s="36" t="s">
        <v>5</v>
      </c>
      <c r="C46" s="36"/>
      <c r="D46" s="36"/>
      <c r="E46" s="36" t="s">
        <v>5</v>
      </c>
      <c r="F46" s="36"/>
      <c r="G46" s="36"/>
      <c r="H46" s="36" t="s">
        <v>5</v>
      </c>
    </row>
    <row r="47" spans="1:8" x14ac:dyDescent="0.25">
      <c r="A47" s="4">
        <v>43</v>
      </c>
      <c r="B47" s="36"/>
      <c r="C47" s="36"/>
      <c r="D47" s="36" t="s">
        <v>5</v>
      </c>
      <c r="E47" s="36"/>
      <c r="F47" s="36"/>
      <c r="G47" s="36" t="s">
        <v>5</v>
      </c>
      <c r="H47" s="36"/>
    </row>
    <row r="48" spans="1:8" x14ac:dyDescent="0.25">
      <c r="A48" s="4">
        <v>44</v>
      </c>
      <c r="B48" s="36"/>
      <c r="C48" s="36"/>
      <c r="D48" s="36" t="s">
        <v>5</v>
      </c>
      <c r="E48" s="36"/>
      <c r="F48" s="36"/>
      <c r="G48" s="36" t="s">
        <v>5</v>
      </c>
      <c r="H48" s="36"/>
    </row>
    <row r="49" spans="1:8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8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 t="s">
        <v>8</v>
      </c>
      <c r="C54" s="36" t="s">
        <v>8</v>
      </c>
      <c r="D54" s="36" t="s">
        <v>8</v>
      </c>
      <c r="E54" s="36" t="s">
        <v>8</v>
      </c>
      <c r="F54" s="36" t="s">
        <v>8</v>
      </c>
      <c r="G54" s="36" t="s">
        <v>8</v>
      </c>
      <c r="H54" s="36" t="s">
        <v>8</v>
      </c>
    </row>
    <row r="55" spans="1:8" x14ac:dyDescent="0.25">
      <c r="A55" s="4">
        <v>51</v>
      </c>
      <c r="B55" s="36"/>
      <c r="C55" s="36" t="s">
        <v>5</v>
      </c>
      <c r="D55" s="36"/>
      <c r="E55" s="36"/>
      <c r="F55" s="36" t="s">
        <v>5</v>
      </c>
      <c r="G55" s="36"/>
      <c r="H55" s="36"/>
    </row>
    <row r="56" spans="1:8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8" x14ac:dyDescent="0.25">
      <c r="A57" s="4">
        <v>53</v>
      </c>
      <c r="B57" s="36" t="s">
        <v>5</v>
      </c>
      <c r="C57" s="36"/>
      <c r="D57" s="36"/>
      <c r="E57" s="36" t="s">
        <v>5</v>
      </c>
      <c r="F57" s="36"/>
      <c r="G57" s="36"/>
      <c r="H57" s="36" t="s">
        <v>5</v>
      </c>
    </row>
    <row r="58" spans="1:8" x14ac:dyDescent="0.25">
      <c r="A58" s="4">
        <v>54</v>
      </c>
      <c r="B58" s="36" t="s">
        <v>5</v>
      </c>
      <c r="C58" s="36"/>
      <c r="D58" s="36"/>
      <c r="E58" s="36" t="s">
        <v>5</v>
      </c>
      <c r="F58" s="36"/>
      <c r="G58" s="36"/>
      <c r="H58" s="36" t="s">
        <v>5</v>
      </c>
    </row>
    <row r="59" spans="1:8" x14ac:dyDescent="0.25">
      <c r="A59" s="4">
        <v>55</v>
      </c>
      <c r="B59" s="36"/>
      <c r="C59" s="36"/>
      <c r="D59" s="36" t="s">
        <v>5</v>
      </c>
      <c r="E59" s="36"/>
      <c r="F59" s="36"/>
      <c r="G59" s="36" t="s">
        <v>5</v>
      </c>
      <c r="H59" s="36"/>
    </row>
    <row r="60" spans="1:8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/>
    </row>
    <row r="61" spans="1:8" x14ac:dyDescent="0.25">
      <c r="A61" s="16">
        <v>73</v>
      </c>
      <c r="B61" s="36"/>
      <c r="C61" s="36"/>
      <c r="D61" s="36" t="s">
        <v>5</v>
      </c>
      <c r="E61" s="36" t="s">
        <v>5</v>
      </c>
      <c r="F61" s="36"/>
      <c r="G61" s="36"/>
      <c r="H61" s="36"/>
    </row>
    <row r="62" spans="1:8" x14ac:dyDescent="0.25">
      <c r="A62" s="16">
        <v>74</v>
      </c>
      <c r="B62" s="36" t="s">
        <v>5</v>
      </c>
      <c r="C62" s="36"/>
      <c r="D62" s="36" t="s">
        <v>5</v>
      </c>
      <c r="E62" s="36" t="s">
        <v>5</v>
      </c>
      <c r="F62" s="36"/>
      <c r="G62" s="36" t="s">
        <v>5</v>
      </c>
      <c r="H62" s="36"/>
    </row>
    <row r="63" spans="1:8" x14ac:dyDescent="0.25">
      <c r="A63" s="16">
        <v>101</v>
      </c>
      <c r="B63" s="37"/>
      <c r="C63" s="36" t="s">
        <v>5</v>
      </c>
      <c r="D63" s="36"/>
      <c r="E63" s="36" t="s">
        <v>5</v>
      </c>
      <c r="F63" s="36"/>
      <c r="G63" s="36" t="s">
        <v>5</v>
      </c>
      <c r="H63" s="36"/>
    </row>
    <row r="64" spans="1:8" x14ac:dyDescent="0.25">
      <c r="A64" s="16">
        <v>102</v>
      </c>
      <c r="B64" s="36"/>
      <c r="C64" s="36" t="s">
        <v>5</v>
      </c>
      <c r="D64" s="36"/>
      <c r="E64" s="36" t="s">
        <v>5</v>
      </c>
      <c r="F64" s="36"/>
      <c r="G64" s="36" t="s">
        <v>5</v>
      </c>
      <c r="H64" s="36"/>
    </row>
    <row r="65" spans="1:8" x14ac:dyDescent="0.25">
      <c r="A65" s="16">
        <v>103</v>
      </c>
      <c r="B65" s="36"/>
      <c r="C65" s="36" t="s">
        <v>5</v>
      </c>
      <c r="D65" s="36"/>
      <c r="E65" s="36" t="s">
        <v>5</v>
      </c>
      <c r="F65" s="36"/>
      <c r="G65" s="36" t="s">
        <v>5</v>
      </c>
      <c r="H65" s="36"/>
    </row>
    <row r="66" spans="1:8" x14ac:dyDescent="0.25">
      <c r="A66" s="16">
        <v>104</v>
      </c>
      <c r="B66" s="36"/>
      <c r="C66" s="36"/>
      <c r="D66" s="36" t="s">
        <v>5</v>
      </c>
      <c r="E66" s="36"/>
      <c r="F66" s="36" t="s">
        <v>5</v>
      </c>
      <c r="G66" s="36"/>
      <c r="H66" s="36" t="s">
        <v>5</v>
      </c>
    </row>
    <row r="67" spans="1:8" x14ac:dyDescent="0.25">
      <c r="A67" s="16">
        <v>105</v>
      </c>
      <c r="B67" s="36"/>
      <c r="C67" s="36"/>
      <c r="D67" s="36" t="s">
        <v>5</v>
      </c>
      <c r="E67" s="36"/>
      <c r="F67" s="36" t="s">
        <v>5</v>
      </c>
      <c r="G67" s="36"/>
      <c r="H67" s="36" t="s">
        <v>5</v>
      </c>
    </row>
    <row r="68" spans="1:8" x14ac:dyDescent="0.25">
      <c r="A68" s="16">
        <v>106</v>
      </c>
      <c r="B68" s="36" t="s">
        <v>5</v>
      </c>
      <c r="C68" s="36" t="s">
        <v>5</v>
      </c>
      <c r="D68" s="36"/>
      <c r="E68" s="36" t="s">
        <v>5</v>
      </c>
      <c r="F68" s="36" t="s">
        <v>5</v>
      </c>
      <c r="G68" s="36" t="s">
        <v>5</v>
      </c>
      <c r="H68" s="36" t="s">
        <v>5</v>
      </c>
    </row>
    <row r="69" spans="1:8" x14ac:dyDescent="0.25">
      <c r="A69" s="16">
        <v>107</v>
      </c>
      <c r="B69" s="36"/>
      <c r="C69" s="36"/>
      <c r="D69" s="36" t="s">
        <v>5</v>
      </c>
      <c r="E69" s="36"/>
      <c r="F69" s="36" t="s">
        <v>5</v>
      </c>
      <c r="G69" s="36"/>
      <c r="H69" s="36" t="s">
        <v>5</v>
      </c>
    </row>
    <row r="70" spans="1:8" x14ac:dyDescent="0.25">
      <c r="A70" s="16">
        <v>108</v>
      </c>
      <c r="B70" s="36" t="s">
        <v>5</v>
      </c>
      <c r="C70" s="36" t="s">
        <v>5</v>
      </c>
      <c r="D70" s="36" t="s">
        <v>5</v>
      </c>
      <c r="E70" s="36"/>
      <c r="F70" s="36"/>
      <c r="G70" s="36"/>
      <c r="H70" s="36" t="s">
        <v>5</v>
      </c>
    </row>
    <row r="71" spans="1:8" x14ac:dyDescent="0.25">
      <c r="A71" s="16">
        <v>109</v>
      </c>
      <c r="B71" s="36"/>
      <c r="C71" s="36" t="s">
        <v>5</v>
      </c>
      <c r="D71" s="36"/>
      <c r="E71" s="36" t="s">
        <v>5</v>
      </c>
      <c r="F71" s="36"/>
      <c r="G71" s="36" t="s">
        <v>5</v>
      </c>
      <c r="H71" s="36"/>
    </row>
    <row r="72" spans="1:8" x14ac:dyDescent="0.25">
      <c r="A72" s="16">
        <v>110</v>
      </c>
      <c r="B72" s="36"/>
      <c r="C72" s="36" t="s">
        <v>5</v>
      </c>
      <c r="D72" s="36"/>
      <c r="E72" s="36" t="s">
        <v>5</v>
      </c>
      <c r="F72" s="36"/>
      <c r="G72" s="36" t="s">
        <v>5</v>
      </c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16">
        <v>113</v>
      </c>
      <c r="B75" s="36" t="s">
        <v>5</v>
      </c>
      <c r="C75" s="36"/>
      <c r="D75" s="36" t="s">
        <v>5</v>
      </c>
      <c r="E75" s="36"/>
      <c r="F75" s="36" t="s">
        <v>5</v>
      </c>
      <c r="G75" s="36" t="s">
        <v>5</v>
      </c>
      <c r="H75" s="36"/>
    </row>
    <row r="76" spans="1:8" x14ac:dyDescent="0.25">
      <c r="A76" s="16">
        <v>114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16">
        <v>115</v>
      </c>
      <c r="B77" s="36" t="s">
        <v>5</v>
      </c>
      <c r="C77" s="36"/>
      <c r="D77" s="36" t="s">
        <v>5</v>
      </c>
      <c r="E77" s="36"/>
      <c r="F77" s="36"/>
      <c r="G77" s="36" t="s">
        <v>5</v>
      </c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 t="s">
        <v>5</v>
      </c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 t="s">
        <v>5</v>
      </c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 t="s">
        <v>5</v>
      </c>
      <c r="C86" s="36"/>
      <c r="D86" s="36"/>
      <c r="E86" s="36"/>
      <c r="F86" s="36"/>
      <c r="G86" s="36"/>
      <c r="H86" s="36" t="s">
        <v>5</v>
      </c>
    </row>
    <row r="87" spans="1:8" x14ac:dyDescent="0.25">
      <c r="A87" s="16">
        <v>125</v>
      </c>
      <c r="B87" s="36"/>
      <c r="C87" s="36"/>
      <c r="D87" s="36"/>
      <c r="E87" s="36"/>
      <c r="F87" s="36"/>
      <c r="G87" s="36" t="s">
        <v>5</v>
      </c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 t="s">
        <v>5</v>
      </c>
      <c r="H89" s="36"/>
    </row>
    <row r="90" spans="1:8" x14ac:dyDescent="0.25">
      <c r="A90" s="16">
        <v>128</v>
      </c>
      <c r="B90" s="36" t="s">
        <v>5</v>
      </c>
      <c r="C90" s="36" t="s">
        <v>5</v>
      </c>
      <c r="D90" s="36" t="s">
        <v>5</v>
      </c>
      <c r="E90" s="36" t="s">
        <v>5</v>
      </c>
      <c r="F90" s="36" t="s">
        <v>5</v>
      </c>
      <c r="G90" s="36" t="s">
        <v>5</v>
      </c>
      <c r="H90" s="36" t="s">
        <v>5</v>
      </c>
    </row>
    <row r="91" spans="1:8" x14ac:dyDescent="0.25">
      <c r="A91" s="16">
        <v>129</v>
      </c>
      <c r="B91" s="36" t="s">
        <v>5</v>
      </c>
      <c r="C91" s="36"/>
      <c r="D91" s="36" t="s">
        <v>5</v>
      </c>
      <c r="E91" s="36"/>
      <c r="F91" s="36" t="s">
        <v>5</v>
      </c>
      <c r="G91" s="36"/>
      <c r="H91" s="36" t="s">
        <v>5</v>
      </c>
    </row>
    <row r="92" spans="1:8" x14ac:dyDescent="0.25">
      <c r="A92" s="16">
        <v>130</v>
      </c>
      <c r="B92" s="36" t="s">
        <v>5</v>
      </c>
      <c r="C92" s="36" t="s">
        <v>5</v>
      </c>
      <c r="D92" s="36" t="s">
        <v>5</v>
      </c>
      <c r="E92" s="36" t="s">
        <v>5</v>
      </c>
      <c r="F92" s="36" t="s">
        <v>5</v>
      </c>
      <c r="G92" s="36" t="s">
        <v>5</v>
      </c>
      <c r="H92" s="36" t="s">
        <v>5</v>
      </c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 t="s">
        <v>5</v>
      </c>
      <c r="C95" s="36"/>
      <c r="D95" s="36"/>
      <c r="E95" s="36"/>
      <c r="F95" s="36"/>
      <c r="G95" s="36"/>
      <c r="H95" s="36" t="s">
        <v>5</v>
      </c>
    </row>
  </sheetData>
  <mergeCells count="1">
    <mergeCell ref="A1:H2"/>
  </mergeCells>
  <conditionalFormatting sqref="B63:H95">
    <cfRule type="cellIs" dxfId="3081" priority="18" operator="equal">
      <formula>"Energia"</formula>
    </cfRule>
    <cfRule type="cellIs" dxfId="3080" priority="19" operator="equal">
      <formula>"Feito"</formula>
    </cfRule>
    <cfRule type="cellIs" dxfId="3079" priority="20" operator="equal">
      <formula>"Operação"</formula>
    </cfRule>
    <cfRule type="cellIs" dxfId="3078" priority="21" operator="equal">
      <formula>"Chuva"</formula>
    </cfRule>
    <cfRule type="cellIs" dxfId="3077" priority="22" operator="equal">
      <formula>"Elétrico"</formula>
    </cfRule>
    <cfRule type="cellIs" dxfId="3076" priority="23" operator="equal">
      <formula>"Mecânico"</formula>
    </cfRule>
    <cfRule type="cellIs" dxfId="3075" priority="24" operator="equal">
      <formula>"Ok"</formula>
    </cfRule>
  </conditionalFormatting>
  <conditionalFormatting sqref="B5:I62">
    <cfRule type="cellIs" dxfId="3074" priority="1" operator="equal">
      <formula>"Energia"</formula>
    </cfRule>
    <cfRule type="cellIs" dxfId="3073" priority="2" operator="equal">
      <formula>"Feito"</formula>
    </cfRule>
    <cfRule type="cellIs" dxfId="3072" priority="3" operator="equal">
      <formula>"Operação"</formula>
    </cfRule>
    <cfRule type="cellIs" dxfId="3071" priority="4" operator="equal">
      <formula>"Chuva"</formula>
    </cfRule>
    <cfRule type="cellIs" dxfId="3070" priority="5" operator="equal">
      <formula>"Elétrico"</formula>
    </cfRule>
    <cfRule type="cellIs" dxfId="3069" priority="6" operator="equal">
      <formula>"Mecânico"</formula>
    </cfRule>
    <cfRule type="cellIs" dxfId="3068" priority="7" operator="equal">
      <formula>"Ok"</formula>
    </cfRule>
  </conditionalFormatting>
  <conditionalFormatting sqref="G5:G56 C13">
    <cfRule type="cellIs" dxfId="306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59B1C5BC-1292-4AB4-80EA-ADF83D56E3C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9B76-B875-4CCE-BBB5-8F217A8718D2}">
  <sheetPr codeName="Planilha66"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L17" sqref="L17:L1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35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44711</v>
      </c>
      <c r="C3" s="21">
        <f>B3+1</f>
        <v>44712</v>
      </c>
      <c r="D3" s="21">
        <f t="shared" ref="D3:H3" si="0">C3+1</f>
        <v>44713</v>
      </c>
      <c r="E3" s="21">
        <f t="shared" si="0"/>
        <v>44714</v>
      </c>
      <c r="F3" s="21">
        <f t="shared" si="0"/>
        <v>44715</v>
      </c>
      <c r="G3" s="21">
        <f t="shared" si="0"/>
        <v>44716</v>
      </c>
      <c r="H3" s="23">
        <f t="shared" si="0"/>
        <v>44717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5</v>
      </c>
      <c r="D5" s="36"/>
      <c r="E5" s="36"/>
      <c r="F5" s="36" t="s">
        <v>5</v>
      </c>
      <c r="G5" s="36"/>
      <c r="H5" s="36"/>
      <c r="J5" s="46" t="s">
        <v>5</v>
      </c>
      <c r="K5">
        <f>COUNTIF($B$5:$H$95,J5)</f>
        <v>196</v>
      </c>
      <c r="L5" s="32">
        <f t="shared" ref="L5:L10" si="2">K5/$K$11</f>
        <v>0.90322580645161288</v>
      </c>
      <c r="M5" s="50">
        <v>44711</v>
      </c>
    </row>
    <row r="6" spans="1:13" x14ac:dyDescent="0.25">
      <c r="A6" s="4">
        <v>2</v>
      </c>
      <c r="B6" s="36"/>
      <c r="C6" s="36"/>
      <c r="D6" s="36" t="s">
        <v>5</v>
      </c>
      <c r="E6" s="36"/>
      <c r="F6" s="36"/>
      <c r="G6" s="36" t="s">
        <v>5</v>
      </c>
      <c r="H6" s="36"/>
      <c r="J6" s="40" t="s">
        <v>8</v>
      </c>
      <c r="K6">
        <f>COUNTIF($B$5:$H$95,J6)</f>
        <v>5</v>
      </c>
      <c r="L6" s="33">
        <f t="shared" si="2"/>
        <v>2.3041474654377881E-2</v>
      </c>
    </row>
    <row r="7" spans="1:13" x14ac:dyDescent="0.25">
      <c r="A7" s="4">
        <v>3</v>
      </c>
      <c r="B7" s="36"/>
      <c r="C7" s="36" t="s">
        <v>5</v>
      </c>
      <c r="D7" s="36"/>
      <c r="E7" s="36" t="s">
        <v>5</v>
      </c>
      <c r="F7" s="36"/>
      <c r="G7" s="36" t="s">
        <v>5</v>
      </c>
      <c r="H7" s="36"/>
      <c r="J7" s="44" t="s">
        <v>9</v>
      </c>
      <c r="K7">
        <f t="shared" ref="K7:K10" si="3">COUNTIF($B$5:$H$95,J7)</f>
        <v>7</v>
      </c>
      <c r="L7" s="33">
        <f t="shared" si="2"/>
        <v>3.2258064516129031E-2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8</v>
      </c>
      <c r="C9" s="36"/>
      <c r="D9" s="36"/>
      <c r="E9" s="36"/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 t="s">
        <v>5</v>
      </c>
      <c r="C10" s="36"/>
      <c r="D10" s="36"/>
      <c r="E10" s="36" t="s">
        <v>5</v>
      </c>
      <c r="F10" s="36" t="s">
        <v>5</v>
      </c>
      <c r="G10" s="36"/>
      <c r="H10" s="36" t="s">
        <v>5</v>
      </c>
      <c r="J10" s="41" t="s">
        <v>10</v>
      </c>
      <c r="K10">
        <f t="shared" si="3"/>
        <v>9</v>
      </c>
      <c r="L10" s="35">
        <f t="shared" si="2"/>
        <v>4.1474654377880185E-2</v>
      </c>
    </row>
    <row r="11" spans="1:13" x14ac:dyDescent="0.25">
      <c r="A11" s="4">
        <v>7</v>
      </c>
      <c r="B11" s="36"/>
      <c r="C11" s="36" t="s">
        <v>5</v>
      </c>
      <c r="D11" s="36"/>
      <c r="E11" s="36" t="s">
        <v>5</v>
      </c>
      <c r="F11" s="36" t="s">
        <v>10</v>
      </c>
      <c r="G11" s="36"/>
      <c r="H11" s="36" t="s">
        <v>5</v>
      </c>
      <c r="J11" s="42" t="s">
        <v>20</v>
      </c>
      <c r="K11">
        <f>SUM(K5:K10)</f>
        <v>217</v>
      </c>
    </row>
    <row r="12" spans="1:13" x14ac:dyDescent="0.25">
      <c r="A12" s="4">
        <v>8</v>
      </c>
      <c r="B12" s="36"/>
      <c r="C12" s="36"/>
      <c r="D12" s="36" t="s">
        <v>5</v>
      </c>
      <c r="E12" s="36"/>
      <c r="F12" s="36"/>
      <c r="G12" s="36" t="s">
        <v>5</v>
      </c>
      <c r="H12" s="36"/>
    </row>
    <row r="13" spans="1:13" x14ac:dyDescent="0.25">
      <c r="A13" s="4">
        <v>9</v>
      </c>
      <c r="B13" s="36" t="s">
        <v>8</v>
      </c>
      <c r="C13" s="36"/>
      <c r="D13" s="36" t="s">
        <v>5</v>
      </c>
      <c r="E13" s="36"/>
      <c r="F13" s="36" t="s">
        <v>5</v>
      </c>
      <c r="G13" s="36"/>
      <c r="H13" s="36"/>
    </row>
    <row r="14" spans="1:13" x14ac:dyDescent="0.25">
      <c r="A14" s="4">
        <v>10</v>
      </c>
      <c r="B14" s="36" t="s">
        <v>5</v>
      </c>
      <c r="C14" s="36"/>
      <c r="D14" s="36"/>
      <c r="E14" s="36"/>
      <c r="F14" s="36" t="s">
        <v>5</v>
      </c>
      <c r="G14" s="36"/>
      <c r="H14" s="36" t="s">
        <v>5</v>
      </c>
    </row>
    <row r="15" spans="1:13" x14ac:dyDescent="0.25">
      <c r="A15" s="4">
        <v>11</v>
      </c>
      <c r="B15" s="36"/>
      <c r="C15" s="36" t="s">
        <v>5</v>
      </c>
      <c r="D15" s="36" t="s">
        <v>5</v>
      </c>
      <c r="E15" s="36"/>
      <c r="F15" s="36"/>
      <c r="G15" s="36" t="s">
        <v>5</v>
      </c>
      <c r="H15" s="36"/>
    </row>
    <row r="16" spans="1:13" x14ac:dyDescent="0.25">
      <c r="A16" s="4">
        <v>12</v>
      </c>
      <c r="B16" s="36"/>
      <c r="C16" s="36" t="s">
        <v>5</v>
      </c>
      <c r="D16" s="36" t="s">
        <v>5</v>
      </c>
      <c r="E16" s="36" t="s">
        <v>5</v>
      </c>
      <c r="F16" s="36"/>
      <c r="G16" s="36" t="s">
        <v>5</v>
      </c>
      <c r="H16" s="36"/>
    </row>
    <row r="17" spans="1:8" x14ac:dyDescent="0.25">
      <c r="A17" s="4">
        <v>13</v>
      </c>
      <c r="B17" s="36" t="s">
        <v>5</v>
      </c>
      <c r="C17" s="36" t="s">
        <v>5</v>
      </c>
      <c r="D17" s="36" t="s">
        <v>5</v>
      </c>
      <c r="E17" s="36" t="s">
        <v>5</v>
      </c>
      <c r="F17" s="36" t="s">
        <v>5</v>
      </c>
      <c r="G17" s="36" t="s">
        <v>5</v>
      </c>
      <c r="H17" s="36" t="s">
        <v>5</v>
      </c>
    </row>
    <row r="18" spans="1:8" x14ac:dyDescent="0.25">
      <c r="A18" s="4">
        <v>14</v>
      </c>
      <c r="B18" s="36"/>
      <c r="C18" s="36" t="s">
        <v>5</v>
      </c>
      <c r="D18" s="36" t="s">
        <v>5</v>
      </c>
      <c r="E18" s="36" t="s">
        <v>5</v>
      </c>
      <c r="F18" s="36" t="s">
        <v>5</v>
      </c>
      <c r="G18" s="36" t="s">
        <v>5</v>
      </c>
      <c r="H18" s="36" t="s">
        <v>5</v>
      </c>
    </row>
    <row r="19" spans="1:8" x14ac:dyDescent="0.25">
      <c r="A19" s="4">
        <v>15</v>
      </c>
      <c r="B19" s="36"/>
      <c r="C19" s="36"/>
      <c r="D19" s="36" t="s">
        <v>10</v>
      </c>
      <c r="E19" s="36"/>
      <c r="F19" s="36"/>
      <c r="G19" s="36" t="s">
        <v>5</v>
      </c>
      <c r="H19" s="36"/>
    </row>
    <row r="20" spans="1:8" x14ac:dyDescent="0.25">
      <c r="A20" s="4">
        <v>16</v>
      </c>
      <c r="B20" s="36"/>
      <c r="C20" s="36" t="s">
        <v>10</v>
      </c>
      <c r="D20" s="36"/>
      <c r="E20" s="36"/>
      <c r="F20" s="36" t="s">
        <v>10</v>
      </c>
      <c r="G20" s="36"/>
      <c r="H20" s="36"/>
    </row>
    <row r="21" spans="1:8" x14ac:dyDescent="0.25">
      <c r="A21" s="4">
        <v>17</v>
      </c>
      <c r="B21" s="36"/>
      <c r="C21" s="36"/>
      <c r="D21" s="36"/>
      <c r="E21" s="36"/>
      <c r="F21" s="36" t="s">
        <v>5</v>
      </c>
      <c r="G21" s="36"/>
      <c r="H21" s="36"/>
    </row>
    <row r="22" spans="1:8" x14ac:dyDescent="0.25">
      <c r="A22" s="4">
        <v>18</v>
      </c>
      <c r="B22" s="36" t="s">
        <v>5</v>
      </c>
      <c r="C22" s="36" t="s">
        <v>10</v>
      </c>
      <c r="D22" s="36"/>
      <c r="E22" s="36"/>
      <c r="F22" s="36" t="s">
        <v>5</v>
      </c>
      <c r="G22" s="36"/>
      <c r="H22" s="36"/>
    </row>
    <row r="23" spans="1:8" x14ac:dyDescent="0.25">
      <c r="A23" s="4">
        <v>19</v>
      </c>
      <c r="B23" s="36"/>
      <c r="C23" s="36"/>
      <c r="D23" s="36" t="s">
        <v>5</v>
      </c>
      <c r="E23" s="36"/>
      <c r="F23" s="36"/>
      <c r="G23" s="36" t="s">
        <v>5</v>
      </c>
      <c r="H23" s="36" t="s">
        <v>10</v>
      </c>
    </row>
    <row r="24" spans="1:8" x14ac:dyDescent="0.25">
      <c r="A24" s="4">
        <v>20</v>
      </c>
      <c r="B24" s="36"/>
      <c r="C24" s="36" t="s">
        <v>5</v>
      </c>
      <c r="D24" s="36"/>
      <c r="E24" s="36"/>
      <c r="F24" s="36" t="s">
        <v>5</v>
      </c>
      <c r="G24" s="36"/>
      <c r="H24" s="36"/>
    </row>
    <row r="25" spans="1:8" x14ac:dyDescent="0.25">
      <c r="A25" s="4">
        <v>21</v>
      </c>
      <c r="B25" s="36" t="s">
        <v>5</v>
      </c>
      <c r="C25" s="36"/>
      <c r="D25" s="36"/>
      <c r="E25" s="36" t="s">
        <v>9</v>
      </c>
      <c r="F25" s="36"/>
      <c r="G25" s="36"/>
      <c r="H25" s="36" t="s">
        <v>5</v>
      </c>
    </row>
    <row r="26" spans="1:8" x14ac:dyDescent="0.25">
      <c r="A26" s="4">
        <v>22</v>
      </c>
      <c r="B26" s="36"/>
      <c r="C26" s="36" t="s">
        <v>5</v>
      </c>
      <c r="D26" s="36"/>
      <c r="E26" s="36"/>
      <c r="F26" s="36" t="s">
        <v>5</v>
      </c>
      <c r="G26" s="36"/>
      <c r="H26" s="36"/>
    </row>
    <row r="27" spans="1:8" x14ac:dyDescent="0.25">
      <c r="A27" s="4">
        <v>23</v>
      </c>
      <c r="B27" s="36" t="s">
        <v>5</v>
      </c>
      <c r="C27" s="36"/>
      <c r="D27" s="36"/>
      <c r="E27" s="36" t="s">
        <v>9</v>
      </c>
      <c r="F27" s="36"/>
      <c r="G27" s="36"/>
      <c r="H27" s="36" t="s">
        <v>5</v>
      </c>
    </row>
    <row r="28" spans="1:8" x14ac:dyDescent="0.25">
      <c r="A28" s="4">
        <v>24</v>
      </c>
      <c r="B28" s="36" t="s">
        <v>5</v>
      </c>
      <c r="C28" s="36"/>
      <c r="D28" s="36"/>
      <c r="E28" s="36" t="s">
        <v>9</v>
      </c>
      <c r="F28" s="36"/>
      <c r="G28" s="36"/>
      <c r="H28" s="36" t="s">
        <v>8</v>
      </c>
    </row>
    <row r="29" spans="1:8" x14ac:dyDescent="0.25">
      <c r="A29" s="4">
        <v>25</v>
      </c>
      <c r="B29" s="36" t="s">
        <v>8</v>
      </c>
      <c r="C29" s="36"/>
      <c r="D29" s="36" t="s">
        <v>5</v>
      </c>
      <c r="E29" s="36"/>
      <c r="F29" s="36" t="s">
        <v>5</v>
      </c>
      <c r="G29" s="36"/>
      <c r="H29" s="36" t="s">
        <v>5</v>
      </c>
    </row>
    <row r="30" spans="1:8" x14ac:dyDescent="0.25">
      <c r="A30" s="4">
        <v>26</v>
      </c>
      <c r="B30" s="36"/>
      <c r="C30" s="36" t="s">
        <v>5</v>
      </c>
      <c r="D30" s="36"/>
      <c r="E30" s="36"/>
      <c r="F30" s="36" t="s">
        <v>5</v>
      </c>
      <c r="G30" s="36"/>
      <c r="H30" s="36"/>
    </row>
    <row r="31" spans="1:8" x14ac:dyDescent="0.25">
      <c r="A31" s="4">
        <v>27</v>
      </c>
      <c r="B31" s="36" t="s">
        <v>5</v>
      </c>
      <c r="C31" s="36"/>
      <c r="D31" s="36"/>
      <c r="E31" s="36" t="s">
        <v>9</v>
      </c>
      <c r="F31" s="36"/>
      <c r="G31" s="36"/>
      <c r="H31" s="36" t="s">
        <v>5</v>
      </c>
    </row>
    <row r="32" spans="1:8" x14ac:dyDescent="0.25">
      <c r="A32" s="4">
        <v>28</v>
      </c>
      <c r="B32" s="36"/>
      <c r="C32" s="36" t="s">
        <v>10</v>
      </c>
      <c r="D32" s="36"/>
      <c r="E32" s="36"/>
      <c r="F32" s="36" t="s">
        <v>5</v>
      </c>
      <c r="G32" s="36"/>
      <c r="H32" s="36"/>
    </row>
    <row r="33" spans="1:8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/>
    </row>
    <row r="34" spans="1:8" x14ac:dyDescent="0.25">
      <c r="A34" s="4">
        <v>30</v>
      </c>
      <c r="B34" s="36"/>
      <c r="C34" s="36" t="s">
        <v>5</v>
      </c>
      <c r="D34" s="36"/>
      <c r="E34" s="36" t="s">
        <v>9</v>
      </c>
      <c r="F34" s="36"/>
      <c r="G34" s="36" t="s">
        <v>5</v>
      </c>
      <c r="H34" s="36"/>
    </row>
    <row r="35" spans="1:8" x14ac:dyDescent="0.25">
      <c r="A35" s="4">
        <v>31</v>
      </c>
      <c r="B35" s="36"/>
      <c r="C35" s="36" t="s">
        <v>5</v>
      </c>
      <c r="D35" s="36"/>
      <c r="E35" s="36" t="s">
        <v>9</v>
      </c>
      <c r="F35" s="36"/>
      <c r="G35" s="36" t="s">
        <v>5</v>
      </c>
      <c r="H35" s="36"/>
    </row>
    <row r="36" spans="1:8" x14ac:dyDescent="0.25">
      <c r="A36" s="4">
        <v>32</v>
      </c>
      <c r="B36" s="36"/>
      <c r="C36" s="36"/>
      <c r="D36" s="36" t="s">
        <v>5</v>
      </c>
      <c r="E36" s="36"/>
      <c r="F36" s="36"/>
      <c r="G36" s="36" t="s">
        <v>5</v>
      </c>
      <c r="H36" s="36"/>
    </row>
    <row r="37" spans="1:8" x14ac:dyDescent="0.25">
      <c r="A37" s="4">
        <v>33</v>
      </c>
      <c r="B37" s="36" t="s">
        <v>10</v>
      </c>
      <c r="C37" s="36"/>
      <c r="D37" s="36" t="s">
        <v>5</v>
      </c>
      <c r="E37" s="36"/>
      <c r="F37" s="36" t="s">
        <v>5</v>
      </c>
      <c r="G37" s="36"/>
      <c r="H37" s="36" t="s">
        <v>5</v>
      </c>
    </row>
    <row r="38" spans="1:8" x14ac:dyDescent="0.25">
      <c r="A38" s="4">
        <v>34</v>
      </c>
      <c r="B38" s="36"/>
      <c r="C38" s="36" t="s">
        <v>5</v>
      </c>
      <c r="D38" s="36"/>
      <c r="E38" s="36" t="s">
        <v>5</v>
      </c>
      <c r="F38" s="36"/>
      <c r="G38" s="36" t="s">
        <v>5</v>
      </c>
      <c r="H38" s="36"/>
    </row>
    <row r="39" spans="1:8" x14ac:dyDescent="0.25">
      <c r="A39" s="4">
        <v>35</v>
      </c>
      <c r="B39" s="36" t="s">
        <v>10</v>
      </c>
      <c r="C39" s="36" t="s">
        <v>5</v>
      </c>
      <c r="D39" s="36"/>
      <c r="E39" s="36" t="s">
        <v>5</v>
      </c>
      <c r="F39" s="36"/>
      <c r="G39" s="36" t="s">
        <v>5</v>
      </c>
      <c r="H39" s="36"/>
    </row>
    <row r="40" spans="1:8" x14ac:dyDescent="0.25">
      <c r="A40" s="4">
        <v>36</v>
      </c>
      <c r="B40" s="36"/>
      <c r="C40" s="36"/>
      <c r="D40" s="36" t="s">
        <v>5</v>
      </c>
      <c r="E40" s="36" t="s">
        <v>8</v>
      </c>
      <c r="F40" s="36"/>
      <c r="G40" s="36"/>
      <c r="H40" s="36"/>
    </row>
    <row r="41" spans="1:8" x14ac:dyDescent="0.25">
      <c r="A41" s="4">
        <v>37</v>
      </c>
      <c r="B41" s="36" t="s">
        <v>5</v>
      </c>
      <c r="C41" s="36"/>
      <c r="D41" s="36" t="s">
        <v>5</v>
      </c>
      <c r="E41" s="36"/>
      <c r="F41" s="36" t="s">
        <v>5</v>
      </c>
      <c r="G41" s="36"/>
      <c r="H41" s="36" t="s">
        <v>5</v>
      </c>
    </row>
    <row r="42" spans="1:8" x14ac:dyDescent="0.25">
      <c r="A42" s="4">
        <v>38</v>
      </c>
      <c r="B42" s="36" t="s">
        <v>5</v>
      </c>
      <c r="C42" s="36"/>
      <c r="D42" s="36"/>
      <c r="E42" s="36" t="s">
        <v>5</v>
      </c>
      <c r="F42" s="36"/>
      <c r="G42" s="36"/>
      <c r="H42" s="36" t="s">
        <v>5</v>
      </c>
    </row>
    <row r="43" spans="1:8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/>
    </row>
    <row r="44" spans="1:8" x14ac:dyDescent="0.25">
      <c r="A44" s="4">
        <v>40</v>
      </c>
      <c r="B44" s="36"/>
      <c r="C44" s="36" t="s">
        <v>5</v>
      </c>
      <c r="D44" s="36"/>
      <c r="E44" s="36"/>
      <c r="F44" s="36" t="s">
        <v>5</v>
      </c>
      <c r="G44" s="36"/>
      <c r="H44" s="36"/>
    </row>
    <row r="45" spans="1:8" x14ac:dyDescent="0.25">
      <c r="A45" s="4">
        <v>41</v>
      </c>
      <c r="B45" s="36"/>
      <c r="C45" s="36"/>
      <c r="D45" s="36" t="s">
        <v>5</v>
      </c>
      <c r="E45" s="36"/>
      <c r="F45" s="36"/>
      <c r="G45" s="36" t="s">
        <v>5</v>
      </c>
      <c r="H45" s="36"/>
    </row>
    <row r="46" spans="1:8" x14ac:dyDescent="0.25">
      <c r="A46" s="4">
        <v>42</v>
      </c>
      <c r="B46" s="36"/>
      <c r="C46" s="36"/>
      <c r="D46" s="36" t="s">
        <v>5</v>
      </c>
      <c r="E46" s="36"/>
      <c r="F46" s="36"/>
      <c r="G46" s="36" t="s">
        <v>5</v>
      </c>
      <c r="H46" s="36"/>
    </row>
    <row r="47" spans="1:8" x14ac:dyDescent="0.25">
      <c r="A47" s="4">
        <v>43</v>
      </c>
      <c r="B47" s="36"/>
      <c r="C47" s="36" t="s">
        <v>5</v>
      </c>
      <c r="D47" s="36"/>
      <c r="E47" s="36"/>
      <c r="F47" s="36" t="s">
        <v>5</v>
      </c>
      <c r="G47" s="36"/>
      <c r="H47" s="36"/>
    </row>
    <row r="48" spans="1:8" x14ac:dyDescent="0.25">
      <c r="A48" s="4">
        <v>44</v>
      </c>
      <c r="B48" s="36"/>
      <c r="C48" s="36" t="s">
        <v>5</v>
      </c>
      <c r="D48" s="36"/>
      <c r="E48" s="36"/>
      <c r="F48" s="36" t="s">
        <v>5</v>
      </c>
      <c r="G48" s="36"/>
      <c r="H48" s="36"/>
    </row>
    <row r="49" spans="1:8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8" x14ac:dyDescent="0.25">
      <c r="A50" s="4">
        <v>46</v>
      </c>
      <c r="B50" s="36"/>
      <c r="C50" s="36" t="s">
        <v>5</v>
      </c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/>
      <c r="D51" s="36" t="s">
        <v>5</v>
      </c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 t="s">
        <v>5</v>
      </c>
      <c r="E54" s="36"/>
      <c r="F54" s="36"/>
      <c r="G54" s="36" t="s">
        <v>5</v>
      </c>
      <c r="H54" s="36"/>
    </row>
    <row r="55" spans="1:8" x14ac:dyDescent="0.25">
      <c r="A55" s="4">
        <v>51</v>
      </c>
      <c r="B55" s="36" t="s">
        <v>5</v>
      </c>
      <c r="C55" s="36"/>
      <c r="D55" s="36"/>
      <c r="E55" s="36" t="s">
        <v>5</v>
      </c>
      <c r="F55" s="36"/>
      <c r="G55" s="36"/>
      <c r="H55" s="36" t="s">
        <v>5</v>
      </c>
    </row>
    <row r="56" spans="1:8" x14ac:dyDescent="0.25">
      <c r="A56" s="4">
        <v>52</v>
      </c>
      <c r="B56" s="36"/>
      <c r="C56" s="36"/>
      <c r="D56" s="36"/>
      <c r="E56" s="36"/>
      <c r="F56" s="36"/>
      <c r="G56" s="36"/>
      <c r="H56" s="36" t="s">
        <v>5</v>
      </c>
    </row>
    <row r="57" spans="1:8" x14ac:dyDescent="0.25">
      <c r="A57" s="4">
        <v>53</v>
      </c>
      <c r="B57" s="36"/>
      <c r="C57" s="36"/>
      <c r="D57" s="36" t="s">
        <v>5</v>
      </c>
      <c r="E57" s="36"/>
      <c r="F57" s="36"/>
      <c r="G57" s="36" t="s">
        <v>5</v>
      </c>
      <c r="H57" s="36"/>
    </row>
    <row r="58" spans="1:8" x14ac:dyDescent="0.25">
      <c r="A58" s="4">
        <v>54</v>
      </c>
      <c r="B58" s="36"/>
      <c r="C58" s="36"/>
      <c r="D58" s="36" t="s">
        <v>5</v>
      </c>
      <c r="E58" s="36"/>
      <c r="F58" s="36"/>
      <c r="G58" s="36" t="s">
        <v>5</v>
      </c>
      <c r="H58" s="36"/>
    </row>
    <row r="59" spans="1:8" x14ac:dyDescent="0.25">
      <c r="A59" s="4">
        <v>55</v>
      </c>
      <c r="B59" s="36"/>
      <c r="C59" s="36" t="s">
        <v>5</v>
      </c>
      <c r="D59" s="36"/>
      <c r="E59" s="36"/>
      <c r="F59" s="36" t="s">
        <v>5</v>
      </c>
      <c r="G59" s="36"/>
      <c r="H59" s="36"/>
    </row>
    <row r="60" spans="1:8" x14ac:dyDescent="0.25">
      <c r="A60" s="4">
        <v>56</v>
      </c>
      <c r="B60" s="36"/>
      <c r="C60" s="36" t="s">
        <v>5</v>
      </c>
      <c r="D60" s="36"/>
      <c r="E60" s="36"/>
      <c r="F60" s="36" t="s">
        <v>5</v>
      </c>
      <c r="G60" s="36"/>
      <c r="H60" s="36"/>
    </row>
    <row r="61" spans="1:8" x14ac:dyDescent="0.25">
      <c r="A61" s="16">
        <v>73</v>
      </c>
      <c r="B61" s="36" t="s">
        <v>5</v>
      </c>
      <c r="C61" s="36" t="s">
        <v>5</v>
      </c>
      <c r="D61" s="36"/>
      <c r="E61" s="36" t="s">
        <v>5</v>
      </c>
      <c r="F61" s="36"/>
      <c r="G61" s="36"/>
      <c r="H61" s="36" t="s">
        <v>5</v>
      </c>
    </row>
    <row r="62" spans="1:8" x14ac:dyDescent="0.25">
      <c r="A62" s="16">
        <v>74</v>
      </c>
      <c r="B62" s="36"/>
      <c r="C62" s="36"/>
      <c r="D62" s="36" t="s">
        <v>5</v>
      </c>
      <c r="E62" s="36" t="s">
        <v>5</v>
      </c>
      <c r="F62" s="36" t="s">
        <v>5</v>
      </c>
      <c r="G62" s="36"/>
      <c r="H62" s="36" t="s">
        <v>5</v>
      </c>
    </row>
    <row r="63" spans="1:8" x14ac:dyDescent="0.25">
      <c r="A63" s="16">
        <v>101</v>
      </c>
      <c r="B63" s="37" t="s">
        <v>5</v>
      </c>
      <c r="C63" s="36"/>
      <c r="D63" s="36"/>
      <c r="E63" s="36"/>
      <c r="F63" s="36"/>
      <c r="G63" s="36"/>
      <c r="H63" s="36"/>
    </row>
    <row r="64" spans="1:8" x14ac:dyDescent="0.25">
      <c r="A64" s="16">
        <v>102</v>
      </c>
      <c r="B64" s="36"/>
      <c r="C64" s="36" t="s">
        <v>5</v>
      </c>
      <c r="D64" s="36"/>
      <c r="E64" s="36" t="s">
        <v>5</v>
      </c>
      <c r="F64" s="36"/>
      <c r="G64" s="36" t="s">
        <v>5</v>
      </c>
      <c r="H64" s="36"/>
    </row>
    <row r="65" spans="1:8" x14ac:dyDescent="0.25">
      <c r="A65" s="16">
        <v>103</v>
      </c>
      <c r="B65" s="36" t="s">
        <v>5</v>
      </c>
      <c r="C65" s="36"/>
      <c r="D65" s="36"/>
      <c r="E65" s="36"/>
      <c r="F65" s="36"/>
      <c r="G65" s="36"/>
      <c r="H65" s="36"/>
    </row>
    <row r="66" spans="1:8" x14ac:dyDescent="0.25">
      <c r="A66" s="16">
        <v>104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16">
        <v>105</v>
      </c>
      <c r="B67" s="36"/>
      <c r="C67" s="36" t="s">
        <v>5</v>
      </c>
      <c r="D67" s="36"/>
      <c r="E67" s="36" t="s">
        <v>5</v>
      </c>
      <c r="F67" s="36"/>
      <c r="G67" s="36" t="s">
        <v>5</v>
      </c>
      <c r="H67" s="36"/>
    </row>
    <row r="68" spans="1:8" x14ac:dyDescent="0.25">
      <c r="A68" s="16">
        <v>106</v>
      </c>
      <c r="B68" s="36" t="s">
        <v>5</v>
      </c>
      <c r="C68" s="36" t="s">
        <v>5</v>
      </c>
      <c r="D68" s="36" t="s">
        <v>5</v>
      </c>
      <c r="E68" s="36" t="s">
        <v>5</v>
      </c>
      <c r="F68" s="36" t="s">
        <v>5</v>
      </c>
      <c r="G68" s="36" t="s">
        <v>5</v>
      </c>
      <c r="H68" s="36" t="s">
        <v>5</v>
      </c>
    </row>
    <row r="69" spans="1:8" x14ac:dyDescent="0.25">
      <c r="A69" s="16">
        <v>107</v>
      </c>
      <c r="B69" s="36"/>
      <c r="C69" s="36" t="s">
        <v>5</v>
      </c>
      <c r="D69" s="36"/>
      <c r="E69" s="36" t="s">
        <v>5</v>
      </c>
      <c r="F69" s="36"/>
      <c r="G69" s="36" t="s">
        <v>5</v>
      </c>
      <c r="H69" s="36"/>
    </row>
    <row r="70" spans="1:8" x14ac:dyDescent="0.25">
      <c r="A70" s="16">
        <v>108</v>
      </c>
      <c r="B70" s="36"/>
      <c r="C70" s="36" t="s">
        <v>5</v>
      </c>
      <c r="D70" s="36"/>
      <c r="E70" s="36" t="s">
        <v>5</v>
      </c>
      <c r="F70" s="36"/>
      <c r="G70" s="36" t="s">
        <v>5</v>
      </c>
      <c r="H70" s="36"/>
    </row>
    <row r="71" spans="1:8" x14ac:dyDescent="0.25">
      <c r="A71" s="16">
        <v>109</v>
      </c>
      <c r="B71" s="36" t="s">
        <v>5</v>
      </c>
      <c r="C71" s="36"/>
      <c r="D71" s="36" t="s">
        <v>5</v>
      </c>
      <c r="E71" s="36"/>
      <c r="F71" s="36" t="s">
        <v>5</v>
      </c>
      <c r="G71" s="36"/>
      <c r="H71" s="36" t="s">
        <v>5</v>
      </c>
    </row>
    <row r="72" spans="1:8" x14ac:dyDescent="0.25">
      <c r="A72" s="16">
        <v>110</v>
      </c>
      <c r="B72" s="36" t="s">
        <v>5</v>
      </c>
      <c r="C72" s="36"/>
      <c r="D72" s="36" t="s">
        <v>5</v>
      </c>
      <c r="E72" s="36"/>
      <c r="F72" s="36" t="s">
        <v>5</v>
      </c>
      <c r="G72" s="36"/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16">
        <v>113</v>
      </c>
      <c r="B75" s="36" t="s">
        <v>5</v>
      </c>
      <c r="C75" s="36" t="s">
        <v>5</v>
      </c>
      <c r="D75" s="36"/>
      <c r="E75" s="36" t="s">
        <v>5</v>
      </c>
      <c r="F75" s="36"/>
      <c r="G75" s="36" t="s">
        <v>5</v>
      </c>
      <c r="H75" s="36" t="s">
        <v>5</v>
      </c>
    </row>
    <row r="76" spans="1:8" x14ac:dyDescent="0.25">
      <c r="A76" s="16">
        <v>114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16">
        <v>115</v>
      </c>
      <c r="B77" s="36"/>
      <c r="C77" s="36" t="s">
        <v>5</v>
      </c>
      <c r="D77" s="36" t="s">
        <v>5</v>
      </c>
      <c r="E77" s="36" t="s">
        <v>5</v>
      </c>
      <c r="F77" s="36" t="s">
        <v>5</v>
      </c>
      <c r="G77" s="36" t="s">
        <v>5</v>
      </c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/>
      <c r="D86" s="36" t="s">
        <v>9</v>
      </c>
      <c r="E86" s="36"/>
      <c r="F86" s="36"/>
      <c r="G86" s="36" t="s">
        <v>5</v>
      </c>
      <c r="H86" s="36" t="s">
        <v>5</v>
      </c>
    </row>
    <row r="87" spans="1:8" x14ac:dyDescent="0.25">
      <c r="A87" s="16">
        <v>125</v>
      </c>
      <c r="B87" s="36"/>
      <c r="C87" s="36"/>
      <c r="D87" s="36"/>
      <c r="E87" s="36"/>
      <c r="F87" s="36"/>
      <c r="G87" s="36" t="s">
        <v>5</v>
      </c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 t="s">
        <v>5</v>
      </c>
      <c r="D90" s="36" t="s">
        <v>5</v>
      </c>
      <c r="E90" s="36" t="s">
        <v>5</v>
      </c>
      <c r="F90" s="36" t="s">
        <v>5</v>
      </c>
      <c r="G90" s="36" t="s">
        <v>5</v>
      </c>
      <c r="H90" s="36" t="s">
        <v>5</v>
      </c>
    </row>
    <row r="91" spans="1:8" x14ac:dyDescent="0.25">
      <c r="A91" s="16">
        <v>129</v>
      </c>
      <c r="B91" s="36"/>
      <c r="C91" s="36" t="s">
        <v>5</v>
      </c>
      <c r="D91" s="36"/>
      <c r="E91" s="36" t="s">
        <v>5</v>
      </c>
      <c r="F91" s="36"/>
      <c r="G91" s="36" t="s">
        <v>5</v>
      </c>
      <c r="H91" s="36"/>
    </row>
    <row r="92" spans="1:8" x14ac:dyDescent="0.25">
      <c r="A92" s="16">
        <v>130</v>
      </c>
      <c r="B92" s="36" t="s">
        <v>5</v>
      </c>
      <c r="C92" s="36" t="s">
        <v>5</v>
      </c>
      <c r="D92" s="36" t="s">
        <v>5</v>
      </c>
      <c r="E92" s="36" t="s">
        <v>5</v>
      </c>
      <c r="F92" s="36" t="s">
        <v>5</v>
      </c>
      <c r="G92" s="36" t="s">
        <v>5</v>
      </c>
      <c r="H92" s="36" t="s">
        <v>5</v>
      </c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 t="s">
        <v>5</v>
      </c>
    </row>
  </sheetData>
  <mergeCells count="1">
    <mergeCell ref="A1:H2"/>
  </mergeCells>
  <conditionalFormatting sqref="B63:H95">
    <cfRule type="cellIs" dxfId="3066" priority="18" operator="equal">
      <formula>"Energia"</formula>
    </cfRule>
    <cfRule type="cellIs" dxfId="3065" priority="19" operator="equal">
      <formula>"Feito"</formula>
    </cfRule>
    <cfRule type="cellIs" dxfId="3064" priority="20" operator="equal">
      <formula>"Operação"</formula>
    </cfRule>
    <cfRule type="cellIs" dxfId="3063" priority="21" operator="equal">
      <formula>"Chuva"</formula>
    </cfRule>
    <cfRule type="cellIs" dxfId="3062" priority="22" operator="equal">
      <formula>"Elétrico"</formula>
    </cfRule>
    <cfRule type="cellIs" dxfId="3061" priority="23" operator="equal">
      <formula>"Mecânico"</formula>
    </cfRule>
    <cfRule type="cellIs" dxfId="3060" priority="24" operator="equal">
      <formula>"Ok"</formula>
    </cfRule>
  </conditionalFormatting>
  <conditionalFormatting sqref="B5:I62">
    <cfRule type="cellIs" dxfId="3059" priority="1" operator="equal">
      <formula>"Energia"</formula>
    </cfRule>
    <cfRule type="cellIs" dxfId="3058" priority="2" operator="equal">
      <formula>"Feito"</formula>
    </cfRule>
    <cfRule type="cellIs" dxfId="3057" priority="3" operator="equal">
      <formula>"Operação"</formula>
    </cfRule>
    <cfRule type="cellIs" dxfId="3056" priority="4" operator="equal">
      <formula>"Chuva"</formula>
    </cfRule>
    <cfRule type="cellIs" dxfId="3055" priority="5" operator="equal">
      <formula>"Elétrico"</formula>
    </cfRule>
    <cfRule type="cellIs" dxfId="3054" priority="6" operator="equal">
      <formula>"Mecânico"</formula>
    </cfRule>
    <cfRule type="cellIs" dxfId="3053" priority="7" operator="equal">
      <formula>"Ok"</formula>
    </cfRule>
  </conditionalFormatting>
  <conditionalFormatting sqref="G5:G56 C13">
    <cfRule type="cellIs" dxfId="305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17B60F38-DAB2-4EED-A6C2-3CF19B7CF27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4DC1-B9BF-4158-BDAD-8E5FE16AAC9C}">
  <sheetPr codeName="Planilha67"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K11" sqref="K1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36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44718</v>
      </c>
      <c r="C3" s="21">
        <f>B3+1</f>
        <v>44719</v>
      </c>
      <c r="D3" s="21">
        <f t="shared" ref="D3:H3" si="0">C3+1</f>
        <v>44720</v>
      </c>
      <c r="E3" s="21">
        <f t="shared" si="0"/>
        <v>44721</v>
      </c>
      <c r="F3" s="21">
        <f t="shared" si="0"/>
        <v>44722</v>
      </c>
      <c r="G3" s="21">
        <f t="shared" si="0"/>
        <v>44723</v>
      </c>
      <c r="H3" s="23">
        <f t="shared" si="0"/>
        <v>44724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 t="s">
        <v>5</v>
      </c>
      <c r="D5" s="36"/>
      <c r="E5" s="36" t="s">
        <v>5</v>
      </c>
      <c r="F5" s="36"/>
      <c r="G5" s="36"/>
      <c r="H5" s="36" t="s">
        <v>5</v>
      </c>
      <c r="J5" s="46" t="s">
        <v>5</v>
      </c>
      <c r="K5">
        <f>COUNTIF($B$5:$H$95,J5)</f>
        <v>187</v>
      </c>
      <c r="L5" s="32">
        <f t="shared" ref="L5:L10" si="2">K5/$K$11</f>
        <v>0.9211822660098522</v>
      </c>
      <c r="M5" s="50">
        <v>44718</v>
      </c>
    </row>
    <row r="6" spans="1:13" x14ac:dyDescent="0.25">
      <c r="A6" s="4">
        <v>2</v>
      </c>
      <c r="B6" s="36" t="s">
        <v>5</v>
      </c>
      <c r="C6" s="36"/>
      <c r="D6" s="36"/>
      <c r="E6" s="36"/>
      <c r="F6" s="36" t="s">
        <v>5</v>
      </c>
      <c r="G6" s="36"/>
      <c r="H6" s="36" t="s">
        <v>10</v>
      </c>
      <c r="J6" s="40" t="s">
        <v>8</v>
      </c>
      <c r="K6">
        <f>COUNTIF($B$5:$H$95,J6)</f>
        <v>4</v>
      </c>
      <c r="L6" s="33">
        <f t="shared" si="2"/>
        <v>1.9704433497536946E-2</v>
      </c>
    </row>
    <row r="7" spans="1:13" x14ac:dyDescent="0.25">
      <c r="A7" s="4">
        <v>3</v>
      </c>
      <c r="B7" s="36" t="s">
        <v>5</v>
      </c>
      <c r="C7" s="36"/>
      <c r="D7" s="36"/>
      <c r="E7" s="36"/>
      <c r="F7" s="36"/>
      <c r="G7" s="36" t="s">
        <v>5</v>
      </c>
      <c r="H7" s="36"/>
      <c r="J7" s="44" t="s">
        <v>9</v>
      </c>
      <c r="K7">
        <f t="shared" ref="K7:K10" si="3">COUNTIF($B$5:$H$95,J7)</f>
        <v>6</v>
      </c>
      <c r="L7" s="33">
        <f t="shared" si="2"/>
        <v>2.9556650246305417E-2</v>
      </c>
    </row>
    <row r="8" spans="1:13" x14ac:dyDescent="0.25">
      <c r="A8" s="4">
        <v>4</v>
      </c>
      <c r="B8" s="36" t="s">
        <v>5</v>
      </c>
      <c r="C8" s="36"/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/>
      <c r="D9" s="36" t="s">
        <v>5</v>
      </c>
      <c r="E9" s="36" t="s">
        <v>5</v>
      </c>
      <c r="F9" s="36"/>
      <c r="G9" s="36"/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 t="s">
        <v>10</v>
      </c>
      <c r="E10" s="36"/>
      <c r="F10" s="36" t="s">
        <v>5</v>
      </c>
      <c r="G10" s="36"/>
      <c r="H10" s="36"/>
      <c r="J10" s="41" t="s">
        <v>10</v>
      </c>
      <c r="K10">
        <f t="shared" si="3"/>
        <v>6</v>
      </c>
      <c r="L10" s="35">
        <f t="shared" si="2"/>
        <v>2.9556650246305417E-2</v>
      </c>
    </row>
    <row r="11" spans="1:13" x14ac:dyDescent="0.25">
      <c r="A11" s="4">
        <v>7</v>
      </c>
      <c r="B11" s="36"/>
      <c r="C11" s="36" t="s">
        <v>5</v>
      </c>
      <c r="D11" s="36"/>
      <c r="E11" s="36" t="s">
        <v>5</v>
      </c>
      <c r="F11" s="36"/>
      <c r="G11" s="36" t="s">
        <v>5</v>
      </c>
      <c r="H11" s="36"/>
      <c r="J11" s="42" t="s">
        <v>20</v>
      </c>
      <c r="K11">
        <f>SUM(K5:K10)</f>
        <v>203</v>
      </c>
    </row>
    <row r="12" spans="1:13" x14ac:dyDescent="0.25">
      <c r="A12" s="4">
        <v>8</v>
      </c>
      <c r="B12" s="36" t="s">
        <v>5</v>
      </c>
      <c r="C12" s="36"/>
      <c r="D12" s="36" t="s">
        <v>5</v>
      </c>
      <c r="E12" s="36"/>
      <c r="F12" s="36" t="s">
        <v>5</v>
      </c>
      <c r="G12" s="36" t="s">
        <v>5</v>
      </c>
      <c r="H12" s="36" t="s">
        <v>5</v>
      </c>
    </row>
    <row r="13" spans="1:13" x14ac:dyDescent="0.25">
      <c r="A13" s="4">
        <v>9</v>
      </c>
      <c r="B13" s="36" t="s">
        <v>5</v>
      </c>
      <c r="C13" s="36"/>
      <c r="D13" s="36" t="s">
        <v>5</v>
      </c>
      <c r="E13" s="36"/>
      <c r="F13" s="36"/>
      <c r="G13" s="36" t="s">
        <v>5</v>
      </c>
      <c r="H13" s="36"/>
    </row>
    <row r="14" spans="1:13" x14ac:dyDescent="0.25">
      <c r="A14" s="4">
        <v>10</v>
      </c>
      <c r="B14" s="36" t="s">
        <v>5</v>
      </c>
      <c r="C14" s="36" t="s">
        <v>5</v>
      </c>
      <c r="D14" s="36" t="s">
        <v>5</v>
      </c>
      <c r="E14" s="36"/>
      <c r="F14" s="36" t="s">
        <v>5</v>
      </c>
      <c r="G14" s="36"/>
      <c r="H14" s="36" t="s">
        <v>5</v>
      </c>
    </row>
    <row r="15" spans="1:13" x14ac:dyDescent="0.25">
      <c r="A15" s="4">
        <v>11</v>
      </c>
      <c r="B15" s="36" t="s">
        <v>5</v>
      </c>
      <c r="C15" s="36"/>
      <c r="D15" s="36"/>
      <c r="E15" s="36"/>
      <c r="F15" s="36" t="s">
        <v>5</v>
      </c>
      <c r="G15" s="36"/>
      <c r="H15" s="36" t="s">
        <v>5</v>
      </c>
    </row>
    <row r="16" spans="1:13" x14ac:dyDescent="0.25">
      <c r="A16" s="4">
        <v>12</v>
      </c>
      <c r="B16" s="36" t="s">
        <v>5</v>
      </c>
      <c r="C16" s="36"/>
      <c r="D16" s="36"/>
      <c r="E16" s="36" t="s">
        <v>5</v>
      </c>
      <c r="F16" s="36"/>
      <c r="G16" s="36"/>
      <c r="H16" s="36" t="s">
        <v>5</v>
      </c>
    </row>
    <row r="17" spans="1:8" x14ac:dyDescent="0.25">
      <c r="A17" s="4">
        <v>13</v>
      </c>
      <c r="B17" s="36" t="s">
        <v>5</v>
      </c>
      <c r="C17" s="36" t="s">
        <v>5</v>
      </c>
      <c r="D17" s="36"/>
      <c r="E17" s="36" t="s">
        <v>5</v>
      </c>
      <c r="F17" s="36"/>
      <c r="G17" s="36" t="s">
        <v>5</v>
      </c>
      <c r="H17" s="36"/>
    </row>
    <row r="18" spans="1:8" x14ac:dyDescent="0.25">
      <c r="A18" s="4">
        <v>14</v>
      </c>
      <c r="B18" s="36" t="s">
        <v>5</v>
      </c>
      <c r="C18" s="36" t="s">
        <v>5</v>
      </c>
      <c r="D18" s="36" t="s">
        <v>5</v>
      </c>
      <c r="E18" s="36" t="s">
        <v>5</v>
      </c>
      <c r="F18" s="36" t="s">
        <v>10</v>
      </c>
      <c r="G18" s="36" t="s">
        <v>5</v>
      </c>
      <c r="H18" s="36" t="s">
        <v>5</v>
      </c>
    </row>
    <row r="19" spans="1:8" x14ac:dyDescent="0.25">
      <c r="A19" s="4">
        <v>15</v>
      </c>
      <c r="B19" s="36"/>
      <c r="C19" s="36" t="s">
        <v>9</v>
      </c>
      <c r="D19" s="36"/>
      <c r="E19" s="36"/>
      <c r="F19" s="36" t="s">
        <v>5</v>
      </c>
      <c r="G19" s="36" t="s">
        <v>5</v>
      </c>
      <c r="H19" s="36"/>
    </row>
    <row r="20" spans="1:8" x14ac:dyDescent="0.25">
      <c r="A20" s="4">
        <v>16</v>
      </c>
      <c r="B20" s="36" t="s">
        <v>5</v>
      </c>
      <c r="C20" s="36"/>
      <c r="D20" s="36"/>
      <c r="E20" s="36" t="s">
        <v>8</v>
      </c>
      <c r="F20" s="36"/>
      <c r="G20" s="36"/>
      <c r="H20" s="36" t="s">
        <v>5</v>
      </c>
    </row>
    <row r="21" spans="1:8" x14ac:dyDescent="0.25">
      <c r="A21" s="4">
        <v>17</v>
      </c>
      <c r="B21" s="36"/>
      <c r="C21" s="36" t="s">
        <v>5</v>
      </c>
      <c r="D21" s="36"/>
      <c r="E21" s="36"/>
      <c r="F21" s="36" t="s">
        <v>5</v>
      </c>
      <c r="G21" s="36"/>
      <c r="H21" s="36"/>
    </row>
    <row r="22" spans="1:8" x14ac:dyDescent="0.25">
      <c r="A22" s="4">
        <v>18</v>
      </c>
      <c r="B22" s="36" t="s">
        <v>5</v>
      </c>
      <c r="C22" s="36"/>
      <c r="D22" s="36"/>
      <c r="E22" s="36" t="s">
        <v>5</v>
      </c>
      <c r="F22" s="36"/>
      <c r="G22" s="36"/>
      <c r="H22" s="36"/>
    </row>
    <row r="23" spans="1:8" x14ac:dyDescent="0.25">
      <c r="A23" s="4">
        <v>19</v>
      </c>
      <c r="B23" s="36"/>
      <c r="C23" s="36" t="s">
        <v>9</v>
      </c>
      <c r="D23" s="36" t="s">
        <v>9</v>
      </c>
      <c r="E23" s="36"/>
      <c r="F23" s="36" t="s">
        <v>9</v>
      </c>
      <c r="G23" s="36"/>
      <c r="H23" s="36"/>
    </row>
    <row r="24" spans="1:8" x14ac:dyDescent="0.25">
      <c r="A24" s="4">
        <v>20</v>
      </c>
      <c r="B24" s="36"/>
      <c r="C24" s="36" t="s">
        <v>5</v>
      </c>
      <c r="D24" s="36"/>
      <c r="E24" s="36"/>
      <c r="F24" s="36" t="s">
        <v>5</v>
      </c>
      <c r="G24" s="36"/>
      <c r="H24" s="36"/>
    </row>
    <row r="25" spans="1:8" x14ac:dyDescent="0.25">
      <c r="A25" s="4">
        <v>21</v>
      </c>
      <c r="B25" s="36"/>
      <c r="C25" s="36"/>
      <c r="D25" s="36" t="s">
        <v>9</v>
      </c>
      <c r="E25" s="36"/>
      <c r="F25" s="36"/>
      <c r="G25" s="36" t="s">
        <v>5</v>
      </c>
      <c r="H25" s="36" t="s">
        <v>5</v>
      </c>
    </row>
    <row r="26" spans="1:8" x14ac:dyDescent="0.25">
      <c r="A26" s="4">
        <v>22</v>
      </c>
      <c r="B26" s="36"/>
      <c r="C26" s="36"/>
      <c r="D26" s="36" t="s">
        <v>5</v>
      </c>
      <c r="E26" s="36"/>
      <c r="F26" s="36"/>
      <c r="G26" s="36" t="s">
        <v>5</v>
      </c>
      <c r="H26" s="36"/>
    </row>
    <row r="27" spans="1:8" x14ac:dyDescent="0.25">
      <c r="A27" s="4">
        <v>23</v>
      </c>
      <c r="B27" s="36"/>
      <c r="C27" s="36"/>
      <c r="D27" s="36" t="s">
        <v>5</v>
      </c>
      <c r="E27" s="36"/>
      <c r="F27" s="36"/>
      <c r="G27" s="36" t="s">
        <v>5</v>
      </c>
      <c r="H27" s="36" t="s">
        <v>5</v>
      </c>
    </row>
    <row r="28" spans="1:8" x14ac:dyDescent="0.25">
      <c r="A28" s="4">
        <v>24</v>
      </c>
      <c r="B28" s="36"/>
      <c r="C28" s="36"/>
      <c r="D28" s="36" t="s">
        <v>5</v>
      </c>
      <c r="E28" s="36"/>
      <c r="F28" s="36"/>
      <c r="G28" s="36" t="s">
        <v>5</v>
      </c>
      <c r="H28" s="36"/>
    </row>
    <row r="29" spans="1:8" x14ac:dyDescent="0.25">
      <c r="A29" s="4">
        <v>25</v>
      </c>
      <c r="B29" s="36"/>
      <c r="C29" s="36" t="s">
        <v>5</v>
      </c>
      <c r="D29" s="36"/>
      <c r="E29" s="36" t="s">
        <v>5</v>
      </c>
      <c r="F29" s="36"/>
      <c r="G29" s="36" t="s">
        <v>5</v>
      </c>
      <c r="H29" s="36"/>
    </row>
    <row r="30" spans="1:8" x14ac:dyDescent="0.25">
      <c r="A30" s="4">
        <v>26</v>
      </c>
      <c r="B30" s="36"/>
      <c r="C30" s="36" t="s">
        <v>5</v>
      </c>
      <c r="D30" s="36"/>
      <c r="E30" s="36"/>
      <c r="F30" s="36" t="s">
        <v>5</v>
      </c>
      <c r="G30" s="36"/>
      <c r="H30" s="36"/>
    </row>
    <row r="31" spans="1:8" x14ac:dyDescent="0.25">
      <c r="A31" s="4">
        <v>27</v>
      </c>
      <c r="B31" s="36"/>
      <c r="C31" s="36"/>
      <c r="D31" s="36" t="s">
        <v>5</v>
      </c>
      <c r="E31" s="36"/>
      <c r="F31" s="36"/>
      <c r="G31" s="36" t="s">
        <v>5</v>
      </c>
      <c r="H31" s="36"/>
    </row>
    <row r="32" spans="1:8" x14ac:dyDescent="0.25">
      <c r="A32" s="4">
        <v>28</v>
      </c>
      <c r="B32" s="36" t="s">
        <v>5</v>
      </c>
      <c r="C32" s="36"/>
      <c r="D32" s="36"/>
      <c r="E32" s="36" t="s">
        <v>5</v>
      </c>
      <c r="F32" s="36"/>
      <c r="G32" s="36"/>
      <c r="H32" s="36"/>
    </row>
    <row r="33" spans="1:8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/>
      <c r="H33" s="36" t="s">
        <v>5</v>
      </c>
    </row>
    <row r="34" spans="1:8" x14ac:dyDescent="0.25">
      <c r="A34" s="4">
        <v>30</v>
      </c>
      <c r="B34" s="36" t="s">
        <v>5</v>
      </c>
      <c r="C34" s="36"/>
      <c r="D34" s="36" t="s">
        <v>10</v>
      </c>
      <c r="E34" s="36"/>
      <c r="F34" s="36"/>
      <c r="G34" s="36"/>
      <c r="H34" s="36"/>
    </row>
    <row r="35" spans="1:8" x14ac:dyDescent="0.25">
      <c r="A35" s="4">
        <v>31</v>
      </c>
      <c r="B35" s="36" t="s">
        <v>10</v>
      </c>
      <c r="C35" s="36"/>
      <c r="D35" s="36" t="s">
        <v>5</v>
      </c>
      <c r="E35" s="36"/>
      <c r="F35" s="36"/>
      <c r="G35" s="36"/>
      <c r="H35" s="36"/>
    </row>
    <row r="36" spans="1:8" x14ac:dyDescent="0.25">
      <c r="A36" s="4">
        <v>32</v>
      </c>
      <c r="B36" s="36"/>
      <c r="C36" s="36" t="s">
        <v>5</v>
      </c>
      <c r="D36" s="36"/>
      <c r="E36" s="36"/>
      <c r="F36" s="36" t="s">
        <v>5</v>
      </c>
      <c r="G36" s="36"/>
      <c r="H36" s="36"/>
    </row>
    <row r="37" spans="1:8" x14ac:dyDescent="0.25">
      <c r="A37" s="4">
        <v>33</v>
      </c>
      <c r="B37" s="36"/>
      <c r="C37" s="36"/>
      <c r="D37" s="36"/>
      <c r="E37" s="36"/>
      <c r="F37" s="36" t="s">
        <v>5</v>
      </c>
      <c r="G37" s="36" t="s">
        <v>5</v>
      </c>
      <c r="H37" s="36"/>
    </row>
    <row r="38" spans="1:8" x14ac:dyDescent="0.25">
      <c r="A38" s="4">
        <v>34</v>
      </c>
      <c r="B38" s="36" t="s">
        <v>10</v>
      </c>
      <c r="C38" s="36"/>
      <c r="D38" s="36" t="s">
        <v>9</v>
      </c>
      <c r="E38" s="36"/>
      <c r="F38" s="36"/>
      <c r="G38" s="36" t="s">
        <v>5</v>
      </c>
      <c r="H38" s="36"/>
    </row>
    <row r="39" spans="1:8" x14ac:dyDescent="0.25">
      <c r="A39" s="4">
        <v>35</v>
      </c>
      <c r="B39" s="36" t="s">
        <v>5</v>
      </c>
      <c r="C39" s="36"/>
      <c r="D39" s="36"/>
      <c r="E39" s="36" t="s">
        <v>5</v>
      </c>
      <c r="F39" s="36"/>
      <c r="G39" s="36" t="s">
        <v>5</v>
      </c>
      <c r="H39" s="36"/>
    </row>
    <row r="40" spans="1:8" x14ac:dyDescent="0.25">
      <c r="A40" s="4">
        <v>36</v>
      </c>
      <c r="B40" s="36" t="s">
        <v>5</v>
      </c>
      <c r="C40" s="36"/>
      <c r="D40" s="36"/>
      <c r="E40" s="36" t="s">
        <v>5</v>
      </c>
      <c r="F40" s="36"/>
      <c r="G40" s="36" t="s">
        <v>5</v>
      </c>
      <c r="H40" s="36"/>
    </row>
    <row r="41" spans="1:8" x14ac:dyDescent="0.25">
      <c r="A41" s="4">
        <v>37</v>
      </c>
      <c r="B41" s="36"/>
      <c r="C41" s="36" t="s">
        <v>5</v>
      </c>
      <c r="D41" s="36" t="s">
        <v>5</v>
      </c>
      <c r="E41" s="36"/>
      <c r="F41" s="36" t="s">
        <v>5</v>
      </c>
      <c r="G41" s="36"/>
      <c r="H41" s="36" t="s">
        <v>5</v>
      </c>
    </row>
    <row r="42" spans="1:8" x14ac:dyDescent="0.25">
      <c r="A42" s="4">
        <v>38</v>
      </c>
      <c r="B42" s="36"/>
      <c r="C42" s="36" t="s">
        <v>5</v>
      </c>
      <c r="D42" s="36"/>
      <c r="E42" s="36" t="s">
        <v>5</v>
      </c>
      <c r="F42" s="36" t="s">
        <v>5</v>
      </c>
      <c r="G42" s="36"/>
      <c r="H42" s="36"/>
    </row>
    <row r="43" spans="1:8" x14ac:dyDescent="0.25">
      <c r="A43" s="4">
        <v>39</v>
      </c>
      <c r="B43" s="36" t="s">
        <v>5</v>
      </c>
      <c r="C43" s="36"/>
      <c r="D43" s="36" t="s">
        <v>5</v>
      </c>
      <c r="E43" s="36"/>
      <c r="F43" s="36"/>
      <c r="G43" s="36" t="s">
        <v>5</v>
      </c>
      <c r="H43" s="36"/>
    </row>
    <row r="44" spans="1:8" x14ac:dyDescent="0.25">
      <c r="A44" s="4">
        <v>40</v>
      </c>
      <c r="B44" s="36" t="s">
        <v>5</v>
      </c>
      <c r="C44" s="36"/>
      <c r="D44" s="36" t="s">
        <v>5</v>
      </c>
      <c r="E44" s="36"/>
      <c r="F44" s="36"/>
      <c r="G44" s="36" t="s">
        <v>5</v>
      </c>
      <c r="H44" s="36"/>
    </row>
    <row r="45" spans="1:8" x14ac:dyDescent="0.25">
      <c r="A45" s="4">
        <v>41</v>
      </c>
      <c r="B45" s="36"/>
      <c r="C45" s="36" t="s">
        <v>5</v>
      </c>
      <c r="D45" s="36"/>
      <c r="E45" s="36"/>
      <c r="F45" s="36" t="s">
        <v>5</v>
      </c>
      <c r="G45" s="36"/>
      <c r="H45" s="36"/>
    </row>
    <row r="46" spans="1:8" x14ac:dyDescent="0.25">
      <c r="A46" s="4">
        <v>42</v>
      </c>
      <c r="B46" s="36"/>
      <c r="C46" s="36" t="s">
        <v>5</v>
      </c>
      <c r="D46" s="36"/>
      <c r="E46" s="36"/>
      <c r="F46" s="36" t="s">
        <v>5</v>
      </c>
      <c r="G46" s="36" t="s">
        <v>5</v>
      </c>
      <c r="H46" s="36"/>
    </row>
    <row r="47" spans="1:8" x14ac:dyDescent="0.25">
      <c r="A47" s="4">
        <v>43</v>
      </c>
      <c r="B47" s="36" t="s">
        <v>5</v>
      </c>
      <c r="C47" s="36"/>
      <c r="D47" s="36"/>
      <c r="E47" s="36" t="s">
        <v>5</v>
      </c>
      <c r="F47" s="36"/>
      <c r="G47" s="36"/>
      <c r="H47" s="36"/>
    </row>
    <row r="48" spans="1:8" x14ac:dyDescent="0.25">
      <c r="A48" s="4">
        <v>44</v>
      </c>
      <c r="B48" s="36" t="s">
        <v>5</v>
      </c>
      <c r="C48" s="36"/>
      <c r="D48" s="36"/>
      <c r="E48" s="36" t="s">
        <v>8</v>
      </c>
      <c r="F48" s="36"/>
      <c r="G48" s="36"/>
      <c r="H48" s="36" t="s">
        <v>5</v>
      </c>
    </row>
    <row r="49" spans="1:8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8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/>
      <c r="D51" s="36" t="s">
        <v>5</v>
      </c>
      <c r="E51" s="36"/>
      <c r="F51" s="36"/>
      <c r="G51" s="36"/>
      <c r="H51" s="36"/>
    </row>
    <row r="52" spans="1:8" x14ac:dyDescent="0.25">
      <c r="A52" s="4">
        <v>48</v>
      </c>
      <c r="B52" s="36"/>
      <c r="C52" s="36"/>
      <c r="D52" s="36"/>
      <c r="E52" s="36"/>
      <c r="F52" s="36" t="s">
        <v>5</v>
      </c>
      <c r="G52" s="36" t="s">
        <v>5</v>
      </c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/>
    </row>
    <row r="54" spans="1:8" x14ac:dyDescent="0.25">
      <c r="A54" s="4">
        <v>50</v>
      </c>
      <c r="B54" s="36"/>
      <c r="C54" s="36" t="s">
        <v>5</v>
      </c>
      <c r="D54" s="36"/>
      <c r="E54" s="36"/>
      <c r="F54" s="36" t="s">
        <v>5</v>
      </c>
      <c r="G54" s="36"/>
      <c r="H54" s="36"/>
    </row>
    <row r="55" spans="1:8" x14ac:dyDescent="0.25">
      <c r="A55" s="4">
        <v>51</v>
      </c>
      <c r="B55" s="36"/>
      <c r="C55" s="36"/>
      <c r="D55" s="36" t="s">
        <v>5</v>
      </c>
      <c r="E55" s="36"/>
      <c r="F55" s="36"/>
      <c r="G55" s="36" t="s">
        <v>5</v>
      </c>
      <c r="H55" s="36"/>
    </row>
    <row r="56" spans="1:8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8" x14ac:dyDescent="0.25">
      <c r="A57" s="4">
        <v>53</v>
      </c>
      <c r="B57" s="36"/>
      <c r="C57" s="36" t="s">
        <v>5</v>
      </c>
      <c r="D57" s="36"/>
      <c r="E57" s="36"/>
      <c r="F57" s="36" t="s">
        <v>8</v>
      </c>
      <c r="G57" s="36"/>
      <c r="H57" s="36"/>
    </row>
    <row r="58" spans="1:8" x14ac:dyDescent="0.25">
      <c r="A58" s="4">
        <v>54</v>
      </c>
      <c r="B58" s="36"/>
      <c r="C58" s="36" t="s">
        <v>5</v>
      </c>
      <c r="D58" s="36"/>
      <c r="E58" s="36"/>
      <c r="F58" s="36" t="s">
        <v>5</v>
      </c>
      <c r="G58" s="36"/>
      <c r="H58" s="36"/>
    </row>
    <row r="59" spans="1:8" x14ac:dyDescent="0.25">
      <c r="A59" s="4">
        <v>55</v>
      </c>
      <c r="B59" s="36" t="s">
        <v>5</v>
      </c>
      <c r="C59" s="36"/>
      <c r="D59" s="36"/>
      <c r="E59" s="36" t="s">
        <v>5</v>
      </c>
      <c r="F59" s="36"/>
      <c r="G59" s="36"/>
      <c r="H59" s="36" t="s">
        <v>5</v>
      </c>
    </row>
    <row r="60" spans="1:8" x14ac:dyDescent="0.25">
      <c r="A60" s="4">
        <v>56</v>
      </c>
      <c r="B60" s="36" t="s">
        <v>5</v>
      </c>
      <c r="C60" s="36"/>
      <c r="D60" s="36"/>
      <c r="E60" s="36" t="s">
        <v>5</v>
      </c>
      <c r="F60" s="36"/>
      <c r="G60" s="36"/>
      <c r="H60" s="36" t="s">
        <v>5</v>
      </c>
    </row>
    <row r="61" spans="1:8" x14ac:dyDescent="0.25">
      <c r="A61" s="16">
        <v>73</v>
      </c>
      <c r="B61" s="36"/>
      <c r="C61" s="36"/>
      <c r="D61" s="36" t="s">
        <v>5</v>
      </c>
      <c r="E61" s="36"/>
      <c r="F61" s="36"/>
      <c r="G61" s="36" t="s">
        <v>5</v>
      </c>
      <c r="H61" s="36"/>
    </row>
    <row r="62" spans="1:8" x14ac:dyDescent="0.25">
      <c r="A62" s="16">
        <v>74</v>
      </c>
      <c r="B62" s="36"/>
      <c r="C62" s="36"/>
      <c r="D62" s="36" t="s">
        <v>8</v>
      </c>
      <c r="E62" s="36"/>
      <c r="F62" s="36"/>
      <c r="G62" s="36" t="s">
        <v>5</v>
      </c>
      <c r="H62" s="36"/>
    </row>
    <row r="63" spans="1:8" x14ac:dyDescent="0.25">
      <c r="A63" s="16">
        <v>101</v>
      </c>
      <c r="B63" s="37"/>
      <c r="C63" s="36"/>
      <c r="D63" s="36"/>
      <c r="E63" s="36"/>
      <c r="F63" s="36"/>
      <c r="G63" s="36"/>
      <c r="H63" s="36"/>
    </row>
    <row r="64" spans="1:8" x14ac:dyDescent="0.25">
      <c r="A64" s="16">
        <v>102</v>
      </c>
      <c r="B64" s="36" t="s">
        <v>5</v>
      </c>
      <c r="C64" s="36"/>
      <c r="D64" s="36" t="s">
        <v>5</v>
      </c>
      <c r="E64" s="36"/>
      <c r="F64" s="36"/>
      <c r="G64" s="36" t="s">
        <v>5</v>
      </c>
      <c r="H64" s="36"/>
    </row>
    <row r="65" spans="1:8" x14ac:dyDescent="0.25">
      <c r="A65" s="16">
        <v>103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16">
        <v>104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16">
        <v>105</v>
      </c>
      <c r="B67" s="36" t="s">
        <v>5</v>
      </c>
      <c r="C67" s="36"/>
      <c r="D67" s="36" t="s">
        <v>5</v>
      </c>
      <c r="E67" s="36"/>
      <c r="F67" s="36"/>
      <c r="G67" s="36" t="s">
        <v>5</v>
      </c>
      <c r="H67" s="36"/>
    </row>
    <row r="68" spans="1:8" x14ac:dyDescent="0.25">
      <c r="A68" s="16">
        <v>106</v>
      </c>
      <c r="B68" s="36"/>
      <c r="C68" s="36" t="s">
        <v>5</v>
      </c>
      <c r="D68" s="36"/>
      <c r="E68" s="36"/>
      <c r="F68" s="36" t="s">
        <v>5</v>
      </c>
      <c r="G68" s="36"/>
      <c r="H68" s="36" t="s">
        <v>5</v>
      </c>
    </row>
    <row r="69" spans="1:8" x14ac:dyDescent="0.25">
      <c r="A69" s="16">
        <v>107</v>
      </c>
      <c r="B69" s="36" t="s">
        <v>5</v>
      </c>
      <c r="C69" s="36"/>
      <c r="D69" s="36" t="s">
        <v>5</v>
      </c>
      <c r="E69" s="36"/>
      <c r="F69" s="36"/>
      <c r="G69" s="36" t="s">
        <v>5</v>
      </c>
      <c r="H69" s="36"/>
    </row>
    <row r="70" spans="1:8" x14ac:dyDescent="0.25">
      <c r="A70" s="16">
        <v>108</v>
      </c>
      <c r="B70" s="36" t="s">
        <v>5</v>
      </c>
      <c r="C70" s="36"/>
      <c r="D70" s="36" t="s">
        <v>5</v>
      </c>
      <c r="E70" s="36"/>
      <c r="F70" s="36"/>
      <c r="G70" s="36" t="s">
        <v>5</v>
      </c>
      <c r="H70" s="36"/>
    </row>
    <row r="71" spans="1:8" x14ac:dyDescent="0.25">
      <c r="A71" s="16">
        <v>109</v>
      </c>
      <c r="B71" s="36"/>
      <c r="C71" s="36" t="s">
        <v>5</v>
      </c>
      <c r="D71" s="36"/>
      <c r="E71" s="36"/>
      <c r="F71" s="36"/>
      <c r="G71" s="36"/>
      <c r="H71" s="36"/>
    </row>
    <row r="72" spans="1:8" x14ac:dyDescent="0.25">
      <c r="A72" s="16">
        <v>110</v>
      </c>
      <c r="B72" s="36"/>
      <c r="C72" s="36" t="s">
        <v>5</v>
      </c>
      <c r="D72" s="36"/>
      <c r="E72" s="36" t="s">
        <v>5</v>
      </c>
      <c r="F72" s="36"/>
      <c r="G72" s="36"/>
      <c r="H72" s="36" t="s">
        <v>5</v>
      </c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16">
        <v>113</v>
      </c>
      <c r="B75" s="36"/>
      <c r="C75" s="36"/>
      <c r="D75" s="36"/>
      <c r="E75" s="36" t="s">
        <v>5</v>
      </c>
      <c r="F75" s="36"/>
      <c r="G75" s="36"/>
      <c r="H75" s="36" t="s">
        <v>5</v>
      </c>
    </row>
    <row r="76" spans="1:8" x14ac:dyDescent="0.25">
      <c r="A76" s="16">
        <v>114</v>
      </c>
      <c r="B76" s="36"/>
      <c r="C76" s="36"/>
      <c r="D76" s="36"/>
      <c r="E76" s="36"/>
      <c r="F76" s="36"/>
      <c r="G76" s="36" t="s">
        <v>5</v>
      </c>
      <c r="H76" s="36"/>
    </row>
    <row r="77" spans="1:8" x14ac:dyDescent="0.25">
      <c r="A77" s="16">
        <v>115</v>
      </c>
      <c r="B77" s="36" t="s">
        <v>5</v>
      </c>
      <c r="C77" s="36" t="s">
        <v>5</v>
      </c>
      <c r="D77" s="36" t="s">
        <v>5</v>
      </c>
      <c r="E77" s="36" t="s">
        <v>5</v>
      </c>
      <c r="F77" s="36" t="s">
        <v>5</v>
      </c>
      <c r="G77" s="36" t="s">
        <v>5</v>
      </c>
      <c r="H77" s="36"/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/>
      <c r="D84" s="36"/>
      <c r="E84" s="36" t="s">
        <v>5</v>
      </c>
      <c r="F84" s="36"/>
      <c r="G84" s="36" t="s">
        <v>5</v>
      </c>
      <c r="H84" s="36" t="s">
        <v>5</v>
      </c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 t="s">
        <v>5</v>
      </c>
      <c r="C86" s="36" t="s">
        <v>5</v>
      </c>
      <c r="D86" s="36" t="s">
        <v>5</v>
      </c>
      <c r="E86" s="36" t="s">
        <v>5</v>
      </c>
      <c r="F86" s="36" t="s">
        <v>5</v>
      </c>
      <c r="G86" s="36" t="s">
        <v>5</v>
      </c>
      <c r="H86" s="36"/>
    </row>
    <row r="87" spans="1:8" x14ac:dyDescent="0.25">
      <c r="A87" s="16">
        <v>125</v>
      </c>
      <c r="B87" s="36"/>
      <c r="C87" s="36"/>
      <c r="D87" s="36" t="s">
        <v>5</v>
      </c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 t="s">
        <v>5</v>
      </c>
      <c r="D90" s="36" t="s">
        <v>5</v>
      </c>
      <c r="E90" s="36" t="s">
        <v>5</v>
      </c>
      <c r="F90" s="36" t="s">
        <v>5</v>
      </c>
      <c r="G90" s="36"/>
      <c r="H90" s="36"/>
    </row>
    <row r="91" spans="1:8" x14ac:dyDescent="0.25">
      <c r="A91" s="16">
        <v>129</v>
      </c>
      <c r="B91" s="36" t="s">
        <v>5</v>
      </c>
      <c r="C91" s="36"/>
      <c r="D91" s="36"/>
      <c r="E91" s="36" t="s">
        <v>5</v>
      </c>
      <c r="F91" s="36"/>
      <c r="G91" s="36"/>
      <c r="H91" s="36" t="s">
        <v>5</v>
      </c>
    </row>
    <row r="92" spans="1:8" x14ac:dyDescent="0.25">
      <c r="A92" s="16">
        <v>130</v>
      </c>
      <c r="B92" s="36" t="s">
        <v>5</v>
      </c>
      <c r="C92" s="36" t="s">
        <v>5</v>
      </c>
      <c r="D92" s="36" t="s">
        <v>5</v>
      </c>
      <c r="E92" s="36" t="s">
        <v>5</v>
      </c>
      <c r="F92" s="36" t="s">
        <v>5</v>
      </c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/>
      <c r="F95" s="36"/>
      <c r="G95" s="36"/>
      <c r="H95" s="36"/>
    </row>
  </sheetData>
  <mergeCells count="1">
    <mergeCell ref="A1:H2"/>
  </mergeCells>
  <conditionalFormatting sqref="B63:H95">
    <cfRule type="cellIs" dxfId="3051" priority="18" operator="equal">
      <formula>"Energia"</formula>
    </cfRule>
    <cfRule type="cellIs" dxfId="3050" priority="19" operator="equal">
      <formula>"Feito"</formula>
    </cfRule>
    <cfRule type="cellIs" dxfId="3049" priority="20" operator="equal">
      <formula>"Operação"</formula>
    </cfRule>
    <cfRule type="cellIs" dxfId="3048" priority="21" operator="equal">
      <formula>"Chuva"</formula>
    </cfRule>
    <cfRule type="cellIs" dxfId="3047" priority="22" operator="equal">
      <formula>"Elétrico"</formula>
    </cfRule>
    <cfRule type="cellIs" dxfId="3046" priority="23" operator="equal">
      <formula>"Mecânico"</formula>
    </cfRule>
    <cfRule type="cellIs" dxfId="3045" priority="24" operator="equal">
      <formula>"Ok"</formula>
    </cfRule>
  </conditionalFormatting>
  <conditionalFormatting sqref="B5:I62">
    <cfRule type="cellIs" dxfId="3044" priority="1" operator="equal">
      <formula>"Energia"</formula>
    </cfRule>
    <cfRule type="cellIs" dxfId="3043" priority="2" operator="equal">
      <formula>"Feito"</formula>
    </cfRule>
    <cfRule type="cellIs" dxfId="3042" priority="3" operator="equal">
      <formula>"Operação"</formula>
    </cfRule>
    <cfRule type="cellIs" dxfId="3041" priority="4" operator="equal">
      <formula>"Chuva"</formula>
    </cfRule>
    <cfRule type="cellIs" dxfId="3040" priority="5" operator="equal">
      <formula>"Elétrico"</formula>
    </cfRule>
    <cfRule type="cellIs" dxfId="3039" priority="6" operator="equal">
      <formula>"Mecânico"</formula>
    </cfRule>
    <cfRule type="cellIs" dxfId="3038" priority="7" operator="equal">
      <formula>"Ok"</formula>
    </cfRule>
  </conditionalFormatting>
  <conditionalFormatting sqref="G5:G56 C13">
    <cfRule type="cellIs" dxfId="303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FCC8C18E-9A33-44E6-B137-BFA1A6CD490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7D08-F941-45E1-87E8-82C2C6A7B221}">
  <sheetPr codeName="Planilha68"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37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44725</v>
      </c>
      <c r="C3" s="21">
        <f>B3+1</f>
        <v>44726</v>
      </c>
      <c r="D3" s="21">
        <f t="shared" ref="D3:H3" si="0">C3+1</f>
        <v>44727</v>
      </c>
      <c r="E3" s="21">
        <f t="shared" si="0"/>
        <v>44728</v>
      </c>
      <c r="F3" s="21">
        <f t="shared" si="0"/>
        <v>44729</v>
      </c>
      <c r="G3" s="21">
        <f t="shared" si="0"/>
        <v>44730</v>
      </c>
      <c r="H3" s="23">
        <f t="shared" si="0"/>
        <v>44731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/>
      <c r="D5" s="36"/>
      <c r="E5" s="36" t="s">
        <v>5</v>
      </c>
      <c r="F5" s="36"/>
      <c r="G5" s="36"/>
      <c r="H5" s="36" t="s">
        <v>9</v>
      </c>
      <c r="J5" s="46" t="s">
        <v>5</v>
      </c>
      <c r="K5">
        <f>COUNTIF($B$5:$H$95,J5)</f>
        <v>171</v>
      </c>
      <c r="L5" s="32">
        <f t="shared" ref="L5:L10" si="2">K5/$K$11</f>
        <v>0.85929648241206025</v>
      </c>
      <c r="M5" s="50">
        <v>44725</v>
      </c>
    </row>
    <row r="6" spans="1:13" x14ac:dyDescent="0.25">
      <c r="A6" s="4">
        <v>2</v>
      </c>
      <c r="B6" s="36"/>
      <c r="C6" s="36" t="s">
        <v>5</v>
      </c>
      <c r="D6" s="36"/>
      <c r="E6" s="36"/>
      <c r="F6" s="36" t="s">
        <v>5</v>
      </c>
      <c r="G6" s="36"/>
      <c r="H6" s="36"/>
      <c r="J6" s="40" t="s">
        <v>8</v>
      </c>
      <c r="K6">
        <f>COUNTIF($B$5:$H$95,J6)</f>
        <v>4</v>
      </c>
      <c r="L6" s="33">
        <f t="shared" si="2"/>
        <v>2.0100502512562814E-2</v>
      </c>
    </row>
    <row r="7" spans="1:13" x14ac:dyDescent="0.25">
      <c r="A7" s="4">
        <v>3</v>
      </c>
      <c r="B7" s="36"/>
      <c r="C7" s="36"/>
      <c r="D7" s="36"/>
      <c r="E7" s="36" t="s">
        <v>5</v>
      </c>
      <c r="F7" s="36" t="s">
        <v>5</v>
      </c>
      <c r="G7" s="36"/>
      <c r="H7" s="36"/>
      <c r="J7" s="44" t="s">
        <v>9</v>
      </c>
      <c r="K7">
        <f t="shared" ref="K7:K10" si="3">COUNTIF($B$5:$H$95,J7)</f>
        <v>13</v>
      </c>
      <c r="L7" s="33">
        <f t="shared" si="2"/>
        <v>6.5326633165829151E-2</v>
      </c>
    </row>
    <row r="8" spans="1:13" x14ac:dyDescent="0.25">
      <c r="A8" s="4">
        <v>4</v>
      </c>
      <c r="B8" s="36" t="s">
        <v>5</v>
      </c>
      <c r="C8" s="36" t="s">
        <v>5</v>
      </c>
      <c r="D8" s="36" t="s">
        <v>5</v>
      </c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 t="s">
        <v>5</v>
      </c>
      <c r="D9" s="36" t="s">
        <v>5</v>
      </c>
      <c r="E9" s="36"/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/>
      <c r="D10" s="36" t="s">
        <v>5</v>
      </c>
      <c r="E10" s="36"/>
      <c r="F10" s="36"/>
      <c r="G10" s="36" t="s">
        <v>5</v>
      </c>
      <c r="H10" s="36"/>
      <c r="J10" s="41" t="s">
        <v>10</v>
      </c>
      <c r="K10">
        <f t="shared" si="3"/>
        <v>11</v>
      </c>
      <c r="L10" s="35">
        <f t="shared" si="2"/>
        <v>5.5276381909547742E-2</v>
      </c>
    </row>
    <row r="11" spans="1:13" x14ac:dyDescent="0.25">
      <c r="A11" s="4">
        <v>7</v>
      </c>
      <c r="B11" s="36" t="s">
        <v>5</v>
      </c>
      <c r="C11" s="36" t="s">
        <v>5</v>
      </c>
      <c r="D11" s="36" t="s">
        <v>5</v>
      </c>
      <c r="E11" s="36"/>
      <c r="F11" s="36" t="s">
        <v>5</v>
      </c>
      <c r="G11" s="36"/>
      <c r="H11" s="36" t="s">
        <v>9</v>
      </c>
      <c r="J11" s="42" t="s">
        <v>20</v>
      </c>
      <c r="K11">
        <f>SUM(K5:K10)</f>
        <v>199</v>
      </c>
    </row>
    <row r="12" spans="1:13" x14ac:dyDescent="0.25">
      <c r="A12" s="4">
        <v>8</v>
      </c>
      <c r="B12" s="36"/>
      <c r="C12" s="36" t="s">
        <v>5</v>
      </c>
      <c r="D12" s="36"/>
      <c r="E12" s="36" t="s">
        <v>5</v>
      </c>
      <c r="F12" s="36" t="s">
        <v>5</v>
      </c>
      <c r="G12" s="36" t="s">
        <v>5</v>
      </c>
      <c r="H12" s="36" t="s">
        <v>5</v>
      </c>
    </row>
    <row r="13" spans="1:13" x14ac:dyDescent="0.25">
      <c r="A13" s="4">
        <v>9</v>
      </c>
      <c r="B13" s="36"/>
      <c r="C13" s="36"/>
      <c r="D13" s="36" t="s">
        <v>5</v>
      </c>
      <c r="E13" s="36"/>
      <c r="F13" s="36" t="s">
        <v>5</v>
      </c>
      <c r="G13" s="36"/>
      <c r="H13" s="36" t="s">
        <v>5</v>
      </c>
    </row>
    <row r="14" spans="1:13" x14ac:dyDescent="0.25">
      <c r="A14" s="4">
        <v>10</v>
      </c>
      <c r="B14" s="36" t="s">
        <v>5</v>
      </c>
      <c r="C14" s="36" t="s">
        <v>5</v>
      </c>
      <c r="D14" s="36" t="s">
        <v>5</v>
      </c>
      <c r="E14" s="36" t="s">
        <v>5</v>
      </c>
      <c r="F14" s="36" t="s">
        <v>5</v>
      </c>
      <c r="G14" s="36"/>
      <c r="H14" s="36" t="s">
        <v>5</v>
      </c>
    </row>
    <row r="15" spans="1:13" x14ac:dyDescent="0.25">
      <c r="A15" s="4">
        <v>11</v>
      </c>
      <c r="B15" s="36"/>
      <c r="C15" s="36" t="s">
        <v>5</v>
      </c>
      <c r="D15" s="36"/>
      <c r="E15" s="36" t="s">
        <v>5</v>
      </c>
      <c r="F15" s="36"/>
      <c r="G15" s="36"/>
      <c r="H15" s="36" t="s">
        <v>10</v>
      </c>
    </row>
    <row r="16" spans="1:13" x14ac:dyDescent="0.25">
      <c r="A16" s="4">
        <v>12</v>
      </c>
      <c r="B16" s="36"/>
      <c r="C16" s="36" t="s">
        <v>5</v>
      </c>
      <c r="D16" s="36"/>
      <c r="E16" s="36"/>
      <c r="F16" s="36" t="s">
        <v>5</v>
      </c>
      <c r="G16" s="36"/>
      <c r="H16" s="36"/>
    </row>
    <row r="17" spans="1:8" x14ac:dyDescent="0.25">
      <c r="A17" s="4">
        <v>13</v>
      </c>
      <c r="B17" s="36" t="s">
        <v>5</v>
      </c>
      <c r="C17" s="36"/>
      <c r="D17" s="36" t="s">
        <v>5</v>
      </c>
      <c r="E17" s="36"/>
      <c r="F17" s="36" t="s">
        <v>5</v>
      </c>
      <c r="G17" s="36"/>
      <c r="H17" s="36" t="s">
        <v>5</v>
      </c>
    </row>
    <row r="18" spans="1:8" x14ac:dyDescent="0.25">
      <c r="A18" s="4">
        <v>14</v>
      </c>
      <c r="B18" s="36" t="s">
        <v>5</v>
      </c>
      <c r="C18" s="36" t="s">
        <v>8</v>
      </c>
      <c r="D18" s="36"/>
      <c r="E18" s="36"/>
      <c r="F18" s="36" t="s">
        <v>10</v>
      </c>
      <c r="G18" s="36" t="s">
        <v>5</v>
      </c>
      <c r="H18" s="36"/>
    </row>
    <row r="19" spans="1:8" x14ac:dyDescent="0.25">
      <c r="A19" s="4">
        <v>15</v>
      </c>
      <c r="B19" s="36"/>
      <c r="C19" s="36" t="s">
        <v>5</v>
      </c>
      <c r="D19" s="36" t="s">
        <v>5</v>
      </c>
      <c r="E19" s="36"/>
      <c r="F19" s="36"/>
      <c r="G19" s="36"/>
      <c r="H19" s="36" t="s">
        <v>5</v>
      </c>
    </row>
    <row r="20" spans="1:8" x14ac:dyDescent="0.25">
      <c r="A20" s="4">
        <v>16</v>
      </c>
      <c r="B20" s="36"/>
      <c r="C20" s="36"/>
      <c r="D20" s="36" t="s">
        <v>10</v>
      </c>
      <c r="E20" s="36"/>
      <c r="F20" s="36"/>
      <c r="G20" s="36" t="s">
        <v>5</v>
      </c>
      <c r="H20" s="36"/>
    </row>
    <row r="21" spans="1:8" x14ac:dyDescent="0.25">
      <c r="A21" s="4">
        <v>17</v>
      </c>
      <c r="B21" s="36" t="s">
        <v>5</v>
      </c>
      <c r="C21" s="36"/>
      <c r="D21" s="36"/>
      <c r="E21" s="36" t="s">
        <v>5</v>
      </c>
      <c r="F21" s="36"/>
      <c r="G21" s="36"/>
      <c r="H21" s="36" t="s">
        <v>9</v>
      </c>
    </row>
    <row r="22" spans="1:8" x14ac:dyDescent="0.25">
      <c r="A22" s="4">
        <v>18</v>
      </c>
      <c r="B22" s="36"/>
      <c r="C22" s="36"/>
      <c r="D22" s="36"/>
      <c r="E22" s="36"/>
      <c r="F22" s="36"/>
      <c r="G22" s="36"/>
      <c r="H22" s="36"/>
    </row>
    <row r="23" spans="1:8" x14ac:dyDescent="0.25">
      <c r="A23" s="4">
        <v>19</v>
      </c>
      <c r="B23" s="36"/>
      <c r="C23" s="36"/>
      <c r="D23" s="36" t="s">
        <v>5</v>
      </c>
      <c r="E23" s="36" t="s">
        <v>5</v>
      </c>
      <c r="F23" s="36"/>
      <c r="G23" s="36"/>
      <c r="H23" s="36" t="s">
        <v>5</v>
      </c>
    </row>
    <row r="24" spans="1:8" x14ac:dyDescent="0.25">
      <c r="A24" s="4">
        <v>20</v>
      </c>
      <c r="B24" s="36"/>
      <c r="C24" s="36"/>
      <c r="D24" s="36"/>
      <c r="E24" s="36"/>
      <c r="F24" s="36"/>
      <c r="G24" s="36"/>
      <c r="H24" s="36"/>
    </row>
    <row r="25" spans="1:8" x14ac:dyDescent="0.25">
      <c r="A25" s="4">
        <v>21</v>
      </c>
      <c r="B25" s="36"/>
      <c r="C25" s="36"/>
      <c r="D25" s="36"/>
      <c r="E25" s="36" t="s">
        <v>5</v>
      </c>
      <c r="F25" s="36"/>
      <c r="G25" s="36"/>
      <c r="H25" s="36" t="s">
        <v>9</v>
      </c>
    </row>
    <row r="26" spans="1:8" x14ac:dyDescent="0.25">
      <c r="A26" s="4">
        <v>22</v>
      </c>
      <c r="B26" s="36"/>
      <c r="C26" s="36" t="s">
        <v>5</v>
      </c>
      <c r="D26" s="36" t="s">
        <v>5</v>
      </c>
      <c r="E26" s="36"/>
      <c r="F26" s="36"/>
      <c r="G26" s="36" t="s">
        <v>5</v>
      </c>
      <c r="H26" s="36" t="s">
        <v>5</v>
      </c>
    </row>
    <row r="27" spans="1:8" x14ac:dyDescent="0.25">
      <c r="A27" s="4">
        <v>23</v>
      </c>
      <c r="B27" s="36"/>
      <c r="C27" s="36"/>
      <c r="D27" s="36" t="s">
        <v>5</v>
      </c>
      <c r="E27" s="36" t="s">
        <v>5</v>
      </c>
      <c r="F27" s="36"/>
      <c r="G27" s="36"/>
      <c r="H27" s="36" t="s">
        <v>5</v>
      </c>
    </row>
    <row r="28" spans="1:8" x14ac:dyDescent="0.25">
      <c r="A28" s="4">
        <v>24</v>
      </c>
      <c r="B28" s="36"/>
      <c r="C28" s="36" t="s">
        <v>9</v>
      </c>
      <c r="D28" s="36"/>
      <c r="E28" s="36" t="s">
        <v>8</v>
      </c>
      <c r="F28" s="36"/>
      <c r="G28" s="36"/>
      <c r="H28" s="36"/>
    </row>
    <row r="29" spans="1:8" x14ac:dyDescent="0.25">
      <c r="A29" s="4">
        <v>25</v>
      </c>
      <c r="B29" s="36" t="s">
        <v>5</v>
      </c>
      <c r="C29" s="36"/>
      <c r="D29" s="36" t="s">
        <v>5</v>
      </c>
      <c r="E29" s="36"/>
      <c r="F29" s="36" t="s">
        <v>5</v>
      </c>
      <c r="G29" s="36"/>
      <c r="H29" s="36" t="s">
        <v>5</v>
      </c>
    </row>
    <row r="30" spans="1:8" x14ac:dyDescent="0.25">
      <c r="A30" s="4">
        <v>26</v>
      </c>
      <c r="B30" s="36" t="s">
        <v>5</v>
      </c>
      <c r="C30" s="36"/>
      <c r="D30" s="36"/>
      <c r="E30" s="36"/>
      <c r="F30" s="36" t="s">
        <v>5</v>
      </c>
      <c r="G30" s="36" t="s">
        <v>5</v>
      </c>
      <c r="H30" s="36"/>
    </row>
    <row r="31" spans="1:8" x14ac:dyDescent="0.25">
      <c r="A31" s="4">
        <v>27</v>
      </c>
      <c r="B31" s="36"/>
      <c r="C31" s="36" t="s">
        <v>5</v>
      </c>
      <c r="D31" s="36"/>
      <c r="E31" s="36"/>
      <c r="F31" s="36" t="s">
        <v>5</v>
      </c>
      <c r="G31" s="36"/>
      <c r="H31" s="36"/>
    </row>
    <row r="32" spans="1:8" x14ac:dyDescent="0.25">
      <c r="A32" s="4">
        <v>28</v>
      </c>
      <c r="B32" s="36"/>
      <c r="C32" s="36"/>
      <c r="D32" s="36"/>
      <c r="E32" s="36"/>
      <c r="F32" s="36"/>
      <c r="G32" s="36"/>
      <c r="H32" s="36"/>
    </row>
    <row r="33" spans="1:8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/>
    </row>
    <row r="34" spans="1:8" x14ac:dyDescent="0.25">
      <c r="A34" s="4">
        <v>30</v>
      </c>
      <c r="B34" s="36"/>
      <c r="C34" s="36"/>
      <c r="D34" s="36"/>
      <c r="E34" s="36"/>
      <c r="F34" s="36"/>
      <c r="G34" s="36"/>
      <c r="H34" s="36"/>
    </row>
    <row r="35" spans="1:8" x14ac:dyDescent="0.25">
      <c r="A35" s="4">
        <v>31</v>
      </c>
      <c r="B35" s="36"/>
      <c r="C35" s="36"/>
      <c r="D35" s="36"/>
      <c r="E35" s="36"/>
      <c r="F35" s="36"/>
      <c r="G35" s="36"/>
      <c r="H35" s="36"/>
    </row>
    <row r="36" spans="1:8" x14ac:dyDescent="0.25">
      <c r="A36" s="4">
        <v>32</v>
      </c>
      <c r="B36" s="36" t="s">
        <v>5</v>
      </c>
      <c r="C36" s="36"/>
      <c r="D36" s="36"/>
      <c r="E36" s="36" t="s">
        <v>10</v>
      </c>
      <c r="F36" s="36"/>
      <c r="G36" s="36"/>
      <c r="H36" s="36" t="s">
        <v>9</v>
      </c>
    </row>
    <row r="37" spans="1:8" x14ac:dyDescent="0.25">
      <c r="A37" s="4">
        <v>33</v>
      </c>
      <c r="B37" s="36"/>
      <c r="C37" s="36" t="s">
        <v>5</v>
      </c>
      <c r="D37" s="36" t="s">
        <v>5</v>
      </c>
      <c r="E37" s="36"/>
      <c r="F37" s="36"/>
      <c r="G37" s="36" t="s">
        <v>5</v>
      </c>
      <c r="H37" s="36" t="s">
        <v>5</v>
      </c>
    </row>
    <row r="38" spans="1:8" x14ac:dyDescent="0.25">
      <c r="A38" s="4">
        <v>34</v>
      </c>
      <c r="B38" s="36"/>
      <c r="C38" s="36" t="s">
        <v>5</v>
      </c>
      <c r="D38" s="36"/>
      <c r="E38" s="36"/>
      <c r="F38" s="36" t="s">
        <v>10</v>
      </c>
      <c r="G38" s="36"/>
      <c r="H38" s="36"/>
    </row>
    <row r="39" spans="1:8" x14ac:dyDescent="0.25">
      <c r="A39" s="4">
        <v>35</v>
      </c>
      <c r="B39" s="36" t="s">
        <v>5</v>
      </c>
      <c r="C39" s="36"/>
      <c r="D39" s="36" t="s">
        <v>5</v>
      </c>
      <c r="E39" s="36"/>
      <c r="F39" s="36" t="s">
        <v>5</v>
      </c>
      <c r="G39" s="36"/>
      <c r="H39" s="36" t="s">
        <v>5</v>
      </c>
    </row>
    <row r="40" spans="1:8" x14ac:dyDescent="0.25">
      <c r="A40" s="4">
        <v>36</v>
      </c>
      <c r="B40" s="36" t="s">
        <v>5</v>
      </c>
      <c r="C40" s="36"/>
      <c r="D40" s="36"/>
      <c r="E40" s="36" t="s">
        <v>5</v>
      </c>
      <c r="F40" s="36"/>
      <c r="G40" s="36" t="s">
        <v>5</v>
      </c>
      <c r="H40" s="36"/>
    </row>
    <row r="41" spans="1:8" x14ac:dyDescent="0.25">
      <c r="A41" s="4">
        <v>37</v>
      </c>
      <c r="B41" s="36"/>
      <c r="C41" s="36" t="s">
        <v>5</v>
      </c>
      <c r="D41" s="36"/>
      <c r="E41" s="36" t="s">
        <v>5</v>
      </c>
      <c r="F41" s="36"/>
      <c r="G41" s="36" t="s">
        <v>5</v>
      </c>
      <c r="H41" s="36"/>
    </row>
    <row r="42" spans="1:8" x14ac:dyDescent="0.25">
      <c r="A42" s="4">
        <v>38</v>
      </c>
      <c r="B42" s="36" t="s">
        <v>5</v>
      </c>
      <c r="C42" s="36"/>
      <c r="D42" s="36"/>
      <c r="E42" s="36" t="s">
        <v>5</v>
      </c>
      <c r="F42" s="36"/>
      <c r="G42" s="36"/>
      <c r="H42" s="36" t="s">
        <v>9</v>
      </c>
    </row>
    <row r="43" spans="1:8" x14ac:dyDescent="0.25">
      <c r="A43" s="4">
        <v>39</v>
      </c>
      <c r="B43" s="36"/>
      <c r="C43" s="36" t="s">
        <v>9</v>
      </c>
      <c r="D43" s="36"/>
      <c r="E43" s="36"/>
      <c r="F43" s="36"/>
      <c r="G43" s="36" t="s">
        <v>5</v>
      </c>
      <c r="H43" s="36"/>
    </row>
    <row r="44" spans="1:8" x14ac:dyDescent="0.25">
      <c r="A44" s="4">
        <v>40</v>
      </c>
      <c r="B44" s="36"/>
      <c r="C44" s="36" t="s">
        <v>5</v>
      </c>
      <c r="D44" s="36"/>
      <c r="E44" s="36"/>
      <c r="F44" s="36" t="s">
        <v>5</v>
      </c>
      <c r="G44" s="36"/>
      <c r="H44" s="36"/>
    </row>
    <row r="45" spans="1:8" x14ac:dyDescent="0.25">
      <c r="A45" s="4">
        <v>41</v>
      </c>
      <c r="B45" s="36" t="s">
        <v>5</v>
      </c>
      <c r="C45" s="36"/>
      <c r="D45" s="36"/>
      <c r="E45" s="36" t="s">
        <v>5</v>
      </c>
      <c r="F45" s="36"/>
      <c r="G45" s="36"/>
      <c r="H45" s="36" t="s">
        <v>5</v>
      </c>
    </row>
    <row r="46" spans="1:8" x14ac:dyDescent="0.25">
      <c r="A46" s="4">
        <v>42</v>
      </c>
      <c r="B46" s="36"/>
      <c r="C46" s="36" t="s">
        <v>5</v>
      </c>
      <c r="D46" s="36" t="s">
        <v>5</v>
      </c>
      <c r="E46" s="36"/>
      <c r="F46" s="36"/>
      <c r="G46" s="36" t="s">
        <v>5</v>
      </c>
      <c r="H46" s="36" t="s">
        <v>5</v>
      </c>
    </row>
    <row r="47" spans="1:8" x14ac:dyDescent="0.25">
      <c r="A47" s="4">
        <v>43</v>
      </c>
      <c r="B47" s="36" t="s">
        <v>5</v>
      </c>
      <c r="C47" s="36"/>
      <c r="D47" s="36"/>
      <c r="E47" s="36" t="s">
        <v>5</v>
      </c>
      <c r="F47" s="36"/>
      <c r="G47" s="36"/>
      <c r="H47" s="36" t="s">
        <v>5</v>
      </c>
    </row>
    <row r="48" spans="1:8" x14ac:dyDescent="0.25">
      <c r="A48" s="4">
        <v>44</v>
      </c>
      <c r="B48" s="36"/>
      <c r="C48" s="36"/>
      <c r="D48" s="36" t="s">
        <v>5</v>
      </c>
      <c r="E48" s="36"/>
      <c r="F48" s="36"/>
      <c r="G48" s="36" t="s">
        <v>5</v>
      </c>
      <c r="H48" s="36"/>
    </row>
    <row r="49" spans="1:8" x14ac:dyDescent="0.25">
      <c r="A49" s="4">
        <v>45</v>
      </c>
      <c r="B49" s="36" t="s">
        <v>5</v>
      </c>
      <c r="C49" s="36"/>
      <c r="D49" s="36"/>
      <c r="E49" s="36"/>
      <c r="F49" s="36"/>
      <c r="G49" s="36"/>
      <c r="H49" s="36"/>
    </row>
    <row r="50" spans="1:8" x14ac:dyDescent="0.25">
      <c r="A50" s="4">
        <v>46</v>
      </c>
      <c r="B50" s="36"/>
      <c r="C50" s="36" t="s">
        <v>5</v>
      </c>
      <c r="D50" s="36"/>
      <c r="E50" s="36"/>
      <c r="F50" s="36"/>
      <c r="G50" s="36"/>
      <c r="H50" s="36"/>
    </row>
    <row r="51" spans="1:8" x14ac:dyDescent="0.25">
      <c r="A51" s="4">
        <v>47</v>
      </c>
      <c r="B51" s="36"/>
      <c r="C51" s="36" t="s">
        <v>5</v>
      </c>
      <c r="D51" s="36"/>
      <c r="E51" s="36"/>
      <c r="F51" s="36"/>
      <c r="G51" s="36"/>
      <c r="H51" s="36"/>
    </row>
    <row r="52" spans="1:8" x14ac:dyDescent="0.25">
      <c r="A52" s="4">
        <v>48</v>
      </c>
      <c r="B52" s="36" t="s">
        <v>10</v>
      </c>
      <c r="C52" s="36" t="s">
        <v>5</v>
      </c>
      <c r="D52" s="36" t="s">
        <v>5</v>
      </c>
      <c r="E52" s="36" t="s">
        <v>5</v>
      </c>
      <c r="F52" s="36" t="s">
        <v>10</v>
      </c>
      <c r="G52" s="36" t="s">
        <v>5</v>
      </c>
      <c r="H52" s="36" t="s">
        <v>10</v>
      </c>
    </row>
    <row r="53" spans="1:8" x14ac:dyDescent="0.25">
      <c r="A53" s="4">
        <v>49</v>
      </c>
      <c r="B53" s="36"/>
      <c r="C53" s="36" t="s">
        <v>9</v>
      </c>
      <c r="D53" s="36"/>
      <c r="E53" s="36"/>
      <c r="F53" s="36"/>
      <c r="G53" s="36"/>
      <c r="H53" s="36" t="s">
        <v>9</v>
      </c>
    </row>
    <row r="54" spans="1:8" x14ac:dyDescent="0.25">
      <c r="A54" s="4">
        <v>50</v>
      </c>
      <c r="B54" s="36" t="s">
        <v>5</v>
      </c>
      <c r="C54" s="36"/>
      <c r="D54" s="36"/>
      <c r="E54" s="36"/>
      <c r="F54" s="36"/>
      <c r="G54" s="36"/>
      <c r="H54" s="36"/>
    </row>
    <row r="55" spans="1:8" x14ac:dyDescent="0.25">
      <c r="A55" s="4">
        <v>51</v>
      </c>
      <c r="B55" s="36"/>
      <c r="C55" s="36" t="s">
        <v>5</v>
      </c>
      <c r="D55" s="36"/>
      <c r="E55" s="36"/>
      <c r="F55" s="36" t="s">
        <v>5</v>
      </c>
      <c r="G55" s="36"/>
      <c r="H55" s="36"/>
    </row>
    <row r="56" spans="1:8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8" x14ac:dyDescent="0.25">
      <c r="A57" s="4">
        <v>53</v>
      </c>
      <c r="B57" s="36" t="s">
        <v>5</v>
      </c>
      <c r="C57" s="36"/>
      <c r="D57" s="36"/>
      <c r="E57" s="36" t="s">
        <v>10</v>
      </c>
      <c r="F57" s="36"/>
      <c r="G57" s="36"/>
      <c r="H57" s="36" t="s">
        <v>5</v>
      </c>
    </row>
    <row r="58" spans="1:8" x14ac:dyDescent="0.25">
      <c r="A58" s="4">
        <v>54</v>
      </c>
      <c r="B58" s="36" t="s">
        <v>5</v>
      </c>
      <c r="C58" s="36"/>
      <c r="D58" s="36"/>
      <c r="E58" s="36" t="s">
        <v>10</v>
      </c>
      <c r="F58" s="36"/>
      <c r="G58" s="36"/>
      <c r="H58" s="36" t="s">
        <v>5</v>
      </c>
    </row>
    <row r="59" spans="1:8" x14ac:dyDescent="0.25">
      <c r="A59" s="4">
        <v>55</v>
      </c>
      <c r="B59" s="36"/>
      <c r="C59" s="36"/>
      <c r="D59" s="36" t="s">
        <v>5</v>
      </c>
      <c r="E59" s="36"/>
      <c r="F59" s="36"/>
      <c r="G59" s="36" t="s">
        <v>5</v>
      </c>
      <c r="H59" s="36"/>
    </row>
    <row r="60" spans="1:8" x14ac:dyDescent="0.25">
      <c r="A60" s="4">
        <v>56</v>
      </c>
      <c r="B60" s="36"/>
      <c r="C60" s="36"/>
      <c r="D60" s="36" t="s">
        <v>8</v>
      </c>
      <c r="E60" s="36"/>
      <c r="F60" s="36"/>
      <c r="G60" s="36" t="s">
        <v>5</v>
      </c>
      <c r="H60" s="36"/>
    </row>
    <row r="61" spans="1:8" x14ac:dyDescent="0.25">
      <c r="A61" s="16">
        <v>73</v>
      </c>
      <c r="B61" s="36"/>
      <c r="C61" s="36" t="s">
        <v>9</v>
      </c>
      <c r="D61" s="36"/>
      <c r="E61" s="36"/>
      <c r="F61" s="36" t="s">
        <v>5</v>
      </c>
      <c r="G61" s="36"/>
      <c r="H61" s="36"/>
    </row>
    <row r="62" spans="1:8" x14ac:dyDescent="0.25">
      <c r="A62" s="16">
        <v>74</v>
      </c>
      <c r="B62" s="36"/>
      <c r="C62" s="36" t="s">
        <v>5</v>
      </c>
      <c r="D62" s="36"/>
      <c r="E62" s="36"/>
      <c r="F62" s="36" t="s">
        <v>5</v>
      </c>
      <c r="G62" s="36"/>
      <c r="H62" s="36"/>
    </row>
    <row r="63" spans="1:8" x14ac:dyDescent="0.25">
      <c r="A63" s="16">
        <v>101</v>
      </c>
      <c r="B63" s="37"/>
      <c r="C63" s="36"/>
      <c r="D63" s="36"/>
      <c r="E63" s="36"/>
      <c r="F63" s="36"/>
      <c r="G63" s="36"/>
      <c r="H63" s="36"/>
    </row>
    <row r="64" spans="1:8" x14ac:dyDescent="0.25">
      <c r="A64" s="16">
        <v>102</v>
      </c>
      <c r="B64" s="36"/>
      <c r="C64" s="36"/>
      <c r="D64" s="36" t="s">
        <v>5</v>
      </c>
      <c r="E64" s="36"/>
      <c r="F64" s="36"/>
      <c r="G64" s="36"/>
      <c r="H64" s="36"/>
    </row>
    <row r="65" spans="1:8" x14ac:dyDescent="0.25">
      <c r="A65" s="16">
        <v>103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16">
        <v>104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16">
        <v>105</v>
      </c>
      <c r="B67" s="36"/>
      <c r="C67" s="36" t="s">
        <v>5</v>
      </c>
      <c r="D67" s="36"/>
      <c r="E67" s="36"/>
      <c r="F67" s="36" t="s">
        <v>10</v>
      </c>
      <c r="G67" s="36"/>
      <c r="H67" s="36"/>
    </row>
    <row r="68" spans="1:8" x14ac:dyDescent="0.25">
      <c r="A68" s="16">
        <v>106</v>
      </c>
      <c r="B68" s="36"/>
      <c r="C68" s="36"/>
      <c r="D68" s="36" t="s">
        <v>5</v>
      </c>
      <c r="E68" s="36"/>
      <c r="F68" s="36" t="s">
        <v>5</v>
      </c>
      <c r="G68" s="36"/>
      <c r="H68" s="36" t="s">
        <v>5</v>
      </c>
    </row>
    <row r="69" spans="1:8" x14ac:dyDescent="0.25">
      <c r="A69" s="16">
        <v>107</v>
      </c>
      <c r="B69" s="36"/>
      <c r="C69" s="36" t="s">
        <v>5</v>
      </c>
      <c r="D69" s="36"/>
      <c r="E69" s="36"/>
      <c r="F69" s="36" t="s">
        <v>5</v>
      </c>
      <c r="G69" s="36"/>
      <c r="H69" s="36"/>
    </row>
    <row r="70" spans="1:8" x14ac:dyDescent="0.25">
      <c r="A70" s="16">
        <v>108</v>
      </c>
      <c r="B70" s="36"/>
      <c r="C70" s="36"/>
      <c r="D70" s="36" t="s">
        <v>5</v>
      </c>
      <c r="E70" s="36"/>
      <c r="F70" s="36"/>
      <c r="G70" s="36"/>
      <c r="H70" s="36"/>
    </row>
    <row r="71" spans="1:8" x14ac:dyDescent="0.25">
      <c r="A71" s="16">
        <v>109</v>
      </c>
      <c r="B71" s="36" t="s">
        <v>5</v>
      </c>
      <c r="C71" s="36"/>
      <c r="D71" s="36"/>
      <c r="E71" s="36" t="s">
        <v>5</v>
      </c>
      <c r="F71" s="36"/>
      <c r="G71" s="36"/>
      <c r="H71" s="36"/>
    </row>
    <row r="72" spans="1:8" x14ac:dyDescent="0.25">
      <c r="A72" s="16">
        <v>110</v>
      </c>
      <c r="B72" s="36"/>
      <c r="C72" s="36"/>
      <c r="D72" s="36" t="s">
        <v>5</v>
      </c>
      <c r="E72" s="36"/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/>
      <c r="E74" s="36" t="s">
        <v>5</v>
      </c>
      <c r="F74" s="36" t="s">
        <v>5</v>
      </c>
      <c r="G74" s="36"/>
      <c r="H74" s="36" t="s">
        <v>5</v>
      </c>
    </row>
    <row r="75" spans="1:8" x14ac:dyDescent="0.25">
      <c r="A75" s="16">
        <v>113</v>
      </c>
      <c r="B75" s="36"/>
      <c r="C75" s="36"/>
      <c r="D75" s="36"/>
      <c r="E75" s="36"/>
      <c r="F75" s="36"/>
      <c r="G75" s="36" t="s">
        <v>5</v>
      </c>
      <c r="H75" s="36" t="s">
        <v>5</v>
      </c>
    </row>
    <row r="76" spans="1:8" x14ac:dyDescent="0.25">
      <c r="A76" s="16">
        <v>114</v>
      </c>
      <c r="B76" s="36" t="s">
        <v>5</v>
      </c>
      <c r="C76" s="36" t="s">
        <v>5</v>
      </c>
      <c r="D76" s="36"/>
      <c r="E76" s="36"/>
      <c r="F76" s="36"/>
      <c r="G76" s="36"/>
      <c r="H76" s="36" t="s">
        <v>5</v>
      </c>
    </row>
    <row r="77" spans="1:8" x14ac:dyDescent="0.25">
      <c r="A77" s="16">
        <v>115</v>
      </c>
      <c r="B77" s="36" t="s">
        <v>5</v>
      </c>
      <c r="C77" s="36"/>
      <c r="D77" s="36"/>
      <c r="E77" s="36"/>
      <c r="F77" s="36"/>
      <c r="G77" s="36"/>
      <c r="H77" s="36"/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/>
      <c r="D82" s="36" t="s">
        <v>5</v>
      </c>
      <c r="E82" s="36" t="s">
        <v>5</v>
      </c>
      <c r="F82" s="36"/>
      <c r="G82" s="36" t="s">
        <v>5</v>
      </c>
      <c r="H82" s="36" t="s">
        <v>5</v>
      </c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 t="s">
        <v>5</v>
      </c>
      <c r="C84" s="36" t="s">
        <v>5</v>
      </c>
      <c r="D84" s="36" t="s">
        <v>5</v>
      </c>
      <c r="E84" s="36" t="s">
        <v>9</v>
      </c>
      <c r="F84" s="36" t="s">
        <v>5</v>
      </c>
      <c r="G84" s="36" t="s">
        <v>5</v>
      </c>
      <c r="H84" s="36" t="s">
        <v>8</v>
      </c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 t="s">
        <v>5</v>
      </c>
      <c r="C86" s="36" t="s">
        <v>5</v>
      </c>
      <c r="D86" s="36" t="s">
        <v>5</v>
      </c>
      <c r="E86" s="36" t="s">
        <v>5</v>
      </c>
      <c r="F86" s="36" t="s">
        <v>5</v>
      </c>
      <c r="G86" s="36" t="s">
        <v>5</v>
      </c>
      <c r="H86" s="36" t="s">
        <v>5</v>
      </c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 t="s">
        <v>5</v>
      </c>
      <c r="C90" s="36" t="s">
        <v>5</v>
      </c>
      <c r="D90" s="36"/>
      <c r="E90" s="36" t="s">
        <v>5</v>
      </c>
      <c r="F90" s="36" t="s">
        <v>5</v>
      </c>
      <c r="G90" s="36"/>
      <c r="H90" s="36"/>
    </row>
    <row r="91" spans="1:8" x14ac:dyDescent="0.25">
      <c r="A91" s="16">
        <v>129</v>
      </c>
      <c r="B91" s="36" t="s">
        <v>5</v>
      </c>
      <c r="C91" s="36"/>
      <c r="D91" s="36" t="s">
        <v>5</v>
      </c>
      <c r="E91" s="36"/>
      <c r="F91" s="36"/>
      <c r="G91" s="36"/>
      <c r="H91" s="36"/>
    </row>
    <row r="92" spans="1:8" x14ac:dyDescent="0.25">
      <c r="A92" s="16">
        <v>130</v>
      </c>
      <c r="B92" s="36" t="s">
        <v>5</v>
      </c>
      <c r="C92" s="36" t="s">
        <v>5</v>
      </c>
      <c r="D92" s="36"/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/>
      <c r="C95" s="36"/>
      <c r="D95" s="36"/>
      <c r="E95" s="36" t="s">
        <v>5</v>
      </c>
      <c r="F95" s="36" t="s">
        <v>5</v>
      </c>
      <c r="G95" s="36" t="s">
        <v>9</v>
      </c>
      <c r="H95" s="36" t="s">
        <v>5</v>
      </c>
    </row>
  </sheetData>
  <mergeCells count="1">
    <mergeCell ref="A1:H2"/>
  </mergeCells>
  <conditionalFormatting sqref="B63:H95">
    <cfRule type="cellIs" dxfId="3036" priority="18" operator="equal">
      <formula>"Energia"</formula>
    </cfRule>
    <cfRule type="cellIs" dxfId="3035" priority="19" operator="equal">
      <formula>"Feito"</formula>
    </cfRule>
    <cfRule type="cellIs" dxfId="3034" priority="20" operator="equal">
      <formula>"Operação"</formula>
    </cfRule>
    <cfRule type="cellIs" dxfId="3033" priority="21" operator="equal">
      <formula>"Chuva"</formula>
    </cfRule>
    <cfRule type="cellIs" dxfId="3032" priority="22" operator="equal">
      <formula>"Elétrico"</formula>
    </cfRule>
    <cfRule type="cellIs" dxfId="3031" priority="23" operator="equal">
      <formula>"Mecânico"</formula>
    </cfRule>
    <cfRule type="cellIs" dxfId="3030" priority="24" operator="equal">
      <formula>"Ok"</formula>
    </cfRule>
  </conditionalFormatting>
  <conditionalFormatting sqref="B5:I62">
    <cfRule type="cellIs" dxfId="3029" priority="1" operator="equal">
      <formula>"Energia"</formula>
    </cfRule>
    <cfRule type="cellIs" dxfId="3028" priority="2" operator="equal">
      <formula>"Feito"</formula>
    </cfRule>
    <cfRule type="cellIs" dxfId="3027" priority="3" operator="equal">
      <formula>"Operação"</formula>
    </cfRule>
    <cfRule type="cellIs" dxfId="3026" priority="4" operator="equal">
      <formula>"Chuva"</formula>
    </cfRule>
    <cfRule type="cellIs" dxfId="3025" priority="5" operator="equal">
      <formula>"Elétrico"</formula>
    </cfRule>
    <cfRule type="cellIs" dxfId="3024" priority="6" operator="equal">
      <formula>"Mecânico"</formula>
    </cfRule>
    <cfRule type="cellIs" dxfId="3023" priority="7" operator="equal">
      <formula>"Ok"</formula>
    </cfRule>
  </conditionalFormatting>
  <conditionalFormatting sqref="G5:G56 C13">
    <cfRule type="cellIs" dxfId="302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D655B016-5CFF-4AA7-BA7B-7320DA0D881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1967-8267-467A-8759-093D65B450F2}">
  <sheetPr codeName="Planilha69"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F10" sqref="F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38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44732</v>
      </c>
      <c r="C3" s="21">
        <f>B3+1</f>
        <v>44733</v>
      </c>
      <c r="D3" s="21">
        <f t="shared" ref="D3:H3" si="0">C3+1</f>
        <v>44734</v>
      </c>
      <c r="E3" s="21">
        <f t="shared" si="0"/>
        <v>44735</v>
      </c>
      <c r="F3" s="21">
        <f t="shared" si="0"/>
        <v>44736</v>
      </c>
      <c r="G3" s="21">
        <f t="shared" si="0"/>
        <v>44737</v>
      </c>
      <c r="H3" s="23">
        <f t="shared" si="0"/>
        <v>44738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/>
      <c r="D5" s="36"/>
      <c r="E5" s="36" t="s">
        <v>5</v>
      </c>
      <c r="F5" s="36"/>
      <c r="G5" s="36"/>
      <c r="H5" s="36"/>
      <c r="J5" s="46" t="s">
        <v>5</v>
      </c>
      <c r="K5">
        <f>COUNTIF($B$5:$H$95,J5)</f>
        <v>149</v>
      </c>
      <c r="L5" s="32">
        <f t="shared" ref="L5:L10" si="2">K5/$K$11</f>
        <v>0.87134502923976609</v>
      </c>
      <c r="M5" s="50">
        <v>44732</v>
      </c>
    </row>
    <row r="6" spans="1:13" x14ac:dyDescent="0.25">
      <c r="A6" s="4">
        <v>2</v>
      </c>
      <c r="B6" s="36" t="s">
        <v>5</v>
      </c>
      <c r="C6" s="36"/>
      <c r="D6" s="36"/>
      <c r="E6" s="36"/>
      <c r="F6" s="36" t="s">
        <v>5</v>
      </c>
      <c r="G6" s="36"/>
      <c r="H6" s="36" t="s">
        <v>5</v>
      </c>
      <c r="J6" s="40" t="s">
        <v>8</v>
      </c>
      <c r="K6">
        <f>COUNTIF($B$5:$H$95,J6)</f>
        <v>8</v>
      </c>
      <c r="L6" s="33">
        <f t="shared" si="2"/>
        <v>4.6783625730994149E-2</v>
      </c>
    </row>
    <row r="7" spans="1:13" x14ac:dyDescent="0.25">
      <c r="A7" s="4">
        <v>3</v>
      </c>
      <c r="B7" s="36"/>
      <c r="C7" s="36" t="s">
        <v>5</v>
      </c>
      <c r="D7" s="36"/>
      <c r="E7" s="36" t="s">
        <v>5</v>
      </c>
      <c r="F7" s="36"/>
      <c r="G7" s="36" t="s">
        <v>5</v>
      </c>
      <c r="H7" s="36"/>
      <c r="J7" s="44" t="s">
        <v>9</v>
      </c>
      <c r="K7">
        <f t="shared" ref="K7:K10" si="3">COUNTIF($B$5:$H$95,J7)</f>
        <v>2</v>
      </c>
      <c r="L7" s="33">
        <f t="shared" si="2"/>
        <v>1.1695906432748537E-2</v>
      </c>
    </row>
    <row r="8" spans="1:13" x14ac:dyDescent="0.25">
      <c r="A8" s="4">
        <v>4</v>
      </c>
      <c r="B8" s="36"/>
      <c r="C8" s="36"/>
      <c r="D8" s="36" t="s">
        <v>5</v>
      </c>
      <c r="E8" s="36" t="s">
        <v>5</v>
      </c>
      <c r="F8" s="36"/>
      <c r="G8" s="36"/>
      <c r="H8" s="36"/>
      <c r="J8" s="45" t="s">
        <v>7</v>
      </c>
      <c r="K8">
        <f t="shared" si="3"/>
        <v>5</v>
      </c>
      <c r="L8" s="33">
        <f t="shared" si="2"/>
        <v>2.9239766081871343E-2</v>
      </c>
    </row>
    <row r="9" spans="1:13" x14ac:dyDescent="0.25">
      <c r="A9" s="4">
        <v>5</v>
      </c>
      <c r="B9" s="36"/>
      <c r="C9" s="36" t="s">
        <v>5</v>
      </c>
      <c r="D9" s="36"/>
      <c r="E9" s="36" t="s">
        <v>5</v>
      </c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 t="s">
        <v>5</v>
      </c>
      <c r="D10" s="36"/>
      <c r="E10" s="36" t="s">
        <v>5</v>
      </c>
      <c r="F10" s="36"/>
      <c r="G10" s="36" t="s">
        <v>5</v>
      </c>
      <c r="H10" s="36"/>
      <c r="J10" s="41" t="s">
        <v>10</v>
      </c>
      <c r="K10">
        <f t="shared" si="3"/>
        <v>7</v>
      </c>
      <c r="L10" s="35">
        <f t="shared" si="2"/>
        <v>4.0935672514619881E-2</v>
      </c>
    </row>
    <row r="11" spans="1:13" x14ac:dyDescent="0.25">
      <c r="A11" s="4">
        <v>7</v>
      </c>
      <c r="B11" s="36"/>
      <c r="C11" s="36" t="s">
        <v>5</v>
      </c>
      <c r="D11" s="36"/>
      <c r="E11" s="36"/>
      <c r="F11" s="36"/>
      <c r="G11" s="36" t="s">
        <v>5</v>
      </c>
      <c r="H11" s="36"/>
      <c r="J11" s="42" t="s">
        <v>20</v>
      </c>
      <c r="K11">
        <f>SUM(K5:K10)</f>
        <v>171</v>
      </c>
    </row>
    <row r="12" spans="1:13" x14ac:dyDescent="0.25">
      <c r="A12" s="4">
        <v>8</v>
      </c>
      <c r="B12" s="36" t="s">
        <v>5</v>
      </c>
      <c r="C12" s="36" t="s">
        <v>10</v>
      </c>
      <c r="D12" s="36" t="s">
        <v>5</v>
      </c>
      <c r="E12" s="36"/>
      <c r="F12" s="36" t="s">
        <v>5</v>
      </c>
      <c r="G12" s="36"/>
      <c r="H12" s="36" t="s">
        <v>5</v>
      </c>
    </row>
    <row r="13" spans="1:13" x14ac:dyDescent="0.25">
      <c r="A13" s="4">
        <v>9</v>
      </c>
      <c r="B13" s="36" t="s">
        <v>5</v>
      </c>
      <c r="C13" s="36"/>
      <c r="D13" s="36" t="s">
        <v>8</v>
      </c>
      <c r="E13" s="36"/>
      <c r="F13" s="36" t="s">
        <v>5</v>
      </c>
      <c r="G13" s="36"/>
      <c r="H13" s="36" t="s">
        <v>5</v>
      </c>
    </row>
    <row r="14" spans="1:13" x14ac:dyDescent="0.25">
      <c r="A14" s="4">
        <v>10</v>
      </c>
      <c r="B14" s="36"/>
      <c r="C14" s="36" t="s">
        <v>5</v>
      </c>
      <c r="D14" s="36" t="s">
        <v>5</v>
      </c>
      <c r="E14" s="36" t="s">
        <v>5</v>
      </c>
      <c r="F14" s="36"/>
      <c r="G14" s="36" t="s">
        <v>5</v>
      </c>
      <c r="H14" s="36"/>
    </row>
    <row r="15" spans="1:13" x14ac:dyDescent="0.25">
      <c r="A15" s="4">
        <v>11</v>
      </c>
      <c r="B15" s="36" t="s">
        <v>10</v>
      </c>
      <c r="C15" s="36"/>
      <c r="D15" s="36" t="s">
        <v>5</v>
      </c>
      <c r="E15" s="36"/>
      <c r="F15" s="36" t="s">
        <v>5</v>
      </c>
      <c r="G15" s="36"/>
      <c r="H15" s="36"/>
    </row>
    <row r="16" spans="1:13" x14ac:dyDescent="0.25">
      <c r="A16" s="4">
        <v>12</v>
      </c>
      <c r="B16" s="36" t="s">
        <v>5</v>
      </c>
      <c r="C16" s="36"/>
      <c r="D16" s="36" t="s">
        <v>5</v>
      </c>
      <c r="E16" s="36"/>
      <c r="F16" s="36" t="s">
        <v>5</v>
      </c>
      <c r="G16" s="36"/>
      <c r="H16" s="36" t="s">
        <v>5</v>
      </c>
    </row>
    <row r="17" spans="1:8" x14ac:dyDescent="0.25">
      <c r="A17" s="4">
        <v>13</v>
      </c>
      <c r="B17" s="36"/>
      <c r="C17" s="36" t="s">
        <v>5</v>
      </c>
      <c r="D17" s="36"/>
      <c r="E17" s="36" t="s">
        <v>5</v>
      </c>
      <c r="F17" s="36"/>
      <c r="G17" s="36" t="s">
        <v>5</v>
      </c>
      <c r="H17" s="36"/>
    </row>
    <row r="18" spans="1:8" x14ac:dyDescent="0.25">
      <c r="A18" s="4">
        <v>14</v>
      </c>
      <c r="B18" s="36" t="s">
        <v>5</v>
      </c>
      <c r="C18" s="36"/>
      <c r="D18" s="36" t="s">
        <v>5</v>
      </c>
      <c r="E18" s="36"/>
      <c r="F18" s="36" t="s">
        <v>5</v>
      </c>
      <c r="G18" s="36"/>
      <c r="H18" s="36" t="s">
        <v>5</v>
      </c>
    </row>
    <row r="19" spans="1:8" x14ac:dyDescent="0.25">
      <c r="A19" s="4">
        <v>15</v>
      </c>
      <c r="B19" s="36"/>
      <c r="C19" s="36"/>
      <c r="D19" s="36" t="s">
        <v>5</v>
      </c>
      <c r="E19" s="36" t="s">
        <v>5</v>
      </c>
      <c r="F19" s="36"/>
      <c r="G19" s="36"/>
      <c r="H19" s="36" t="s">
        <v>5</v>
      </c>
    </row>
    <row r="20" spans="1:8" x14ac:dyDescent="0.25">
      <c r="A20" s="4">
        <v>16</v>
      </c>
      <c r="B20" s="36"/>
      <c r="C20" s="36" t="s">
        <v>10</v>
      </c>
      <c r="D20" s="36"/>
      <c r="E20" s="36"/>
      <c r="F20" s="36" t="s">
        <v>8</v>
      </c>
      <c r="G20" s="36" t="s">
        <v>9</v>
      </c>
      <c r="H20" s="36"/>
    </row>
    <row r="21" spans="1:8" x14ac:dyDescent="0.25">
      <c r="A21" s="4">
        <v>17</v>
      </c>
      <c r="B21" s="36"/>
      <c r="C21" s="36"/>
      <c r="D21" s="36" t="s">
        <v>7</v>
      </c>
      <c r="E21" s="36"/>
      <c r="F21" s="36"/>
      <c r="G21" s="36"/>
      <c r="H21" s="36" t="s">
        <v>9</v>
      </c>
    </row>
    <row r="22" spans="1:8" x14ac:dyDescent="0.25">
      <c r="A22" s="4">
        <v>18</v>
      </c>
      <c r="B22" s="36"/>
      <c r="C22" s="36"/>
      <c r="D22" s="36"/>
      <c r="E22" s="36"/>
      <c r="F22" s="36"/>
      <c r="G22" s="36"/>
      <c r="H22" s="36"/>
    </row>
    <row r="23" spans="1:8" x14ac:dyDescent="0.25">
      <c r="A23" s="4">
        <v>19</v>
      </c>
      <c r="B23" s="36"/>
      <c r="C23" s="36" t="s">
        <v>5</v>
      </c>
      <c r="D23" s="36" t="s">
        <v>8</v>
      </c>
      <c r="E23" s="36"/>
      <c r="F23" s="36"/>
      <c r="G23" s="36" t="s">
        <v>5</v>
      </c>
      <c r="H23" s="36" t="s">
        <v>5</v>
      </c>
    </row>
    <row r="24" spans="1:8" x14ac:dyDescent="0.25">
      <c r="A24" s="4">
        <v>20</v>
      </c>
      <c r="B24" s="36"/>
      <c r="C24" s="36"/>
      <c r="D24" s="36"/>
      <c r="E24" s="36"/>
      <c r="F24" s="36"/>
      <c r="G24" s="36"/>
      <c r="H24" s="36"/>
    </row>
    <row r="25" spans="1:8" x14ac:dyDescent="0.25">
      <c r="A25" s="4">
        <v>21</v>
      </c>
      <c r="B25" s="36" t="s">
        <v>5</v>
      </c>
      <c r="C25" s="36"/>
      <c r="D25" s="36"/>
      <c r="E25" s="36" t="s">
        <v>5</v>
      </c>
      <c r="F25" s="36" t="s">
        <v>5</v>
      </c>
      <c r="G25" s="36"/>
      <c r="H25" s="36"/>
    </row>
    <row r="26" spans="1:8" x14ac:dyDescent="0.25">
      <c r="A26" s="4">
        <v>22</v>
      </c>
      <c r="B26" s="36"/>
      <c r="C26" s="36"/>
      <c r="D26" s="36" t="s">
        <v>7</v>
      </c>
      <c r="E26" s="36"/>
      <c r="F26" s="36"/>
      <c r="G26" s="36"/>
      <c r="H26" s="36"/>
    </row>
    <row r="27" spans="1:8" x14ac:dyDescent="0.25">
      <c r="A27" s="4">
        <v>23</v>
      </c>
      <c r="B27" s="36" t="s">
        <v>5</v>
      </c>
      <c r="C27" s="36"/>
      <c r="D27" s="36"/>
      <c r="E27" s="36"/>
      <c r="F27" s="36"/>
      <c r="G27" s="36"/>
      <c r="H27" s="36"/>
    </row>
    <row r="28" spans="1:8" x14ac:dyDescent="0.25">
      <c r="A28" s="4">
        <v>24</v>
      </c>
      <c r="B28" s="36" t="s">
        <v>10</v>
      </c>
      <c r="C28" s="36"/>
      <c r="D28" s="36"/>
      <c r="E28" s="36"/>
      <c r="F28" s="36" t="s">
        <v>5</v>
      </c>
      <c r="G28" s="36"/>
      <c r="H28" s="36"/>
    </row>
    <row r="29" spans="1:8" x14ac:dyDescent="0.25">
      <c r="A29" s="4">
        <v>25</v>
      </c>
      <c r="B29" s="36"/>
      <c r="C29" s="36" t="s">
        <v>8</v>
      </c>
      <c r="D29" s="36" t="s">
        <v>5</v>
      </c>
      <c r="E29" s="36" t="s">
        <v>8</v>
      </c>
      <c r="F29" s="36"/>
      <c r="G29" s="36" t="s">
        <v>5</v>
      </c>
      <c r="H29" s="36"/>
    </row>
    <row r="30" spans="1:8" x14ac:dyDescent="0.25">
      <c r="A30" s="4">
        <v>26</v>
      </c>
      <c r="B30" s="36"/>
      <c r="C30" s="36"/>
      <c r="D30" s="36" t="s">
        <v>5</v>
      </c>
      <c r="E30" s="36" t="s">
        <v>5</v>
      </c>
      <c r="F30" s="36"/>
      <c r="G30" s="36"/>
      <c r="H30" s="36" t="s">
        <v>5</v>
      </c>
    </row>
    <row r="31" spans="1:8" x14ac:dyDescent="0.25">
      <c r="A31" s="4">
        <v>27</v>
      </c>
      <c r="B31" s="36" t="s">
        <v>5</v>
      </c>
      <c r="C31" s="36"/>
      <c r="D31" s="36"/>
      <c r="E31" s="36" t="s">
        <v>5</v>
      </c>
      <c r="F31" s="36"/>
      <c r="G31" s="36"/>
      <c r="H31" s="36" t="s">
        <v>5</v>
      </c>
    </row>
    <row r="32" spans="1:8" x14ac:dyDescent="0.25">
      <c r="A32" s="4">
        <v>28</v>
      </c>
      <c r="B32" s="36"/>
      <c r="C32" s="36"/>
      <c r="D32" s="36"/>
      <c r="E32" s="36"/>
      <c r="F32" s="36"/>
      <c r="G32" s="36"/>
      <c r="H32" s="36"/>
    </row>
    <row r="33" spans="1:8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/>
      <c r="H33" s="36" t="s">
        <v>5</v>
      </c>
    </row>
    <row r="34" spans="1:8" x14ac:dyDescent="0.25">
      <c r="A34" s="4">
        <v>30</v>
      </c>
      <c r="B34" s="36"/>
      <c r="C34" s="36"/>
      <c r="D34" s="36"/>
      <c r="E34" s="36"/>
      <c r="F34" s="36"/>
      <c r="G34" s="36"/>
      <c r="H34" s="36"/>
    </row>
    <row r="35" spans="1:8" x14ac:dyDescent="0.25">
      <c r="A35" s="4">
        <v>31</v>
      </c>
      <c r="B35" s="36"/>
      <c r="C35" s="36"/>
      <c r="D35" s="36"/>
      <c r="E35" s="36"/>
      <c r="F35" s="36"/>
      <c r="G35" s="36"/>
      <c r="H35" s="36"/>
    </row>
    <row r="36" spans="1:8" x14ac:dyDescent="0.25">
      <c r="A36" s="4">
        <v>32</v>
      </c>
      <c r="B36" s="36"/>
      <c r="C36" s="36"/>
      <c r="D36" s="36"/>
      <c r="E36" s="36" t="s">
        <v>5</v>
      </c>
      <c r="F36" s="36"/>
      <c r="G36" s="36"/>
      <c r="H36" s="36"/>
    </row>
    <row r="37" spans="1:8" x14ac:dyDescent="0.25">
      <c r="A37" s="4">
        <v>33</v>
      </c>
      <c r="B37" s="36"/>
      <c r="C37" s="36"/>
      <c r="D37" s="36"/>
      <c r="E37" s="36"/>
      <c r="F37" s="36" t="s">
        <v>5</v>
      </c>
      <c r="G37" s="36"/>
      <c r="H37" s="36"/>
    </row>
    <row r="38" spans="1:8" x14ac:dyDescent="0.25">
      <c r="A38" s="4">
        <v>34</v>
      </c>
      <c r="B38" s="36" t="s">
        <v>5</v>
      </c>
      <c r="C38" s="36"/>
      <c r="D38" s="36"/>
      <c r="E38" s="36"/>
      <c r="F38" s="36"/>
      <c r="G38" s="36"/>
      <c r="H38" s="36" t="s">
        <v>5</v>
      </c>
    </row>
    <row r="39" spans="1:8" x14ac:dyDescent="0.25">
      <c r="A39" s="4">
        <v>35</v>
      </c>
      <c r="B39" s="36"/>
      <c r="C39" s="36" t="s">
        <v>5</v>
      </c>
      <c r="D39" s="36"/>
      <c r="E39" s="36" t="s">
        <v>5</v>
      </c>
      <c r="F39" s="36"/>
      <c r="G39" s="36" t="s">
        <v>5</v>
      </c>
      <c r="H39" s="36"/>
    </row>
    <row r="40" spans="1:8" x14ac:dyDescent="0.25">
      <c r="A40" s="4">
        <v>36</v>
      </c>
      <c r="B40" s="36" t="s">
        <v>5</v>
      </c>
      <c r="C40" s="36" t="s">
        <v>5</v>
      </c>
      <c r="D40" s="36" t="s">
        <v>5</v>
      </c>
      <c r="E40" s="36"/>
      <c r="F40" s="36" t="s">
        <v>5</v>
      </c>
      <c r="G40" s="36"/>
      <c r="H40" s="36" t="s">
        <v>5</v>
      </c>
    </row>
    <row r="41" spans="1:8" x14ac:dyDescent="0.25">
      <c r="A41" s="4">
        <v>37</v>
      </c>
      <c r="B41" s="36" t="s">
        <v>5</v>
      </c>
      <c r="C41" s="36"/>
      <c r="D41" s="36" t="s">
        <v>10</v>
      </c>
      <c r="E41" s="36"/>
      <c r="F41" s="36" t="s">
        <v>5</v>
      </c>
      <c r="G41" s="36"/>
      <c r="H41" s="36"/>
    </row>
    <row r="42" spans="1:8" x14ac:dyDescent="0.25">
      <c r="A42" s="4">
        <v>38</v>
      </c>
      <c r="B42" s="36"/>
      <c r="C42" s="36"/>
      <c r="D42" s="36" t="s">
        <v>5</v>
      </c>
      <c r="E42" s="36" t="s">
        <v>5</v>
      </c>
      <c r="F42" s="36"/>
      <c r="G42" s="36"/>
      <c r="H42" s="36" t="s">
        <v>5</v>
      </c>
    </row>
    <row r="43" spans="1:8" x14ac:dyDescent="0.25">
      <c r="A43" s="4">
        <v>39</v>
      </c>
      <c r="B43" s="36" t="s">
        <v>5</v>
      </c>
      <c r="C43" s="36"/>
      <c r="D43" s="36"/>
      <c r="E43" s="36"/>
      <c r="F43" s="36" t="s">
        <v>5</v>
      </c>
      <c r="G43" s="36"/>
      <c r="H43" s="36"/>
    </row>
    <row r="44" spans="1:8" x14ac:dyDescent="0.25">
      <c r="A44" s="4">
        <v>40</v>
      </c>
      <c r="B44" s="36"/>
      <c r="C44" s="36"/>
      <c r="D44" s="36"/>
      <c r="E44" s="36"/>
      <c r="F44" s="36" t="s">
        <v>5</v>
      </c>
      <c r="G44" s="36"/>
      <c r="H44" s="36"/>
    </row>
    <row r="45" spans="1:8" x14ac:dyDescent="0.25">
      <c r="A45" s="4">
        <v>41</v>
      </c>
      <c r="B45" s="36"/>
      <c r="C45" s="36"/>
      <c r="D45" s="36" t="s">
        <v>7</v>
      </c>
      <c r="E45" s="36"/>
      <c r="F45" s="36"/>
      <c r="G45" s="36" t="s">
        <v>5</v>
      </c>
      <c r="H45" s="36"/>
    </row>
    <row r="46" spans="1:8" x14ac:dyDescent="0.25">
      <c r="A46" s="4">
        <v>42</v>
      </c>
      <c r="B46" s="36"/>
      <c r="C46" s="36"/>
      <c r="D46" s="36" t="s">
        <v>5</v>
      </c>
      <c r="E46" s="36" t="s">
        <v>5</v>
      </c>
      <c r="F46" s="36"/>
      <c r="G46" s="36"/>
      <c r="H46" s="36" t="s">
        <v>5</v>
      </c>
    </row>
    <row r="47" spans="1:8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8" x14ac:dyDescent="0.25">
      <c r="A48" s="4">
        <v>44</v>
      </c>
      <c r="B48" s="36"/>
      <c r="C48" s="36" t="s">
        <v>5</v>
      </c>
      <c r="D48" s="36"/>
      <c r="E48" s="36"/>
      <c r="F48" s="36"/>
      <c r="G48" s="36"/>
      <c r="H48" s="36"/>
    </row>
    <row r="49" spans="1:8" x14ac:dyDescent="0.25">
      <c r="A49" s="4">
        <v>45</v>
      </c>
      <c r="B49" s="36"/>
      <c r="C49" s="36"/>
      <c r="D49" s="36"/>
      <c r="E49" s="36"/>
      <c r="F49" s="36"/>
      <c r="G49" s="36" t="s">
        <v>5</v>
      </c>
      <c r="H49" s="36"/>
    </row>
    <row r="50" spans="1:8" x14ac:dyDescent="0.25">
      <c r="A50" s="4">
        <v>46</v>
      </c>
      <c r="B50" s="36" t="s">
        <v>5</v>
      </c>
      <c r="C50" s="36"/>
      <c r="D50" s="36"/>
      <c r="E50" s="36"/>
      <c r="F50" s="36"/>
      <c r="G50" s="36"/>
      <c r="H50" s="36"/>
    </row>
    <row r="51" spans="1:8" x14ac:dyDescent="0.25">
      <c r="A51" s="4">
        <v>47</v>
      </c>
      <c r="B51" s="36" t="s">
        <v>5</v>
      </c>
      <c r="C51" s="36"/>
      <c r="D51" s="36"/>
      <c r="E51" s="36"/>
      <c r="F51" s="36"/>
      <c r="G51" s="36"/>
      <c r="H51" s="36"/>
    </row>
    <row r="52" spans="1:8" x14ac:dyDescent="0.25">
      <c r="A52" s="4">
        <v>48</v>
      </c>
      <c r="B52" s="36" t="s">
        <v>5</v>
      </c>
      <c r="C52" s="36" t="s">
        <v>10</v>
      </c>
      <c r="D52" s="36" t="s">
        <v>5</v>
      </c>
      <c r="E52" s="36" t="s">
        <v>5</v>
      </c>
      <c r="F52" s="36" t="s">
        <v>5</v>
      </c>
      <c r="G52" s="36" t="s">
        <v>5</v>
      </c>
      <c r="H52" s="36"/>
    </row>
    <row r="53" spans="1:8" x14ac:dyDescent="0.25">
      <c r="A53" s="4">
        <v>49</v>
      </c>
      <c r="B53" s="36"/>
      <c r="C53" s="36"/>
      <c r="D53" s="36"/>
      <c r="E53" s="36"/>
      <c r="F53" s="36"/>
      <c r="G53" s="36"/>
      <c r="H53" s="36" t="s">
        <v>5</v>
      </c>
    </row>
    <row r="54" spans="1:8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8" x14ac:dyDescent="0.25">
      <c r="A55" s="4">
        <v>51</v>
      </c>
      <c r="B55" s="36" t="s">
        <v>5</v>
      </c>
      <c r="C55" s="36"/>
      <c r="D55" s="36"/>
      <c r="E55" s="36"/>
      <c r="F55" s="36"/>
      <c r="G55" s="36"/>
      <c r="H55" s="36"/>
    </row>
    <row r="56" spans="1:8" x14ac:dyDescent="0.25">
      <c r="A56" s="4">
        <v>52</v>
      </c>
      <c r="B56" s="36"/>
      <c r="C56" s="36"/>
      <c r="D56" s="36" t="s">
        <v>5</v>
      </c>
      <c r="E56" s="36"/>
      <c r="F56" s="36"/>
      <c r="G56" s="36"/>
      <c r="H56" s="36"/>
    </row>
    <row r="57" spans="1:8" x14ac:dyDescent="0.25">
      <c r="A57" s="4">
        <v>53</v>
      </c>
      <c r="B57" s="36"/>
      <c r="C57" s="36"/>
      <c r="D57" s="36" t="s">
        <v>5</v>
      </c>
      <c r="E57" s="36"/>
      <c r="F57" s="36"/>
      <c r="G57" s="36"/>
      <c r="H57" s="36"/>
    </row>
    <row r="58" spans="1:8" x14ac:dyDescent="0.25">
      <c r="A58" s="4">
        <v>54</v>
      </c>
      <c r="B58" s="36"/>
      <c r="C58" s="36"/>
      <c r="D58" s="36"/>
      <c r="E58" s="36" t="s">
        <v>5</v>
      </c>
      <c r="F58" s="36"/>
      <c r="G58" s="36"/>
      <c r="H58" s="36"/>
    </row>
    <row r="59" spans="1:8" x14ac:dyDescent="0.25">
      <c r="A59" s="4">
        <v>55</v>
      </c>
      <c r="B59" s="36"/>
      <c r="C59" s="36"/>
      <c r="D59" s="36" t="s">
        <v>7</v>
      </c>
      <c r="E59" s="36"/>
      <c r="F59" s="36"/>
      <c r="G59" s="36"/>
      <c r="H59" s="36"/>
    </row>
    <row r="60" spans="1:8" x14ac:dyDescent="0.25">
      <c r="A60" s="4">
        <v>56</v>
      </c>
      <c r="B60" s="36"/>
      <c r="C60" s="36" t="s">
        <v>7</v>
      </c>
      <c r="D60" s="36"/>
      <c r="E60" s="36"/>
      <c r="F60" s="36"/>
      <c r="G60" s="36"/>
      <c r="H60" s="36"/>
    </row>
    <row r="61" spans="1:8" x14ac:dyDescent="0.25">
      <c r="A61" s="16">
        <v>73</v>
      </c>
      <c r="B61" s="36" t="s">
        <v>8</v>
      </c>
      <c r="C61" s="36"/>
      <c r="D61" s="36"/>
      <c r="E61" s="36"/>
      <c r="F61" s="36"/>
      <c r="G61" s="36"/>
      <c r="H61" s="36"/>
    </row>
    <row r="62" spans="1:8" x14ac:dyDescent="0.25">
      <c r="A62" s="16">
        <v>74</v>
      </c>
      <c r="B62" s="36" t="s">
        <v>5</v>
      </c>
      <c r="C62" s="36"/>
      <c r="D62" s="36"/>
      <c r="E62" s="36" t="s">
        <v>5</v>
      </c>
      <c r="F62" s="36"/>
      <c r="G62" s="36"/>
      <c r="H62" s="36" t="s">
        <v>5</v>
      </c>
    </row>
    <row r="63" spans="1:8" x14ac:dyDescent="0.25">
      <c r="A63" s="16">
        <v>101</v>
      </c>
      <c r="B63" s="37"/>
      <c r="C63" s="36"/>
      <c r="D63" s="36" t="s">
        <v>5</v>
      </c>
      <c r="E63" s="36" t="s">
        <v>5</v>
      </c>
      <c r="F63" s="36"/>
      <c r="G63" s="36" t="s">
        <v>5</v>
      </c>
      <c r="H63" s="36" t="s">
        <v>5</v>
      </c>
    </row>
    <row r="64" spans="1:8" x14ac:dyDescent="0.25">
      <c r="A64" s="16">
        <v>102</v>
      </c>
      <c r="B64" s="36"/>
      <c r="C64" s="36"/>
      <c r="D64" s="36"/>
      <c r="E64" s="36" t="s">
        <v>5</v>
      </c>
      <c r="F64" s="36"/>
      <c r="G64" s="36"/>
      <c r="H64" s="36"/>
    </row>
    <row r="65" spans="1:8" x14ac:dyDescent="0.25">
      <c r="A65" s="16">
        <v>103</v>
      </c>
      <c r="B65" s="36"/>
      <c r="C65" s="36"/>
      <c r="D65" s="36"/>
      <c r="E65" s="36"/>
      <c r="F65" s="36"/>
      <c r="G65" s="36"/>
      <c r="H65" s="36" t="s">
        <v>5</v>
      </c>
    </row>
    <row r="66" spans="1:8" x14ac:dyDescent="0.25">
      <c r="A66" s="16">
        <v>104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16">
        <v>105</v>
      </c>
      <c r="B67" s="36"/>
      <c r="C67" s="36"/>
      <c r="D67" s="36"/>
      <c r="E67" s="36"/>
      <c r="F67" s="36"/>
      <c r="G67" s="36" t="s">
        <v>5</v>
      </c>
      <c r="H67" s="36"/>
    </row>
    <row r="68" spans="1:8" x14ac:dyDescent="0.25">
      <c r="A68" s="16">
        <v>106</v>
      </c>
      <c r="B68" s="36"/>
      <c r="C68" s="36"/>
      <c r="D68" s="36"/>
      <c r="E68" s="36"/>
      <c r="F68" s="36" t="s">
        <v>5</v>
      </c>
      <c r="G68" s="36"/>
      <c r="H68" s="36"/>
    </row>
    <row r="69" spans="1:8" x14ac:dyDescent="0.25">
      <c r="A69" s="16">
        <v>107</v>
      </c>
      <c r="B69" s="36"/>
      <c r="C69" s="36" t="s">
        <v>5</v>
      </c>
      <c r="D69" s="36"/>
      <c r="E69" s="36"/>
      <c r="F69" s="36"/>
      <c r="G69" s="36"/>
      <c r="H69" s="36" t="s">
        <v>5</v>
      </c>
    </row>
    <row r="70" spans="1:8" x14ac:dyDescent="0.25">
      <c r="A70" s="16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16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16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 t="s">
        <v>5</v>
      </c>
      <c r="D74" s="36"/>
      <c r="E74" s="36"/>
      <c r="F74" s="36"/>
      <c r="G74" s="36" t="s">
        <v>5</v>
      </c>
      <c r="H74" s="36"/>
    </row>
    <row r="75" spans="1:8" x14ac:dyDescent="0.25">
      <c r="A75" s="16">
        <v>113</v>
      </c>
      <c r="B75" s="36" t="s">
        <v>5</v>
      </c>
      <c r="C75" s="36" t="s">
        <v>5</v>
      </c>
      <c r="D75" s="36" t="s">
        <v>5</v>
      </c>
      <c r="E75" s="36" t="s">
        <v>5</v>
      </c>
      <c r="F75" s="36" t="s">
        <v>5</v>
      </c>
      <c r="G75" s="36" t="s">
        <v>5</v>
      </c>
      <c r="H75" s="36" t="s">
        <v>5</v>
      </c>
    </row>
    <row r="76" spans="1:8" x14ac:dyDescent="0.25">
      <c r="A76" s="16">
        <v>114</v>
      </c>
      <c r="B76" s="36"/>
      <c r="C76" s="36"/>
      <c r="D76" s="36"/>
      <c r="E76" s="36"/>
      <c r="F76" s="36"/>
      <c r="G76" s="36"/>
      <c r="H76" s="36" t="s">
        <v>5</v>
      </c>
    </row>
    <row r="77" spans="1:8" x14ac:dyDescent="0.25">
      <c r="A77" s="16">
        <v>115</v>
      </c>
      <c r="B77" s="36"/>
      <c r="C77" s="36"/>
      <c r="D77" s="36"/>
      <c r="E77" s="36"/>
      <c r="F77" s="36"/>
      <c r="G77" s="36"/>
      <c r="H77" s="36" t="s">
        <v>5</v>
      </c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 t="s">
        <v>5</v>
      </c>
      <c r="C82" s="36" t="s">
        <v>5</v>
      </c>
      <c r="D82" s="36" t="s">
        <v>5</v>
      </c>
      <c r="E82" s="36" t="s">
        <v>5</v>
      </c>
      <c r="F82" s="36" t="s">
        <v>5</v>
      </c>
      <c r="G82" s="36" t="s">
        <v>5</v>
      </c>
      <c r="H82" s="36" t="s">
        <v>5</v>
      </c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 t="s">
        <v>5</v>
      </c>
      <c r="C84" s="36" t="s">
        <v>5</v>
      </c>
      <c r="D84" s="36"/>
      <c r="E84" s="36" t="s">
        <v>5</v>
      </c>
      <c r="F84" s="36"/>
      <c r="G84" s="36" t="s">
        <v>5</v>
      </c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 t="s">
        <v>5</v>
      </c>
      <c r="C86" s="36"/>
      <c r="D86" s="36" t="s">
        <v>10</v>
      </c>
      <c r="E86" s="36"/>
      <c r="F86" s="36" t="s">
        <v>5</v>
      </c>
      <c r="G86" s="36"/>
      <c r="H86" s="36" t="s">
        <v>5</v>
      </c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 t="s">
        <v>5</v>
      </c>
      <c r="D90" s="36"/>
      <c r="E90" s="36" t="s">
        <v>5</v>
      </c>
      <c r="F90" s="36" t="s">
        <v>5</v>
      </c>
      <c r="G90" s="36"/>
      <c r="H90" s="36"/>
    </row>
    <row r="91" spans="1:8" x14ac:dyDescent="0.25">
      <c r="A91" s="16">
        <v>129</v>
      </c>
      <c r="B91" s="36" t="s">
        <v>5</v>
      </c>
      <c r="C91" s="36"/>
      <c r="D91" s="36"/>
      <c r="E91" s="36"/>
      <c r="F91" s="36"/>
      <c r="G91" s="36"/>
      <c r="H91" s="36"/>
    </row>
    <row r="92" spans="1:8" x14ac:dyDescent="0.25">
      <c r="A92" s="16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 t="s">
        <v>5</v>
      </c>
      <c r="C95" s="36" t="s">
        <v>8</v>
      </c>
      <c r="D95" s="36" t="s">
        <v>8</v>
      </c>
      <c r="E95" s="36" t="s">
        <v>5</v>
      </c>
      <c r="F95" s="36" t="s">
        <v>5</v>
      </c>
      <c r="G95" s="36" t="s">
        <v>5</v>
      </c>
      <c r="H95" s="36" t="s">
        <v>5</v>
      </c>
    </row>
  </sheetData>
  <mergeCells count="1">
    <mergeCell ref="A1:H2"/>
  </mergeCells>
  <conditionalFormatting sqref="B63:H95">
    <cfRule type="cellIs" dxfId="3021" priority="18" operator="equal">
      <formula>"Energia"</formula>
    </cfRule>
    <cfRule type="cellIs" dxfId="3020" priority="19" operator="equal">
      <formula>"Feito"</formula>
    </cfRule>
    <cfRule type="cellIs" dxfId="3019" priority="20" operator="equal">
      <formula>"Operação"</formula>
    </cfRule>
    <cfRule type="cellIs" dxfId="3018" priority="21" operator="equal">
      <formula>"Chuva"</formula>
    </cfRule>
    <cfRule type="cellIs" dxfId="3017" priority="22" operator="equal">
      <formula>"Elétrico"</formula>
    </cfRule>
    <cfRule type="cellIs" dxfId="3016" priority="23" operator="equal">
      <formula>"Mecânico"</formula>
    </cfRule>
    <cfRule type="cellIs" dxfId="3015" priority="24" operator="equal">
      <formula>"Ok"</formula>
    </cfRule>
  </conditionalFormatting>
  <conditionalFormatting sqref="B5:I62">
    <cfRule type="cellIs" dxfId="3014" priority="1" operator="equal">
      <formula>"Energia"</formula>
    </cfRule>
    <cfRule type="cellIs" dxfId="3013" priority="2" operator="equal">
      <formula>"Feito"</formula>
    </cfRule>
    <cfRule type="cellIs" dxfId="3012" priority="3" operator="equal">
      <formula>"Operação"</formula>
    </cfRule>
    <cfRule type="cellIs" dxfId="3011" priority="4" operator="equal">
      <formula>"Chuva"</formula>
    </cfRule>
    <cfRule type="cellIs" dxfId="3010" priority="5" operator="equal">
      <formula>"Elétrico"</formula>
    </cfRule>
    <cfRule type="cellIs" dxfId="3009" priority="6" operator="equal">
      <formula>"Mecânico"</formula>
    </cfRule>
    <cfRule type="cellIs" dxfId="3008" priority="7" operator="equal">
      <formula>"Ok"</formula>
    </cfRule>
  </conditionalFormatting>
  <conditionalFormatting sqref="G5:G56 C13">
    <cfRule type="cellIs" dxfId="300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6EA12A4E-3606-4FD7-A1A1-BAC4F884B7D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77E9-8C7F-4AE6-883D-B2AD44B970CC}">
  <sheetPr codeName="Planilha70">
    <tabColor theme="8"/>
  </sheetPr>
  <dimension ref="A1:M95"/>
  <sheetViews>
    <sheetView zoomScale="115" zoomScaleNormal="115" workbookViewId="0">
      <pane ySplit="4" topLeftCell="A47" activePane="bottomLeft" state="frozen"/>
      <selection pane="bottomLeft" activeCell="L62" sqref="L6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39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44739</v>
      </c>
      <c r="C3" s="21">
        <f>B3+1</f>
        <v>44740</v>
      </c>
      <c r="D3" s="21">
        <f t="shared" ref="D3:H3" si="0">C3+1</f>
        <v>44741</v>
      </c>
      <c r="E3" s="21">
        <f t="shared" si="0"/>
        <v>44742</v>
      </c>
      <c r="F3" s="21">
        <f t="shared" si="0"/>
        <v>44743</v>
      </c>
      <c r="G3" s="21">
        <f t="shared" si="0"/>
        <v>44744</v>
      </c>
      <c r="H3" s="23">
        <f t="shared" si="0"/>
        <v>44745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 t="s">
        <v>8</v>
      </c>
      <c r="C5" s="36"/>
      <c r="D5" s="36"/>
      <c r="E5" s="36"/>
      <c r="F5" s="36"/>
      <c r="G5" s="36"/>
      <c r="H5" s="36"/>
      <c r="J5" s="46" t="s">
        <v>5</v>
      </c>
      <c r="K5">
        <f>COUNTIF($B$5:$H$95,J5)</f>
        <v>127</v>
      </c>
      <c r="L5" s="32">
        <f t="shared" ref="L5:L10" si="2">K5/$K$11</f>
        <v>0.8523489932885906</v>
      </c>
      <c r="M5" s="50">
        <v>44739</v>
      </c>
    </row>
    <row r="6" spans="1:13" x14ac:dyDescent="0.25">
      <c r="A6" s="4">
        <v>2</v>
      </c>
      <c r="B6" s="36"/>
      <c r="C6" s="36" t="s">
        <v>5</v>
      </c>
      <c r="D6" s="36"/>
      <c r="E6" s="36"/>
      <c r="F6" s="36"/>
      <c r="G6" s="36" t="s">
        <v>5</v>
      </c>
      <c r="H6" s="36" t="s">
        <v>5</v>
      </c>
      <c r="J6" s="40" t="s">
        <v>8</v>
      </c>
      <c r="K6">
        <f>COUNTIF($B$5:$H$95,J6)</f>
        <v>9</v>
      </c>
      <c r="L6" s="33">
        <f t="shared" si="2"/>
        <v>6.0402684563758392E-2</v>
      </c>
    </row>
    <row r="7" spans="1:13" x14ac:dyDescent="0.25">
      <c r="A7" s="4">
        <v>3</v>
      </c>
      <c r="B7" s="36" t="s">
        <v>5</v>
      </c>
      <c r="C7" s="36"/>
      <c r="D7" s="36" t="s">
        <v>5</v>
      </c>
      <c r="E7" s="36"/>
      <c r="F7" s="36"/>
      <c r="G7" s="36" t="s">
        <v>5</v>
      </c>
      <c r="H7" s="36"/>
      <c r="J7" s="44" t="s">
        <v>9</v>
      </c>
      <c r="K7">
        <f t="shared" ref="K7:K10" si="3">COUNTIF($B$5:$H$95,J7)</f>
        <v>4</v>
      </c>
      <c r="L7" s="33">
        <f t="shared" si="2"/>
        <v>2.6845637583892617E-2</v>
      </c>
    </row>
    <row r="8" spans="1:13" x14ac:dyDescent="0.25">
      <c r="A8" s="4">
        <v>4</v>
      </c>
      <c r="B8" s="36"/>
      <c r="C8" s="36" t="s">
        <v>5</v>
      </c>
      <c r="D8" s="36"/>
      <c r="E8" s="36" t="s">
        <v>5</v>
      </c>
      <c r="F8" s="36"/>
      <c r="G8" s="36" t="s">
        <v>5</v>
      </c>
      <c r="H8" s="36"/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 t="s">
        <v>5</v>
      </c>
      <c r="C9" s="36"/>
      <c r="D9" s="36" t="s">
        <v>5</v>
      </c>
      <c r="E9" s="36"/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 t="s">
        <v>5</v>
      </c>
      <c r="C10" s="36"/>
      <c r="D10" s="36" t="s">
        <v>5</v>
      </c>
      <c r="E10" s="36"/>
      <c r="F10" s="36"/>
      <c r="G10" s="36" t="s">
        <v>5</v>
      </c>
      <c r="H10" s="36"/>
      <c r="J10" s="41" t="s">
        <v>10</v>
      </c>
      <c r="K10">
        <f t="shared" si="3"/>
        <v>9</v>
      </c>
      <c r="L10" s="35">
        <f t="shared" si="2"/>
        <v>6.0402684563758392E-2</v>
      </c>
    </row>
    <row r="11" spans="1:13" x14ac:dyDescent="0.25">
      <c r="A11" s="4">
        <v>7</v>
      </c>
      <c r="B11" s="36" t="s">
        <v>5</v>
      </c>
      <c r="C11" s="36"/>
      <c r="D11" s="36" t="s">
        <v>10</v>
      </c>
      <c r="E11" s="36"/>
      <c r="F11" s="36" t="s">
        <v>5</v>
      </c>
      <c r="G11" s="36"/>
      <c r="H11" s="36"/>
      <c r="J11" s="42" t="s">
        <v>20</v>
      </c>
      <c r="K11">
        <f>SUM(K5:K10)</f>
        <v>149</v>
      </c>
    </row>
    <row r="12" spans="1:13" x14ac:dyDescent="0.25">
      <c r="A12" s="4">
        <v>8</v>
      </c>
      <c r="B12" s="36"/>
      <c r="C12" s="36" t="s">
        <v>5</v>
      </c>
      <c r="D12" s="36" t="s">
        <v>5</v>
      </c>
      <c r="E12" s="36" t="s">
        <v>10</v>
      </c>
      <c r="F12" s="36" t="s">
        <v>10</v>
      </c>
      <c r="G12" s="36" t="s">
        <v>5</v>
      </c>
      <c r="H12" s="36"/>
    </row>
    <row r="13" spans="1:13" x14ac:dyDescent="0.25">
      <c r="A13" s="4">
        <v>9</v>
      </c>
      <c r="B13" s="36"/>
      <c r="C13" s="36" t="s">
        <v>5</v>
      </c>
      <c r="D13" s="36"/>
      <c r="E13" s="36" t="s">
        <v>5</v>
      </c>
      <c r="F13" s="36"/>
      <c r="G13" s="36" t="s">
        <v>5</v>
      </c>
      <c r="H13" s="36"/>
    </row>
    <row r="14" spans="1:13" x14ac:dyDescent="0.25">
      <c r="A14" s="4">
        <v>10</v>
      </c>
      <c r="B14" s="36"/>
      <c r="C14" s="36" t="s">
        <v>5</v>
      </c>
      <c r="D14" s="36" t="s">
        <v>5</v>
      </c>
      <c r="E14" s="36"/>
      <c r="F14" s="36" t="s">
        <v>10</v>
      </c>
      <c r="G14" s="36" t="s">
        <v>10</v>
      </c>
      <c r="H14" s="36"/>
    </row>
    <row r="15" spans="1:13" x14ac:dyDescent="0.25">
      <c r="A15" s="4">
        <v>11</v>
      </c>
      <c r="B15" s="36"/>
      <c r="C15" s="36" t="s">
        <v>5</v>
      </c>
      <c r="D15" s="36"/>
      <c r="E15" s="36"/>
      <c r="F15" s="36" t="s">
        <v>5</v>
      </c>
      <c r="G15" s="36"/>
      <c r="H15" s="36" t="s">
        <v>5</v>
      </c>
    </row>
    <row r="16" spans="1:13" x14ac:dyDescent="0.25">
      <c r="A16" s="4">
        <v>12</v>
      </c>
      <c r="B16" s="36"/>
      <c r="C16" s="36" t="s">
        <v>5</v>
      </c>
      <c r="D16" s="36"/>
      <c r="E16" s="36" t="s">
        <v>5</v>
      </c>
      <c r="F16" s="36"/>
      <c r="G16" s="36" t="s">
        <v>5</v>
      </c>
      <c r="H16" s="36"/>
    </row>
    <row r="17" spans="1:8" x14ac:dyDescent="0.25">
      <c r="A17" s="4">
        <v>13</v>
      </c>
      <c r="B17" s="36" t="s">
        <v>5</v>
      </c>
      <c r="C17" s="36"/>
      <c r="D17" s="36" t="s">
        <v>5</v>
      </c>
      <c r="E17" s="36"/>
      <c r="F17" s="36" t="s">
        <v>8</v>
      </c>
      <c r="G17" s="36"/>
      <c r="H17" s="36" t="s">
        <v>5</v>
      </c>
    </row>
    <row r="18" spans="1:8" x14ac:dyDescent="0.25">
      <c r="A18" s="4">
        <v>14</v>
      </c>
      <c r="B18" s="36"/>
      <c r="C18" s="36" t="s">
        <v>5</v>
      </c>
      <c r="D18" s="36"/>
      <c r="E18" s="36"/>
      <c r="F18" s="36"/>
      <c r="G18" s="36" t="s">
        <v>8</v>
      </c>
      <c r="H18" s="36"/>
    </row>
    <row r="19" spans="1:8" x14ac:dyDescent="0.25">
      <c r="A19" s="4">
        <v>15</v>
      </c>
      <c r="B19" s="36" t="s">
        <v>5</v>
      </c>
      <c r="C19" s="36"/>
      <c r="D19" s="36"/>
      <c r="E19" s="36"/>
      <c r="F19" s="36" t="s">
        <v>5</v>
      </c>
      <c r="G19" s="36" t="s">
        <v>5</v>
      </c>
      <c r="H19" s="36"/>
    </row>
    <row r="20" spans="1:8" x14ac:dyDescent="0.25">
      <c r="A20" s="4">
        <v>16</v>
      </c>
      <c r="B20" s="36" t="s">
        <v>8</v>
      </c>
      <c r="C20" s="36"/>
      <c r="D20" s="36"/>
      <c r="E20" s="36"/>
      <c r="F20" s="36" t="s">
        <v>5</v>
      </c>
      <c r="G20" s="36"/>
      <c r="H20" s="36"/>
    </row>
    <row r="21" spans="1:8" x14ac:dyDescent="0.25">
      <c r="A21" s="4">
        <v>17</v>
      </c>
      <c r="B21" s="36"/>
      <c r="C21" s="36"/>
      <c r="D21" s="36"/>
      <c r="E21" s="36" t="s">
        <v>5</v>
      </c>
      <c r="F21" s="36"/>
      <c r="G21" s="36"/>
      <c r="H21" s="36"/>
    </row>
    <row r="22" spans="1:8" x14ac:dyDescent="0.25">
      <c r="A22" s="4">
        <v>18</v>
      </c>
      <c r="B22" s="36"/>
      <c r="C22" s="36"/>
      <c r="D22" s="36"/>
      <c r="E22" s="36"/>
      <c r="F22" s="36"/>
      <c r="G22" s="36"/>
      <c r="H22" s="36"/>
    </row>
    <row r="23" spans="1:8" x14ac:dyDescent="0.25">
      <c r="A23" s="4">
        <v>19</v>
      </c>
      <c r="B23" s="36"/>
      <c r="C23" s="36" t="s">
        <v>5</v>
      </c>
      <c r="D23" s="36" t="s">
        <v>5</v>
      </c>
      <c r="E23" s="36" t="s">
        <v>5</v>
      </c>
      <c r="F23" s="36" t="s">
        <v>5</v>
      </c>
      <c r="G23" s="36"/>
      <c r="H23" s="36" t="s">
        <v>5</v>
      </c>
    </row>
    <row r="24" spans="1:8" x14ac:dyDescent="0.25">
      <c r="A24" s="4">
        <v>20</v>
      </c>
      <c r="B24" s="36"/>
      <c r="C24" s="36"/>
      <c r="D24" s="36"/>
      <c r="E24" s="36"/>
      <c r="F24" s="36"/>
      <c r="G24" s="36"/>
      <c r="H24" s="36"/>
    </row>
    <row r="25" spans="1:8" x14ac:dyDescent="0.25">
      <c r="A25" s="4">
        <v>21</v>
      </c>
      <c r="B25" s="36" t="s">
        <v>5</v>
      </c>
      <c r="C25" s="36" t="s">
        <v>5</v>
      </c>
      <c r="D25" s="36"/>
      <c r="E25" s="36"/>
      <c r="F25" s="36"/>
      <c r="G25" s="36" t="s">
        <v>5</v>
      </c>
      <c r="H25" s="36" t="s">
        <v>5</v>
      </c>
    </row>
    <row r="26" spans="1:8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8" x14ac:dyDescent="0.25">
      <c r="A27" s="4">
        <v>23</v>
      </c>
      <c r="B27" s="36"/>
      <c r="C27" s="36"/>
      <c r="D27" s="36"/>
      <c r="E27" s="36"/>
      <c r="F27" s="36"/>
      <c r="G27" s="36"/>
      <c r="H27" s="36"/>
    </row>
    <row r="28" spans="1:8" x14ac:dyDescent="0.25">
      <c r="A28" s="4">
        <v>24</v>
      </c>
      <c r="B28" s="36"/>
      <c r="C28" s="36"/>
      <c r="D28" s="36"/>
      <c r="E28" s="36"/>
      <c r="F28" s="36"/>
      <c r="G28" s="36"/>
      <c r="H28" s="36"/>
    </row>
    <row r="29" spans="1:8" x14ac:dyDescent="0.25">
      <c r="A29" s="4">
        <v>25</v>
      </c>
      <c r="B29" s="36" t="s">
        <v>5</v>
      </c>
      <c r="C29" s="36"/>
      <c r="D29" s="36" t="s">
        <v>8</v>
      </c>
      <c r="E29" s="36"/>
      <c r="F29" s="36" t="s">
        <v>8</v>
      </c>
      <c r="G29" s="36"/>
      <c r="H29" s="36" t="s">
        <v>5</v>
      </c>
    </row>
    <row r="30" spans="1:8" x14ac:dyDescent="0.25">
      <c r="A30" s="4">
        <v>26</v>
      </c>
      <c r="B30" s="36" t="s">
        <v>5</v>
      </c>
      <c r="C30" s="36"/>
      <c r="D30" s="36"/>
      <c r="E30" s="36"/>
      <c r="F30" s="36"/>
      <c r="G30" s="36"/>
      <c r="H30" s="36"/>
    </row>
    <row r="31" spans="1:8" x14ac:dyDescent="0.25">
      <c r="A31" s="4">
        <v>27</v>
      </c>
      <c r="B31" s="36"/>
      <c r="C31" s="36"/>
      <c r="D31" s="36"/>
      <c r="E31" s="36"/>
      <c r="F31" s="36"/>
      <c r="G31" s="36"/>
      <c r="H31" s="36"/>
    </row>
    <row r="32" spans="1:8" x14ac:dyDescent="0.25">
      <c r="A32" s="4">
        <v>28</v>
      </c>
      <c r="B32" s="36"/>
      <c r="C32" s="36"/>
      <c r="D32" s="36"/>
      <c r="E32" s="36"/>
      <c r="F32" s="36"/>
      <c r="G32" s="36"/>
      <c r="H32" s="36"/>
    </row>
    <row r="33" spans="1:8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/>
    </row>
    <row r="34" spans="1:8" x14ac:dyDescent="0.25">
      <c r="A34" s="4">
        <v>30</v>
      </c>
      <c r="B34" s="36"/>
      <c r="C34" s="36"/>
      <c r="D34" s="36"/>
      <c r="E34" s="36"/>
      <c r="F34" s="36"/>
      <c r="G34" s="36"/>
      <c r="H34" s="36"/>
    </row>
    <row r="35" spans="1:8" x14ac:dyDescent="0.25">
      <c r="A35" s="4">
        <v>31</v>
      </c>
      <c r="B35" s="36"/>
      <c r="C35" s="36"/>
      <c r="D35" s="36"/>
      <c r="E35" s="36"/>
      <c r="F35" s="36"/>
      <c r="G35" s="36"/>
      <c r="H35" s="36"/>
    </row>
    <row r="36" spans="1:8" x14ac:dyDescent="0.25">
      <c r="A36" s="4">
        <v>32</v>
      </c>
      <c r="B36" s="36" t="s">
        <v>5</v>
      </c>
      <c r="C36" s="36"/>
      <c r="D36" s="36"/>
      <c r="E36" s="36"/>
      <c r="F36" s="36"/>
      <c r="G36" s="36"/>
      <c r="H36" s="36"/>
    </row>
    <row r="37" spans="1:8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8" x14ac:dyDescent="0.25">
      <c r="A38" s="4">
        <v>34</v>
      </c>
      <c r="B38" s="36"/>
      <c r="C38" s="36"/>
      <c r="D38" s="36"/>
      <c r="E38" s="36" t="s">
        <v>5</v>
      </c>
      <c r="F38" s="36" t="s">
        <v>5</v>
      </c>
      <c r="G38" s="36"/>
      <c r="H38" s="36"/>
    </row>
    <row r="39" spans="1:8" x14ac:dyDescent="0.25">
      <c r="A39" s="4">
        <v>35</v>
      </c>
      <c r="B39" s="36" t="s">
        <v>5</v>
      </c>
      <c r="C39" s="36"/>
      <c r="D39" s="36"/>
      <c r="E39" s="36"/>
      <c r="F39" s="36"/>
      <c r="G39" s="36" t="s">
        <v>5</v>
      </c>
      <c r="H39" s="36"/>
    </row>
    <row r="40" spans="1:8" x14ac:dyDescent="0.25">
      <c r="A40" s="4">
        <v>36</v>
      </c>
      <c r="B40" s="36"/>
      <c r="C40" s="36" t="s">
        <v>5</v>
      </c>
      <c r="D40" s="36"/>
      <c r="E40" s="36"/>
      <c r="F40" s="36"/>
      <c r="G40" s="36"/>
      <c r="H40" s="36" t="s">
        <v>5</v>
      </c>
    </row>
    <row r="41" spans="1:8" x14ac:dyDescent="0.25">
      <c r="A41" s="4">
        <v>37</v>
      </c>
      <c r="B41" s="36"/>
      <c r="C41" s="36"/>
      <c r="D41" s="36" t="s">
        <v>5</v>
      </c>
      <c r="E41" s="36"/>
      <c r="F41" s="36"/>
      <c r="G41" s="36" t="s">
        <v>5</v>
      </c>
      <c r="H41" s="36"/>
    </row>
    <row r="42" spans="1:8" x14ac:dyDescent="0.25">
      <c r="A42" s="4">
        <v>38</v>
      </c>
      <c r="B42" s="36" t="s">
        <v>5</v>
      </c>
      <c r="C42" s="36"/>
      <c r="D42" s="36"/>
      <c r="E42" s="36"/>
      <c r="F42" s="36" t="s">
        <v>10</v>
      </c>
      <c r="G42" s="36" t="s">
        <v>5</v>
      </c>
      <c r="H42" s="36"/>
    </row>
    <row r="43" spans="1:8" x14ac:dyDescent="0.25">
      <c r="A43" s="4">
        <v>39</v>
      </c>
      <c r="B43" s="36" t="s">
        <v>5</v>
      </c>
      <c r="C43" s="36"/>
      <c r="D43" s="36"/>
      <c r="E43" s="36"/>
      <c r="F43" s="36"/>
      <c r="G43" s="36" t="s">
        <v>9</v>
      </c>
      <c r="H43" s="36"/>
    </row>
    <row r="44" spans="1:8" x14ac:dyDescent="0.25">
      <c r="A44" s="4">
        <v>40</v>
      </c>
      <c r="B44" s="36" t="s">
        <v>5</v>
      </c>
      <c r="C44" s="36"/>
      <c r="D44" s="36"/>
      <c r="E44" s="36"/>
      <c r="F44" s="36" t="s">
        <v>10</v>
      </c>
      <c r="G44" s="36"/>
      <c r="H44" s="36"/>
    </row>
    <row r="45" spans="1:8" x14ac:dyDescent="0.25">
      <c r="A45" s="4">
        <v>41</v>
      </c>
      <c r="B45" s="36"/>
      <c r="C45" s="36"/>
      <c r="D45" s="36"/>
      <c r="E45" s="36"/>
      <c r="F45" s="36" t="s">
        <v>10</v>
      </c>
      <c r="G45" s="36"/>
      <c r="H45" s="36"/>
    </row>
    <row r="46" spans="1:8" x14ac:dyDescent="0.25">
      <c r="A46" s="4">
        <v>42</v>
      </c>
      <c r="B46" s="36" t="s">
        <v>5</v>
      </c>
      <c r="C46" s="36"/>
      <c r="D46" s="36"/>
      <c r="E46" s="36"/>
      <c r="F46" s="36" t="s">
        <v>5</v>
      </c>
      <c r="G46" s="36" t="s">
        <v>5</v>
      </c>
      <c r="H46" s="36"/>
    </row>
    <row r="47" spans="1:8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8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8" x14ac:dyDescent="0.25">
      <c r="A49" s="4">
        <v>45</v>
      </c>
      <c r="B49" s="36"/>
      <c r="C49" s="36"/>
      <c r="D49" s="36"/>
      <c r="E49" s="36" t="s">
        <v>5</v>
      </c>
      <c r="F49" s="36"/>
      <c r="G49" s="36" t="s">
        <v>5</v>
      </c>
      <c r="H49" s="36"/>
    </row>
    <row r="50" spans="1:8" x14ac:dyDescent="0.25">
      <c r="A50" s="4">
        <v>46</v>
      </c>
      <c r="B50" s="36"/>
      <c r="C50" s="36"/>
      <c r="D50" s="36"/>
      <c r="E50" s="36"/>
      <c r="F50" s="36"/>
      <c r="G50" s="36"/>
      <c r="H50" s="36" t="s">
        <v>5</v>
      </c>
    </row>
    <row r="51" spans="1:8" x14ac:dyDescent="0.25">
      <c r="A51" s="4">
        <v>47</v>
      </c>
      <c r="B51" s="36"/>
      <c r="C51" s="36"/>
      <c r="D51" s="36"/>
      <c r="E51" s="36" t="s">
        <v>5</v>
      </c>
      <c r="F51" s="36"/>
      <c r="G51" s="36" t="s">
        <v>5</v>
      </c>
      <c r="H51" s="36"/>
    </row>
    <row r="52" spans="1:8" x14ac:dyDescent="0.25">
      <c r="A52" s="4">
        <v>48</v>
      </c>
      <c r="B52" s="36" t="s">
        <v>5</v>
      </c>
      <c r="C52" s="36" t="s">
        <v>5</v>
      </c>
      <c r="D52" s="36" t="s">
        <v>5</v>
      </c>
      <c r="E52" s="36" t="s">
        <v>8</v>
      </c>
      <c r="F52" s="36" t="s">
        <v>8</v>
      </c>
      <c r="G52" s="36" t="s">
        <v>5</v>
      </c>
      <c r="H52" s="36" t="s">
        <v>5</v>
      </c>
    </row>
    <row r="53" spans="1:8" x14ac:dyDescent="0.25">
      <c r="A53" s="4">
        <v>49</v>
      </c>
      <c r="B53" s="36" t="s">
        <v>10</v>
      </c>
      <c r="C53" s="36"/>
      <c r="D53" s="36" t="s">
        <v>5</v>
      </c>
      <c r="E53" s="36" t="s">
        <v>5</v>
      </c>
      <c r="F53" s="36" t="s">
        <v>5</v>
      </c>
      <c r="G53" s="36" t="s">
        <v>5</v>
      </c>
      <c r="H53" s="36" t="s">
        <v>5</v>
      </c>
    </row>
    <row r="54" spans="1:8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8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8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8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8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8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8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8" x14ac:dyDescent="0.25">
      <c r="A61" s="16">
        <v>73</v>
      </c>
      <c r="B61" s="36"/>
      <c r="C61" s="36"/>
      <c r="D61" s="36"/>
      <c r="E61" s="36" t="s">
        <v>9</v>
      </c>
      <c r="F61" s="36"/>
      <c r="G61" s="36"/>
      <c r="H61" s="36"/>
    </row>
    <row r="62" spans="1:8" x14ac:dyDescent="0.25">
      <c r="A62" s="16">
        <v>74</v>
      </c>
      <c r="B62" s="36"/>
      <c r="C62" s="36"/>
      <c r="D62" s="36"/>
      <c r="E62" s="36" t="s">
        <v>5</v>
      </c>
      <c r="F62" s="36"/>
      <c r="G62" s="36"/>
      <c r="H62" s="36"/>
    </row>
    <row r="63" spans="1:8" x14ac:dyDescent="0.25">
      <c r="A63" s="16">
        <v>101</v>
      </c>
      <c r="B63" s="37"/>
      <c r="C63" s="36"/>
      <c r="D63" s="36" t="s">
        <v>5</v>
      </c>
      <c r="E63" s="36"/>
      <c r="F63" s="36"/>
      <c r="G63" s="36" t="s">
        <v>5</v>
      </c>
      <c r="H63" s="36"/>
    </row>
    <row r="64" spans="1:8" x14ac:dyDescent="0.25">
      <c r="A64" s="16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16">
        <v>103</v>
      </c>
      <c r="B65" s="36"/>
      <c r="C65" s="36" t="s">
        <v>5</v>
      </c>
      <c r="D65" s="36" t="s">
        <v>5</v>
      </c>
      <c r="E65" s="36" t="s">
        <v>5</v>
      </c>
      <c r="F65" s="36"/>
      <c r="G65" s="36"/>
      <c r="H65" s="36"/>
    </row>
    <row r="66" spans="1:8" x14ac:dyDescent="0.25">
      <c r="A66" s="16">
        <v>104</v>
      </c>
      <c r="B66" s="36"/>
      <c r="C66" s="36"/>
      <c r="D66" s="36"/>
      <c r="E66" s="36"/>
      <c r="F66" s="36" t="s">
        <v>5</v>
      </c>
      <c r="G66" s="36"/>
      <c r="H66" s="36" t="s">
        <v>5</v>
      </c>
    </row>
    <row r="67" spans="1:8" x14ac:dyDescent="0.25">
      <c r="A67" s="16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16">
        <v>106</v>
      </c>
      <c r="B68" s="36" t="s">
        <v>5</v>
      </c>
      <c r="C68" s="36"/>
      <c r="D68" s="36"/>
      <c r="E68" s="36"/>
      <c r="F68" s="36"/>
      <c r="G68" s="36" t="s">
        <v>5</v>
      </c>
      <c r="H68" s="36"/>
    </row>
    <row r="69" spans="1:8" x14ac:dyDescent="0.25">
      <c r="A69" s="16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16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16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16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/>
      <c r="C74" s="36"/>
      <c r="D74" s="36" t="s">
        <v>5</v>
      </c>
      <c r="E74" s="36" t="s">
        <v>8</v>
      </c>
      <c r="F74" s="36"/>
      <c r="G74" s="36" t="s">
        <v>5</v>
      </c>
      <c r="H74" s="36" t="s">
        <v>5</v>
      </c>
    </row>
    <row r="75" spans="1:8" x14ac:dyDescent="0.25">
      <c r="A75" s="16">
        <v>113</v>
      </c>
      <c r="B75" s="36" t="s">
        <v>5</v>
      </c>
      <c r="C75" s="36" t="s">
        <v>5</v>
      </c>
      <c r="D75" s="36" t="s">
        <v>5</v>
      </c>
      <c r="E75" s="36"/>
      <c r="F75" s="36"/>
      <c r="G75" s="36" t="s">
        <v>5</v>
      </c>
      <c r="H75" s="36" t="s">
        <v>5</v>
      </c>
    </row>
    <row r="76" spans="1:8" x14ac:dyDescent="0.25">
      <c r="A76" s="16">
        <v>114</v>
      </c>
      <c r="B76" s="36" t="s">
        <v>5</v>
      </c>
      <c r="C76" s="36"/>
      <c r="D76" s="36" t="s">
        <v>5</v>
      </c>
      <c r="E76" s="36" t="s">
        <v>5</v>
      </c>
      <c r="F76" s="36" t="s">
        <v>5</v>
      </c>
      <c r="G76" s="36" t="s">
        <v>5</v>
      </c>
      <c r="H76" s="36" t="s">
        <v>5</v>
      </c>
    </row>
    <row r="77" spans="1:8" x14ac:dyDescent="0.25">
      <c r="A77" s="16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16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/>
      <c r="C82" s="36" t="s">
        <v>5</v>
      </c>
      <c r="D82" s="36"/>
      <c r="E82" s="36" t="s">
        <v>5</v>
      </c>
      <c r="F82" s="36"/>
      <c r="G82" s="36" t="s">
        <v>5</v>
      </c>
      <c r="H82" s="36"/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 t="s">
        <v>5</v>
      </c>
      <c r="C84" s="36"/>
      <c r="D84" s="36" t="s">
        <v>5</v>
      </c>
      <c r="E84" s="36"/>
      <c r="F84" s="36" t="s">
        <v>9</v>
      </c>
      <c r="G84" s="36"/>
      <c r="H84" s="36" t="s">
        <v>5</v>
      </c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 t="s">
        <v>5</v>
      </c>
      <c r="D86" s="36"/>
      <c r="E86" s="36" t="s">
        <v>5</v>
      </c>
      <c r="F86" s="36" t="s">
        <v>9</v>
      </c>
      <c r="G86" s="36"/>
      <c r="H86" s="36" t="s">
        <v>5</v>
      </c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16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16">
        <v>130</v>
      </c>
      <c r="B92" s="36" t="s">
        <v>5</v>
      </c>
      <c r="C92" s="36"/>
      <c r="D92" s="36"/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 t="s">
        <v>5</v>
      </c>
      <c r="C95" s="36" t="s">
        <v>5</v>
      </c>
      <c r="D95" s="36" t="s">
        <v>5</v>
      </c>
      <c r="E95" s="36" t="s">
        <v>5</v>
      </c>
      <c r="F95" s="36" t="s">
        <v>5</v>
      </c>
      <c r="G95" s="36" t="s">
        <v>5</v>
      </c>
      <c r="H95" s="36" t="s">
        <v>5</v>
      </c>
    </row>
  </sheetData>
  <mergeCells count="1">
    <mergeCell ref="A1:H2"/>
  </mergeCells>
  <conditionalFormatting sqref="B63:H95">
    <cfRule type="cellIs" dxfId="3006" priority="18" operator="equal">
      <formula>"Energia"</formula>
    </cfRule>
    <cfRule type="cellIs" dxfId="3005" priority="19" operator="equal">
      <formula>"Feito"</formula>
    </cfRule>
    <cfRule type="cellIs" dxfId="3004" priority="20" operator="equal">
      <formula>"Operação"</formula>
    </cfRule>
    <cfRule type="cellIs" dxfId="3003" priority="21" operator="equal">
      <formula>"Chuva"</formula>
    </cfRule>
    <cfRule type="cellIs" dxfId="3002" priority="22" operator="equal">
      <formula>"Elétrico"</formula>
    </cfRule>
    <cfRule type="cellIs" dxfId="3001" priority="23" operator="equal">
      <formula>"Mecânico"</formula>
    </cfRule>
    <cfRule type="cellIs" dxfId="3000" priority="24" operator="equal">
      <formula>"Ok"</formula>
    </cfRule>
  </conditionalFormatting>
  <conditionalFormatting sqref="B5:I62">
    <cfRule type="cellIs" dxfId="2999" priority="1" operator="equal">
      <formula>"Energia"</formula>
    </cfRule>
    <cfRule type="cellIs" dxfId="2998" priority="2" operator="equal">
      <formula>"Feito"</formula>
    </cfRule>
    <cfRule type="cellIs" dxfId="2997" priority="3" operator="equal">
      <formula>"Operação"</formula>
    </cfRule>
    <cfRule type="cellIs" dxfId="2996" priority="4" operator="equal">
      <formula>"Chuva"</formula>
    </cfRule>
    <cfRule type="cellIs" dxfId="2995" priority="5" operator="equal">
      <formula>"Elétrico"</formula>
    </cfRule>
    <cfRule type="cellIs" dxfId="2994" priority="6" operator="equal">
      <formula>"Mecânico"</formula>
    </cfRule>
    <cfRule type="cellIs" dxfId="2993" priority="7" operator="equal">
      <formula>"Ok"</formula>
    </cfRule>
  </conditionalFormatting>
  <conditionalFormatting sqref="G5:G56 C13">
    <cfRule type="cellIs" dxfId="2992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5:I26 B27:J60 B63:H95" xr:uid="{22311368-1E47-458A-8AC7-64FA7418A1A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AF79-273B-4A84-B9F3-EBF523019A58}">
  <sheetPr codeName="Planilha71">
    <tabColor theme="8"/>
  </sheetPr>
  <dimension ref="A1:M95"/>
  <sheetViews>
    <sheetView zoomScale="115" zoomScaleNormal="115" workbookViewId="0">
      <pane ySplit="4" topLeftCell="A5" activePane="bottomLeft" state="frozen"/>
      <selection pane="bottomLeft" activeCell="G8" sqref="G8:G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3" max="13" width="11.85546875" bestFit="1" customWidth="1"/>
    <col min="17" max="17" width="8.5703125" customWidth="1"/>
  </cols>
  <sheetData>
    <row r="1" spans="1:13" x14ac:dyDescent="0.25">
      <c r="A1" s="70" t="s">
        <v>40</v>
      </c>
      <c r="B1" s="70"/>
      <c r="C1" s="70"/>
      <c r="D1" s="70"/>
      <c r="E1" s="70"/>
      <c r="F1" s="70"/>
      <c r="G1" s="70"/>
      <c r="H1" s="70"/>
    </row>
    <row r="2" spans="1:13" x14ac:dyDescent="0.25">
      <c r="A2" s="70"/>
      <c r="B2" s="70"/>
      <c r="C2" s="70"/>
      <c r="D2" s="70"/>
      <c r="E2" s="70"/>
      <c r="F2" s="70"/>
      <c r="G2" s="70"/>
      <c r="H2" s="70"/>
    </row>
    <row r="3" spans="1:13" x14ac:dyDescent="0.25">
      <c r="A3" s="22" t="s">
        <v>19</v>
      </c>
      <c r="B3" s="21">
        <v>44746</v>
      </c>
      <c r="C3" s="21">
        <f>B3+1</f>
        <v>44747</v>
      </c>
      <c r="D3" s="21">
        <f t="shared" ref="D3:H3" si="0">C3+1</f>
        <v>44748</v>
      </c>
      <c r="E3" s="21">
        <f t="shared" si="0"/>
        <v>44749</v>
      </c>
      <c r="F3" s="21">
        <f t="shared" si="0"/>
        <v>44750</v>
      </c>
      <c r="G3" s="21">
        <f t="shared" si="0"/>
        <v>44751</v>
      </c>
      <c r="H3" s="23">
        <f t="shared" si="0"/>
        <v>44752</v>
      </c>
      <c r="I3" s="3"/>
    </row>
    <row r="4" spans="1:1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</row>
    <row r="5" spans="1:13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140</v>
      </c>
      <c r="L5" s="32">
        <f t="shared" ref="L5:L10" si="2">K5/$K$11</f>
        <v>0.91503267973856206</v>
      </c>
      <c r="M5" s="50">
        <f>B3</f>
        <v>44746</v>
      </c>
    </row>
    <row r="6" spans="1:13" x14ac:dyDescent="0.25">
      <c r="A6" s="4">
        <v>2</v>
      </c>
      <c r="B6" s="36"/>
      <c r="C6" s="36" t="s">
        <v>5</v>
      </c>
      <c r="D6" s="36" t="s">
        <v>5</v>
      </c>
      <c r="E6" s="36" t="s">
        <v>5</v>
      </c>
      <c r="F6" s="36"/>
      <c r="G6" s="36" t="s">
        <v>5</v>
      </c>
      <c r="H6" s="36" t="s">
        <v>5</v>
      </c>
      <c r="J6" s="40" t="s">
        <v>8</v>
      </c>
      <c r="K6">
        <f>COUNTIF($B$5:$H$95,J6)</f>
        <v>1</v>
      </c>
      <c r="L6" s="33">
        <f t="shared" si="2"/>
        <v>6.5359477124183009E-3</v>
      </c>
    </row>
    <row r="7" spans="1:13" x14ac:dyDescent="0.25">
      <c r="A7" s="4">
        <v>3</v>
      </c>
      <c r="B7" s="36"/>
      <c r="C7" s="36" t="s">
        <v>10</v>
      </c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4</v>
      </c>
      <c r="L7" s="33">
        <f t="shared" si="2"/>
        <v>2.6143790849673203E-2</v>
      </c>
    </row>
    <row r="8" spans="1:13" x14ac:dyDescent="0.25">
      <c r="A8" s="4">
        <v>4</v>
      </c>
      <c r="B8" s="36"/>
      <c r="C8" s="36"/>
      <c r="D8" s="36"/>
      <c r="E8" s="36" t="s">
        <v>5</v>
      </c>
      <c r="F8" s="36"/>
      <c r="G8" s="36" t="s">
        <v>5</v>
      </c>
      <c r="H8" s="36"/>
      <c r="J8" s="45" t="s">
        <v>7</v>
      </c>
      <c r="K8">
        <f t="shared" si="3"/>
        <v>0</v>
      </c>
      <c r="L8" s="33">
        <f t="shared" si="2"/>
        <v>0</v>
      </c>
    </row>
    <row r="9" spans="1:13" x14ac:dyDescent="0.25">
      <c r="A9" s="4">
        <v>5</v>
      </c>
      <c r="B9" s="36"/>
      <c r="C9" s="36" t="s">
        <v>5</v>
      </c>
      <c r="D9" s="36"/>
      <c r="E9" s="36"/>
      <c r="F9" s="36" t="s">
        <v>5</v>
      </c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3" x14ac:dyDescent="0.25">
      <c r="A10" s="4">
        <v>6</v>
      </c>
      <c r="B10" s="36"/>
      <c r="C10" s="36" t="s">
        <v>5</v>
      </c>
      <c r="D10" s="36"/>
      <c r="E10" s="36"/>
      <c r="F10" s="36" t="s">
        <v>5</v>
      </c>
      <c r="G10" s="36"/>
      <c r="H10" s="36"/>
      <c r="J10" s="41" t="s">
        <v>10</v>
      </c>
      <c r="K10">
        <f t="shared" si="3"/>
        <v>8</v>
      </c>
      <c r="L10" s="35">
        <f t="shared" si="2"/>
        <v>5.2287581699346407E-2</v>
      </c>
    </row>
    <row r="11" spans="1:13" x14ac:dyDescent="0.25">
      <c r="A11" s="4">
        <v>7</v>
      </c>
      <c r="B11" s="36" t="s">
        <v>10</v>
      </c>
      <c r="C11" s="36" t="s">
        <v>5</v>
      </c>
      <c r="D11" s="36"/>
      <c r="E11" s="36" t="s">
        <v>5</v>
      </c>
      <c r="F11" s="36"/>
      <c r="G11" s="36"/>
      <c r="H11" s="36" t="s">
        <v>5</v>
      </c>
      <c r="J11" s="42" t="s">
        <v>20</v>
      </c>
      <c r="K11">
        <f>SUM(K5:K10)</f>
        <v>153</v>
      </c>
    </row>
    <row r="12" spans="1:13" x14ac:dyDescent="0.25">
      <c r="A12" s="4">
        <v>8</v>
      </c>
      <c r="B12" s="36" t="s">
        <v>5</v>
      </c>
      <c r="C12" s="36"/>
      <c r="D12" s="36"/>
      <c r="E12" s="36" t="s">
        <v>5</v>
      </c>
      <c r="F12" s="36"/>
      <c r="G12" s="36" t="s">
        <v>5</v>
      </c>
      <c r="H12" s="36"/>
    </row>
    <row r="13" spans="1:13" x14ac:dyDescent="0.25">
      <c r="A13" s="4">
        <v>9</v>
      </c>
      <c r="B13" s="36" t="s">
        <v>10</v>
      </c>
      <c r="C13" s="36" t="s">
        <v>10</v>
      </c>
      <c r="D13" s="36" t="s">
        <v>10</v>
      </c>
      <c r="E13" s="36" t="s">
        <v>5</v>
      </c>
      <c r="F13" s="36"/>
      <c r="G13" s="36"/>
      <c r="H13" s="36" t="s">
        <v>5</v>
      </c>
    </row>
    <row r="14" spans="1:13" x14ac:dyDescent="0.25">
      <c r="A14" s="4">
        <v>10</v>
      </c>
      <c r="B14" s="36"/>
      <c r="C14" s="36" t="s">
        <v>10</v>
      </c>
      <c r="D14" s="36"/>
      <c r="E14" s="36" t="s">
        <v>5</v>
      </c>
      <c r="F14" s="36" t="s">
        <v>5</v>
      </c>
      <c r="G14" s="36"/>
      <c r="H14" s="36" t="s">
        <v>5</v>
      </c>
    </row>
    <row r="15" spans="1:13" x14ac:dyDescent="0.25">
      <c r="A15" s="4">
        <v>11</v>
      </c>
      <c r="B15" s="36"/>
      <c r="C15" s="36" t="s">
        <v>5</v>
      </c>
      <c r="D15" s="36" t="s">
        <v>5</v>
      </c>
      <c r="E15" s="36" t="s">
        <v>5</v>
      </c>
      <c r="F15" s="36" t="s">
        <v>5</v>
      </c>
      <c r="G15" s="36"/>
      <c r="H15" s="36" t="s">
        <v>5</v>
      </c>
    </row>
    <row r="16" spans="1:13" x14ac:dyDescent="0.25">
      <c r="A16" s="4">
        <v>12</v>
      </c>
      <c r="B16" s="36" t="s">
        <v>5</v>
      </c>
      <c r="C16" s="36"/>
      <c r="D16" s="36" t="s">
        <v>5</v>
      </c>
      <c r="E16" s="36" t="s">
        <v>8</v>
      </c>
      <c r="F16" s="36" t="s">
        <v>5</v>
      </c>
      <c r="G16" s="36"/>
      <c r="H16" s="36" t="s">
        <v>5</v>
      </c>
    </row>
    <row r="17" spans="1:8" x14ac:dyDescent="0.25">
      <c r="A17" s="4">
        <v>13</v>
      </c>
      <c r="B17" s="36"/>
      <c r="C17" s="36" t="s">
        <v>5</v>
      </c>
      <c r="D17" s="36"/>
      <c r="E17" s="36"/>
      <c r="F17" s="36" t="s">
        <v>5</v>
      </c>
      <c r="G17" s="36"/>
      <c r="H17" s="36" t="s">
        <v>5</v>
      </c>
    </row>
    <row r="18" spans="1:8" x14ac:dyDescent="0.25">
      <c r="A18" s="4">
        <v>14</v>
      </c>
      <c r="B18" s="36" t="s">
        <v>5</v>
      </c>
      <c r="C18" s="36"/>
      <c r="D18" s="36"/>
      <c r="E18" s="36"/>
      <c r="F18" s="36" t="s">
        <v>5</v>
      </c>
      <c r="G18" s="36"/>
      <c r="H18" s="36" t="s">
        <v>5</v>
      </c>
    </row>
    <row r="19" spans="1:8" x14ac:dyDescent="0.25">
      <c r="A19" s="4">
        <v>15</v>
      </c>
      <c r="B19" s="36"/>
      <c r="C19" s="36" t="s">
        <v>10</v>
      </c>
      <c r="D19" s="36" t="s">
        <v>5</v>
      </c>
      <c r="E19" s="36"/>
      <c r="F19" s="36"/>
      <c r="G19" s="36"/>
      <c r="H19" s="36"/>
    </row>
    <row r="20" spans="1:8" x14ac:dyDescent="0.25">
      <c r="A20" s="4">
        <v>16</v>
      </c>
      <c r="B20" s="36"/>
      <c r="C20" s="36"/>
      <c r="D20" s="36"/>
      <c r="E20" s="36"/>
      <c r="F20" s="36"/>
      <c r="G20" s="36" t="s">
        <v>5</v>
      </c>
      <c r="H20" s="36"/>
    </row>
    <row r="21" spans="1:8" x14ac:dyDescent="0.25">
      <c r="A21" s="4">
        <v>17</v>
      </c>
      <c r="B21" s="36" t="s">
        <v>5</v>
      </c>
      <c r="C21" s="36"/>
      <c r="D21" s="36"/>
      <c r="E21" s="36"/>
      <c r="F21" s="36" t="s">
        <v>5</v>
      </c>
      <c r="G21" s="36"/>
      <c r="H21" s="36"/>
    </row>
    <row r="22" spans="1:8" x14ac:dyDescent="0.25">
      <c r="A22" s="4">
        <v>18</v>
      </c>
      <c r="B22" s="36"/>
      <c r="C22" s="36"/>
      <c r="D22" s="36"/>
      <c r="E22" s="36"/>
      <c r="F22" s="36"/>
      <c r="G22" s="36"/>
      <c r="H22" s="36"/>
    </row>
    <row r="23" spans="1:8" x14ac:dyDescent="0.25">
      <c r="A23" s="4">
        <v>19</v>
      </c>
      <c r="B23" s="36" t="s">
        <v>5</v>
      </c>
      <c r="C23" s="36" t="s">
        <v>9</v>
      </c>
      <c r="D23" s="36"/>
      <c r="E23" s="36" t="s">
        <v>5</v>
      </c>
      <c r="F23" s="36" t="s">
        <v>5</v>
      </c>
      <c r="G23" s="36" t="s">
        <v>5</v>
      </c>
      <c r="H23" s="36"/>
    </row>
    <row r="24" spans="1:8" x14ac:dyDescent="0.25">
      <c r="A24" s="4">
        <v>20</v>
      </c>
      <c r="B24" s="36"/>
      <c r="C24" s="36"/>
      <c r="D24" s="36"/>
      <c r="E24" s="36"/>
      <c r="F24" s="36"/>
      <c r="G24" s="36"/>
      <c r="H24" s="36"/>
    </row>
    <row r="25" spans="1:8" x14ac:dyDescent="0.25">
      <c r="A25" s="4">
        <v>21</v>
      </c>
      <c r="B25" s="36"/>
      <c r="C25" s="36"/>
      <c r="D25" s="36" t="s">
        <v>5</v>
      </c>
      <c r="E25" s="36" t="s">
        <v>5</v>
      </c>
      <c r="F25" s="36"/>
      <c r="G25" s="36"/>
      <c r="H25" s="36"/>
    </row>
    <row r="26" spans="1:8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8" x14ac:dyDescent="0.25">
      <c r="A27" s="4">
        <v>23</v>
      </c>
      <c r="B27" s="36"/>
      <c r="C27" s="36"/>
      <c r="D27" s="36"/>
      <c r="E27" s="36"/>
      <c r="F27" s="36"/>
      <c r="G27" s="36"/>
      <c r="H27" s="36"/>
    </row>
    <row r="28" spans="1:8" x14ac:dyDescent="0.25">
      <c r="A28" s="4">
        <v>24</v>
      </c>
      <c r="B28" s="36"/>
      <c r="C28" s="36"/>
      <c r="D28" s="36"/>
      <c r="E28" s="36"/>
      <c r="F28" s="36"/>
      <c r="G28" s="36"/>
      <c r="H28" s="36"/>
    </row>
    <row r="29" spans="1:8" x14ac:dyDescent="0.25">
      <c r="A29" s="4">
        <v>25</v>
      </c>
      <c r="B29" s="36"/>
      <c r="C29" s="36" t="s">
        <v>5</v>
      </c>
      <c r="D29" s="36"/>
      <c r="E29" s="36" t="s">
        <v>5</v>
      </c>
      <c r="F29" s="36"/>
      <c r="G29" s="36" t="s">
        <v>5</v>
      </c>
      <c r="H29" s="36"/>
    </row>
    <row r="30" spans="1:8" x14ac:dyDescent="0.25">
      <c r="A30" s="4">
        <v>26</v>
      </c>
      <c r="B30" s="36"/>
      <c r="C30" s="36"/>
      <c r="D30" s="36"/>
      <c r="E30" s="36"/>
      <c r="F30" s="36"/>
      <c r="G30" s="36"/>
      <c r="H30" s="36"/>
    </row>
    <row r="31" spans="1:8" x14ac:dyDescent="0.25">
      <c r="A31" s="4">
        <v>27</v>
      </c>
      <c r="B31" s="36"/>
      <c r="C31" s="36"/>
      <c r="D31" s="36"/>
      <c r="E31" s="36"/>
      <c r="F31" s="36"/>
      <c r="G31" s="36"/>
      <c r="H31" s="36"/>
    </row>
    <row r="32" spans="1:8" x14ac:dyDescent="0.25">
      <c r="A32" s="4">
        <v>28</v>
      </c>
      <c r="B32" s="36"/>
      <c r="C32" s="36"/>
      <c r="D32" s="36"/>
      <c r="E32" s="36"/>
      <c r="F32" s="36"/>
      <c r="G32" s="36"/>
      <c r="H32" s="36"/>
    </row>
    <row r="33" spans="1:8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/>
      <c r="H33" s="36" t="s">
        <v>9</v>
      </c>
    </row>
    <row r="34" spans="1:8" x14ac:dyDescent="0.25">
      <c r="A34" s="4">
        <v>30</v>
      </c>
      <c r="B34" s="36"/>
      <c r="C34" s="36"/>
      <c r="D34" s="36"/>
      <c r="E34" s="36"/>
      <c r="F34" s="36"/>
      <c r="G34" s="36"/>
      <c r="H34" s="36"/>
    </row>
    <row r="35" spans="1:8" x14ac:dyDescent="0.25">
      <c r="A35" s="4">
        <v>31</v>
      </c>
      <c r="B35" s="36"/>
      <c r="C35" s="36"/>
      <c r="D35" s="36"/>
      <c r="E35" s="36"/>
      <c r="F35" s="36"/>
      <c r="G35" s="36"/>
      <c r="H35" s="36"/>
    </row>
    <row r="36" spans="1:8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8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8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8" x14ac:dyDescent="0.25">
      <c r="A39" s="4">
        <v>35</v>
      </c>
      <c r="B39" s="36"/>
      <c r="C39" s="36" t="s">
        <v>5</v>
      </c>
      <c r="D39" s="36"/>
      <c r="E39" s="36" t="s">
        <v>5</v>
      </c>
      <c r="F39" s="36" t="s">
        <v>5</v>
      </c>
      <c r="G39" s="36"/>
      <c r="H39" s="36" t="s">
        <v>5</v>
      </c>
    </row>
    <row r="40" spans="1:8" x14ac:dyDescent="0.25">
      <c r="A40" s="4">
        <v>36</v>
      </c>
      <c r="B40" s="36"/>
      <c r="C40" s="36" t="s">
        <v>5</v>
      </c>
      <c r="D40" s="36"/>
      <c r="E40" s="36"/>
      <c r="F40" s="36"/>
      <c r="G40" s="36" t="s">
        <v>5</v>
      </c>
      <c r="H40" s="36"/>
    </row>
    <row r="41" spans="1:8" x14ac:dyDescent="0.25">
      <c r="A41" s="4">
        <v>37</v>
      </c>
      <c r="B41" s="36"/>
      <c r="C41" s="36" t="s">
        <v>5</v>
      </c>
      <c r="D41" s="36"/>
      <c r="E41" s="36"/>
      <c r="F41" s="36" t="s">
        <v>5</v>
      </c>
      <c r="G41" s="36"/>
      <c r="H41" s="36"/>
    </row>
    <row r="42" spans="1:8" x14ac:dyDescent="0.25">
      <c r="A42" s="4">
        <v>38</v>
      </c>
      <c r="B42" s="36"/>
      <c r="C42" s="36"/>
      <c r="D42" s="36" t="s">
        <v>5</v>
      </c>
      <c r="E42" s="36" t="s">
        <v>5</v>
      </c>
      <c r="F42" s="36"/>
      <c r="G42" s="36"/>
      <c r="H42" s="36"/>
    </row>
    <row r="43" spans="1:8" x14ac:dyDescent="0.25">
      <c r="A43" s="4">
        <v>39</v>
      </c>
      <c r="B43" s="36"/>
      <c r="C43" s="36"/>
      <c r="D43" s="36" t="s">
        <v>5</v>
      </c>
      <c r="E43" s="36"/>
      <c r="F43" s="36"/>
      <c r="G43" s="36"/>
      <c r="H43" s="36"/>
    </row>
    <row r="44" spans="1:8" x14ac:dyDescent="0.25">
      <c r="A44" s="4">
        <v>40</v>
      </c>
      <c r="B44" s="36"/>
      <c r="C44" s="36" t="s">
        <v>5</v>
      </c>
      <c r="D44" s="36"/>
      <c r="E44" s="36"/>
      <c r="F44" s="36"/>
      <c r="G44" s="36" t="s">
        <v>5</v>
      </c>
      <c r="H44" s="36"/>
    </row>
    <row r="45" spans="1:8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8" x14ac:dyDescent="0.25">
      <c r="A46" s="4">
        <v>42</v>
      </c>
      <c r="B46" s="36"/>
      <c r="C46" s="36" t="s">
        <v>5</v>
      </c>
      <c r="D46" s="36" t="s">
        <v>5</v>
      </c>
      <c r="E46" s="36"/>
      <c r="F46" s="36"/>
      <c r="G46" s="36"/>
      <c r="H46" s="36"/>
    </row>
    <row r="47" spans="1:8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8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8" x14ac:dyDescent="0.25">
      <c r="A49" s="4">
        <v>45</v>
      </c>
      <c r="B49" s="36" t="s">
        <v>10</v>
      </c>
      <c r="C49" s="36"/>
      <c r="D49" s="36"/>
      <c r="E49" s="36"/>
      <c r="F49" s="36"/>
      <c r="G49" s="36"/>
      <c r="H49" s="36"/>
    </row>
    <row r="50" spans="1:8" x14ac:dyDescent="0.25">
      <c r="A50" s="4">
        <v>46</v>
      </c>
      <c r="B50" s="36"/>
      <c r="C50" s="36"/>
      <c r="D50" s="36"/>
      <c r="E50" s="36" t="s">
        <v>5</v>
      </c>
      <c r="F50" s="36" t="s">
        <v>5</v>
      </c>
      <c r="G50" s="36" t="s">
        <v>5</v>
      </c>
      <c r="H50" s="36" t="s">
        <v>5</v>
      </c>
    </row>
    <row r="51" spans="1:8" x14ac:dyDescent="0.25">
      <c r="A51" s="4">
        <v>47</v>
      </c>
      <c r="B51" s="36"/>
      <c r="C51" s="36" t="s">
        <v>5</v>
      </c>
      <c r="D51" s="36" t="s">
        <v>5</v>
      </c>
      <c r="E51" s="36" t="s">
        <v>5</v>
      </c>
      <c r="F51" s="36" t="s">
        <v>5</v>
      </c>
      <c r="G51" s="36" t="s">
        <v>5</v>
      </c>
      <c r="H51" s="36" t="s">
        <v>5</v>
      </c>
    </row>
    <row r="52" spans="1:8" x14ac:dyDescent="0.25">
      <c r="A52" s="4">
        <v>48</v>
      </c>
      <c r="B52" s="36"/>
      <c r="C52" s="36" t="s">
        <v>5</v>
      </c>
      <c r="D52" s="36"/>
      <c r="E52" s="36" t="s">
        <v>5</v>
      </c>
      <c r="F52" s="36"/>
      <c r="G52" s="36" t="s">
        <v>5</v>
      </c>
      <c r="H52" s="36"/>
    </row>
    <row r="53" spans="1:8" x14ac:dyDescent="0.25">
      <c r="A53" s="4">
        <v>49</v>
      </c>
      <c r="B53" s="36" t="s">
        <v>5</v>
      </c>
      <c r="C53" s="36" t="s">
        <v>5</v>
      </c>
      <c r="D53" s="36"/>
      <c r="E53" s="36" t="s">
        <v>5</v>
      </c>
      <c r="F53" s="36"/>
      <c r="G53" s="36" t="s">
        <v>5</v>
      </c>
      <c r="H53" s="36"/>
    </row>
    <row r="54" spans="1:8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8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8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8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8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8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8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8" x14ac:dyDescent="0.25">
      <c r="A61" s="16">
        <v>73</v>
      </c>
      <c r="B61" s="36"/>
      <c r="C61" s="36"/>
      <c r="D61" s="36"/>
      <c r="E61" s="36" t="s">
        <v>5</v>
      </c>
      <c r="F61" s="36" t="s">
        <v>9</v>
      </c>
      <c r="G61" s="36"/>
      <c r="H61" s="36" t="s">
        <v>5</v>
      </c>
    </row>
    <row r="62" spans="1:8" x14ac:dyDescent="0.25">
      <c r="A62" s="16">
        <v>74</v>
      </c>
      <c r="B62" s="36"/>
      <c r="C62" s="36"/>
      <c r="D62" s="36" t="s">
        <v>9</v>
      </c>
      <c r="E62" s="36"/>
      <c r="F62" s="36"/>
      <c r="G62" s="36" t="s">
        <v>5</v>
      </c>
      <c r="H62" s="36"/>
    </row>
    <row r="63" spans="1:8" x14ac:dyDescent="0.25">
      <c r="A63" s="16">
        <v>101</v>
      </c>
      <c r="B63" s="37" t="s">
        <v>5</v>
      </c>
      <c r="C63" s="36" t="s">
        <v>5</v>
      </c>
      <c r="D63" s="36" t="s">
        <v>5</v>
      </c>
      <c r="E63" s="36" t="s">
        <v>5</v>
      </c>
      <c r="F63" s="36" t="s">
        <v>5</v>
      </c>
      <c r="G63" s="36" t="s">
        <v>5</v>
      </c>
      <c r="H63" s="36" t="s">
        <v>5</v>
      </c>
    </row>
    <row r="64" spans="1:8" x14ac:dyDescent="0.25">
      <c r="A64" s="16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16">
        <v>103</v>
      </c>
      <c r="B65" s="36"/>
      <c r="C65" s="36" t="s">
        <v>5</v>
      </c>
      <c r="D65" s="36" t="s">
        <v>5</v>
      </c>
      <c r="E65" s="36" t="s">
        <v>5</v>
      </c>
      <c r="F65" s="36" t="s">
        <v>5</v>
      </c>
      <c r="G65" s="36" t="s">
        <v>5</v>
      </c>
      <c r="H65" s="36" t="s">
        <v>5</v>
      </c>
    </row>
    <row r="66" spans="1:8" x14ac:dyDescent="0.25">
      <c r="A66" s="16">
        <v>104</v>
      </c>
      <c r="B66" s="36"/>
      <c r="C66" s="36"/>
      <c r="D66" s="36" t="s">
        <v>5</v>
      </c>
      <c r="E66" s="36"/>
      <c r="F66" s="36" t="s">
        <v>5</v>
      </c>
      <c r="G66" s="36" t="s">
        <v>5</v>
      </c>
      <c r="H66" s="36" t="s">
        <v>5</v>
      </c>
    </row>
    <row r="67" spans="1:8" x14ac:dyDescent="0.25">
      <c r="A67" s="16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16">
        <v>106</v>
      </c>
      <c r="B68" s="36"/>
      <c r="C68" s="36" t="s">
        <v>5</v>
      </c>
      <c r="D68" s="36"/>
      <c r="E68" s="36"/>
      <c r="F68" s="36"/>
      <c r="G68" s="36"/>
      <c r="H68" s="36" t="s">
        <v>5</v>
      </c>
    </row>
    <row r="69" spans="1:8" x14ac:dyDescent="0.25">
      <c r="A69" s="16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16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16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16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16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16">
        <v>112</v>
      </c>
      <c r="B74" s="36" t="s">
        <v>5</v>
      </c>
      <c r="C74" s="36" t="s">
        <v>5</v>
      </c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16">
        <v>113</v>
      </c>
      <c r="B75" s="36"/>
      <c r="C75" s="36"/>
      <c r="D75" s="36"/>
      <c r="E75" s="36"/>
      <c r="F75" s="36" t="s">
        <v>5</v>
      </c>
      <c r="G75" s="36"/>
      <c r="H75" s="36"/>
    </row>
    <row r="76" spans="1:8" x14ac:dyDescent="0.25">
      <c r="A76" s="16">
        <v>114</v>
      </c>
      <c r="B76" s="36" t="s">
        <v>5</v>
      </c>
      <c r="C76" s="36" t="s">
        <v>5</v>
      </c>
      <c r="D76" s="36" t="s">
        <v>5</v>
      </c>
      <c r="E76" s="36" t="s">
        <v>5</v>
      </c>
      <c r="F76" s="36" t="s">
        <v>5</v>
      </c>
      <c r="G76" s="36" t="s">
        <v>5</v>
      </c>
      <c r="H76" s="36" t="s">
        <v>5</v>
      </c>
    </row>
    <row r="77" spans="1:8" x14ac:dyDescent="0.25">
      <c r="A77" s="16">
        <v>115</v>
      </c>
      <c r="B77" s="36" t="s">
        <v>5</v>
      </c>
      <c r="C77" s="36"/>
      <c r="D77" s="36"/>
      <c r="E77" s="36"/>
      <c r="F77" s="36"/>
      <c r="G77" s="36"/>
      <c r="H77" s="36"/>
    </row>
    <row r="78" spans="1:8" x14ac:dyDescent="0.25">
      <c r="A78" s="16">
        <v>116</v>
      </c>
      <c r="B78" s="36"/>
      <c r="C78" s="36"/>
      <c r="D78" s="36"/>
      <c r="E78" s="36" t="s">
        <v>5</v>
      </c>
      <c r="F78" s="36"/>
      <c r="G78" s="36" t="s">
        <v>5</v>
      </c>
      <c r="H78" s="36"/>
    </row>
    <row r="79" spans="1:8" x14ac:dyDescent="0.25">
      <c r="A79" s="16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16">
        <v>118</v>
      </c>
      <c r="B80" s="36"/>
      <c r="C80" s="36"/>
      <c r="D80" s="36"/>
      <c r="E80" s="36"/>
      <c r="F80" s="36"/>
      <c r="G80" s="36"/>
      <c r="H80" s="36" t="s">
        <v>5</v>
      </c>
    </row>
    <row r="81" spans="1:8" x14ac:dyDescent="0.25">
      <c r="A81" s="16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16">
        <v>120</v>
      </c>
      <c r="B82" s="36" t="s">
        <v>5</v>
      </c>
      <c r="C82" s="36"/>
      <c r="D82" s="36" t="s">
        <v>5</v>
      </c>
      <c r="E82" s="36"/>
      <c r="F82" s="36" t="s">
        <v>5</v>
      </c>
      <c r="G82" s="36"/>
      <c r="H82" s="36" t="s">
        <v>5</v>
      </c>
    </row>
    <row r="83" spans="1:8" x14ac:dyDescent="0.25">
      <c r="A83" s="16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16">
        <v>122</v>
      </c>
      <c r="B84" s="36"/>
      <c r="C84" s="36" t="s">
        <v>5</v>
      </c>
      <c r="D84" s="36"/>
      <c r="E84" s="36" t="s">
        <v>5</v>
      </c>
      <c r="F84" s="36"/>
      <c r="G84" s="36" t="s">
        <v>5</v>
      </c>
      <c r="H84" s="36"/>
    </row>
    <row r="85" spans="1:8" x14ac:dyDescent="0.25">
      <c r="A85" s="16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16">
        <v>124</v>
      </c>
      <c r="B86" s="36"/>
      <c r="C86" s="36" t="s">
        <v>5</v>
      </c>
      <c r="D86" s="36"/>
      <c r="E86" s="36" t="s">
        <v>5</v>
      </c>
      <c r="F86" s="36"/>
      <c r="G86" s="36" t="s">
        <v>5</v>
      </c>
      <c r="H86" s="36"/>
    </row>
    <row r="87" spans="1:8" x14ac:dyDescent="0.25">
      <c r="A87" s="16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16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16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16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16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16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16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16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16">
        <v>133</v>
      </c>
      <c r="B95" s="36" t="s">
        <v>5</v>
      </c>
      <c r="C95" s="36"/>
      <c r="D95" s="36" t="s">
        <v>5</v>
      </c>
      <c r="E95" s="36"/>
      <c r="F95" s="36" t="s">
        <v>5</v>
      </c>
      <c r="G95" s="36"/>
      <c r="H95" s="36" t="s">
        <v>5</v>
      </c>
    </row>
  </sheetData>
  <mergeCells count="1">
    <mergeCell ref="A1:H2"/>
  </mergeCells>
  <conditionalFormatting sqref="B63:H95">
    <cfRule type="cellIs" dxfId="2991" priority="18" operator="equal">
      <formula>"Energia"</formula>
    </cfRule>
    <cfRule type="cellIs" dxfId="2990" priority="19" operator="equal">
      <formula>"Feito"</formula>
    </cfRule>
    <cfRule type="cellIs" dxfId="2989" priority="20" operator="equal">
      <formula>"Operação"</formula>
    </cfRule>
    <cfRule type="cellIs" dxfId="2988" priority="21" operator="equal">
      <formula>"Chuva"</formula>
    </cfRule>
    <cfRule type="cellIs" dxfId="2987" priority="22" operator="equal">
      <formula>"Elétrico"</formula>
    </cfRule>
    <cfRule type="cellIs" dxfId="2986" priority="23" operator="equal">
      <formula>"Mecânico"</formula>
    </cfRule>
    <cfRule type="cellIs" dxfId="2985" priority="24" operator="equal">
      <formula>"Ok"</formula>
    </cfRule>
  </conditionalFormatting>
  <conditionalFormatting sqref="B5:I62">
    <cfRule type="cellIs" dxfId="2984" priority="1" operator="equal">
      <formula>"Energia"</formula>
    </cfRule>
    <cfRule type="cellIs" dxfId="2983" priority="2" operator="equal">
      <formula>"Feito"</formula>
    </cfRule>
    <cfRule type="cellIs" dxfId="2982" priority="3" operator="equal">
      <formula>"Operação"</formula>
    </cfRule>
    <cfRule type="cellIs" dxfId="2981" priority="4" operator="equal">
      <formula>"Chuva"</formula>
    </cfRule>
    <cfRule type="cellIs" dxfId="2980" priority="5" operator="equal">
      <formula>"Elétrico"</formula>
    </cfRule>
    <cfRule type="cellIs" dxfId="2979" priority="6" operator="equal">
      <formula>"Mecânico"</formula>
    </cfRule>
    <cfRule type="cellIs" dxfId="2978" priority="7" operator="equal">
      <formula>"Ok"</formula>
    </cfRule>
  </conditionalFormatting>
  <conditionalFormatting sqref="G5:G56 C13">
    <cfRule type="cellIs" dxfId="2977" priority="16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1:I62 B63:H95 B27:J60 B5:I26" xr:uid="{3198641F-0E81-49B6-A2CC-2A620CAD361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403F-B83C-45AC-97DF-62E3700FE51E}">
  <sheetPr codeName="Planilha72">
    <tabColor theme="8"/>
  </sheetPr>
  <dimension ref="A1:U95"/>
  <sheetViews>
    <sheetView topLeftCell="F1" zoomScale="115" zoomScaleNormal="115" workbookViewId="0">
      <pane ySplit="4" topLeftCell="A5" activePane="bottomLeft" state="frozen"/>
      <selection pane="bottomLeft" activeCell="P16" sqref="P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7" max="17" width="13.140625" bestFit="1" customWidth="1"/>
    <col min="18" max="19" width="11.85546875" bestFit="1" customWidth="1"/>
  </cols>
  <sheetData>
    <row r="1" spans="1:18" x14ac:dyDescent="0.25">
      <c r="A1" s="70" t="s">
        <v>41</v>
      </c>
      <c r="B1" s="70"/>
      <c r="C1" s="70"/>
      <c r="D1" s="70"/>
      <c r="E1" s="70"/>
      <c r="F1" s="70"/>
      <c r="G1" s="70"/>
      <c r="H1" s="70"/>
    </row>
    <row r="2" spans="1:18" x14ac:dyDescent="0.25">
      <c r="A2" s="70"/>
      <c r="B2" s="70"/>
      <c r="C2" s="70"/>
      <c r="D2" s="70"/>
      <c r="E2" s="70"/>
      <c r="F2" s="70"/>
      <c r="G2" s="70"/>
      <c r="H2" s="70"/>
    </row>
    <row r="3" spans="1:18" x14ac:dyDescent="0.25">
      <c r="A3" s="22" t="s">
        <v>19</v>
      </c>
      <c r="B3" s="21">
        <v>44753</v>
      </c>
      <c r="C3" s="21">
        <f>B3+1</f>
        <v>44754</v>
      </c>
      <c r="D3" s="21">
        <f t="shared" ref="D3:H3" si="0">C3+1</f>
        <v>44755</v>
      </c>
      <c r="E3" s="21">
        <f t="shared" si="0"/>
        <v>44756</v>
      </c>
      <c r="F3" s="21">
        <f t="shared" si="0"/>
        <v>44757</v>
      </c>
      <c r="G3" s="21">
        <f t="shared" si="0"/>
        <v>44758</v>
      </c>
      <c r="H3" s="23">
        <f t="shared" si="0"/>
        <v>44759</v>
      </c>
      <c r="I3" s="3"/>
    </row>
    <row r="4" spans="1:18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O4" t="s">
        <v>42</v>
      </c>
      <c r="P4" t="s">
        <v>43</v>
      </c>
      <c r="Q4" t="s">
        <v>44</v>
      </c>
      <c r="R4" t="s">
        <v>4</v>
      </c>
    </row>
    <row r="5" spans="1:18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135</v>
      </c>
      <c r="L5" s="32">
        <f t="shared" ref="L5:L10" si="2">K5/$K$11</f>
        <v>0.81325301204819278</v>
      </c>
      <c r="M5" s="50">
        <f>B3</f>
        <v>44753</v>
      </c>
      <c r="O5">
        <v>149</v>
      </c>
      <c r="P5">
        <f>SUM(K19:K25)</f>
        <v>20</v>
      </c>
      <c r="Q5">
        <f>SUM(K29:K35)</f>
        <v>5</v>
      </c>
      <c r="R5" s="50">
        <f>M5</f>
        <v>44753</v>
      </c>
    </row>
    <row r="6" spans="1:18" x14ac:dyDescent="0.25">
      <c r="A6" s="4">
        <v>2</v>
      </c>
      <c r="B6" s="36" t="s">
        <v>5</v>
      </c>
      <c r="C6" s="36" t="s">
        <v>5</v>
      </c>
      <c r="D6" s="36" t="s">
        <v>5</v>
      </c>
      <c r="E6" s="36" t="s">
        <v>5</v>
      </c>
      <c r="F6" s="36" t="s">
        <v>5</v>
      </c>
      <c r="G6" s="36" t="s">
        <v>5</v>
      </c>
      <c r="H6" s="36" t="s">
        <v>5</v>
      </c>
      <c r="J6" s="40" t="s">
        <v>8</v>
      </c>
      <c r="K6">
        <f>COUNTIF($B$5:$H$95,J6)</f>
        <v>5</v>
      </c>
      <c r="L6" s="33">
        <f t="shared" si="2"/>
        <v>3.0120481927710843E-2</v>
      </c>
      <c r="O6">
        <f>O5+P5-Q5</f>
        <v>164</v>
      </c>
    </row>
    <row r="7" spans="1:18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  <c r="H7" s="36" t="s">
        <v>5</v>
      </c>
      <c r="J7" s="44" t="s">
        <v>9</v>
      </c>
      <c r="K7">
        <f t="shared" ref="K7:K10" si="3">COUNTIF($B$5:$H$95,J7)</f>
        <v>7</v>
      </c>
      <c r="L7" s="33">
        <f t="shared" si="2"/>
        <v>4.2168674698795178E-2</v>
      </c>
    </row>
    <row r="8" spans="1:18" x14ac:dyDescent="0.25">
      <c r="A8" s="4">
        <v>4</v>
      </c>
      <c r="B8" s="36"/>
      <c r="C8" s="36"/>
      <c r="D8" s="36"/>
      <c r="E8" s="36"/>
      <c r="F8" s="36"/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</row>
    <row r="9" spans="1:18" x14ac:dyDescent="0.25">
      <c r="A9" s="4">
        <v>5</v>
      </c>
      <c r="B9" s="36" t="s">
        <v>5</v>
      </c>
      <c r="C9" s="36"/>
      <c r="D9" s="36"/>
      <c r="E9" s="36"/>
      <c r="F9" s="36" t="s">
        <v>10</v>
      </c>
      <c r="G9" s="36"/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8" x14ac:dyDescent="0.25">
      <c r="A10" s="4">
        <v>6</v>
      </c>
      <c r="B10" s="36" t="s">
        <v>8</v>
      </c>
      <c r="C10" s="36"/>
      <c r="D10" s="36"/>
      <c r="E10" s="36" t="s">
        <v>5</v>
      </c>
      <c r="F10" s="36"/>
      <c r="G10" s="36" t="s">
        <v>5</v>
      </c>
      <c r="H10" s="36"/>
      <c r="J10" s="41" t="s">
        <v>10</v>
      </c>
      <c r="K10">
        <f t="shared" si="3"/>
        <v>19</v>
      </c>
      <c r="L10" s="35">
        <f t="shared" si="2"/>
        <v>0.1144578313253012</v>
      </c>
    </row>
    <row r="11" spans="1:18" x14ac:dyDescent="0.25">
      <c r="A11" s="4">
        <v>7</v>
      </c>
      <c r="B11" s="36"/>
      <c r="C11" s="36"/>
      <c r="D11" s="36" t="s">
        <v>5</v>
      </c>
      <c r="E11" s="36" t="s">
        <v>5</v>
      </c>
      <c r="F11" s="36"/>
      <c r="G11" s="36" t="s">
        <v>5</v>
      </c>
      <c r="H11" s="36"/>
      <c r="J11" s="42" t="s">
        <v>20</v>
      </c>
      <c r="K11">
        <f>SUM(K5:K10)</f>
        <v>166</v>
      </c>
    </row>
    <row r="12" spans="1:18" x14ac:dyDescent="0.25">
      <c r="A12" s="4">
        <v>8</v>
      </c>
      <c r="B12" s="36" t="s">
        <v>5</v>
      </c>
      <c r="C12" s="36"/>
      <c r="D12" s="36" t="s">
        <v>5</v>
      </c>
      <c r="E12" s="36"/>
      <c r="F12" s="36" t="s">
        <v>5</v>
      </c>
      <c r="G12" s="36"/>
      <c r="H12" s="36" t="s">
        <v>5</v>
      </c>
    </row>
    <row r="13" spans="1:18" x14ac:dyDescent="0.25">
      <c r="A13" s="4">
        <v>9</v>
      </c>
      <c r="B13" s="36"/>
      <c r="C13" s="36" t="s">
        <v>5</v>
      </c>
      <c r="D13" s="36"/>
      <c r="E13" s="36" t="s">
        <v>5</v>
      </c>
      <c r="F13" s="36"/>
      <c r="G13" s="36" t="s">
        <v>5</v>
      </c>
      <c r="H13" s="36"/>
    </row>
    <row r="14" spans="1:18" x14ac:dyDescent="0.25">
      <c r="A14" s="4">
        <v>10</v>
      </c>
      <c r="B14" s="36" t="s">
        <v>5</v>
      </c>
      <c r="C14" s="36"/>
      <c r="D14" s="36" t="s">
        <v>5</v>
      </c>
      <c r="E14" s="36"/>
      <c r="F14" s="36" t="s">
        <v>5</v>
      </c>
      <c r="G14" s="36"/>
      <c r="H14" s="36" t="s">
        <v>5</v>
      </c>
    </row>
    <row r="15" spans="1:18" x14ac:dyDescent="0.25">
      <c r="A15" s="4">
        <v>11</v>
      </c>
      <c r="B15" s="36" t="s">
        <v>10</v>
      </c>
      <c r="C15" s="36"/>
      <c r="D15" s="36" t="s">
        <v>5</v>
      </c>
      <c r="E15" s="36"/>
      <c r="F15" s="36" t="s">
        <v>5</v>
      </c>
      <c r="G15" s="36"/>
      <c r="H15" s="36" t="s">
        <v>5</v>
      </c>
    </row>
    <row r="16" spans="1:18" x14ac:dyDescent="0.25">
      <c r="A16" s="4">
        <v>12</v>
      </c>
      <c r="B16" s="36"/>
      <c r="C16" s="36" t="s">
        <v>10</v>
      </c>
      <c r="D16" s="36"/>
      <c r="E16" s="36" t="s">
        <v>5</v>
      </c>
      <c r="F16" s="36"/>
      <c r="G16" s="36" t="s">
        <v>5</v>
      </c>
      <c r="H16" s="36"/>
    </row>
    <row r="17" spans="1:21" x14ac:dyDescent="0.25">
      <c r="A17" s="4">
        <v>13</v>
      </c>
      <c r="B17" s="36"/>
      <c r="C17" s="36"/>
      <c r="D17" s="36" t="s">
        <v>5</v>
      </c>
      <c r="E17" s="36"/>
      <c r="F17" s="36" t="s">
        <v>5</v>
      </c>
      <c r="G17" s="36" t="s">
        <v>5</v>
      </c>
      <c r="H17" s="36"/>
      <c r="I17" s="71" t="s">
        <v>43</v>
      </c>
      <c r="J17" s="72"/>
      <c r="K17" s="72"/>
    </row>
    <row r="18" spans="1:21" x14ac:dyDescent="0.25">
      <c r="A18" s="4">
        <v>14</v>
      </c>
      <c r="B18" s="36"/>
      <c r="C18" s="36" t="s">
        <v>8</v>
      </c>
      <c r="D18" s="36" t="s">
        <v>10</v>
      </c>
      <c r="E18" s="36" t="s">
        <v>10</v>
      </c>
      <c r="F18" s="36"/>
      <c r="G18" s="36" t="s">
        <v>9</v>
      </c>
      <c r="H18" s="36"/>
      <c r="I18" s="71" t="s">
        <v>45</v>
      </c>
      <c r="J18" s="72"/>
      <c r="K18" t="s">
        <v>2</v>
      </c>
    </row>
    <row r="19" spans="1:2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>
        <v>5</v>
      </c>
    </row>
    <row r="20" spans="1:21" x14ac:dyDescent="0.25">
      <c r="A20" s="4">
        <v>16</v>
      </c>
      <c r="B20" s="36"/>
      <c r="C20" s="36"/>
      <c r="D20" s="36" t="s">
        <v>8</v>
      </c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5</v>
      </c>
    </row>
    <row r="21" spans="1:2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5</v>
      </c>
    </row>
    <row r="22" spans="1:2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5</v>
      </c>
    </row>
    <row r="23" spans="1:21" x14ac:dyDescent="0.25">
      <c r="A23" s="4">
        <v>19</v>
      </c>
      <c r="B23" s="36" t="s">
        <v>5</v>
      </c>
      <c r="C23" s="36"/>
      <c r="D23" s="36" t="s">
        <v>10</v>
      </c>
      <c r="E23" s="36"/>
      <c r="F23" s="36" t="s">
        <v>10</v>
      </c>
      <c r="G23" s="36" t="s">
        <v>10</v>
      </c>
      <c r="H23" s="36"/>
      <c r="I23" s="38" t="s">
        <v>50</v>
      </c>
      <c r="J23" s="38" t="str">
        <f>TEXT(F3,"ddd")</f>
        <v>sex</v>
      </c>
      <c r="K23" s="58">
        <v>0</v>
      </c>
    </row>
    <row r="24" spans="1:2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0</v>
      </c>
      <c r="U24">
        <v>75</v>
      </c>
    </row>
    <row r="25" spans="1:21" x14ac:dyDescent="0.25">
      <c r="A25" s="4">
        <v>21</v>
      </c>
      <c r="B25" s="36"/>
      <c r="C25" s="36"/>
      <c r="D25" s="36" t="s">
        <v>5</v>
      </c>
      <c r="E25" s="36" t="s">
        <v>5</v>
      </c>
      <c r="F25" s="36"/>
      <c r="G25" s="36"/>
      <c r="H25" s="36"/>
      <c r="I25" s="38" t="s">
        <v>52</v>
      </c>
      <c r="J25" s="38" t="str">
        <f>TEXT(H3,"ddd")</f>
        <v>dom</v>
      </c>
      <c r="K25" s="58">
        <v>0</v>
      </c>
      <c r="U25">
        <v>23</v>
      </c>
    </row>
    <row r="26" spans="1:21" x14ac:dyDescent="0.25">
      <c r="A26" s="4">
        <v>22</v>
      </c>
      <c r="B26" s="36"/>
      <c r="C26" s="36"/>
      <c r="D26" s="36"/>
      <c r="E26" s="36"/>
      <c r="F26" s="36"/>
      <c r="G26" s="36"/>
      <c r="H26" s="36"/>
      <c r="U26">
        <v>51</v>
      </c>
    </row>
    <row r="27" spans="1:2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2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21" x14ac:dyDescent="0.25">
      <c r="A29" s="4">
        <v>25</v>
      </c>
      <c r="B29" s="36" t="s">
        <v>5</v>
      </c>
      <c r="C29" s="36"/>
      <c r="D29" s="36" t="s">
        <v>5</v>
      </c>
      <c r="E29" s="36"/>
      <c r="F29" s="36" t="s">
        <v>8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>
        <v>2</v>
      </c>
    </row>
    <row r="30" spans="1:2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>
        <v>3</v>
      </c>
    </row>
    <row r="31" spans="1:2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0</v>
      </c>
    </row>
    <row r="32" spans="1:2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0</v>
      </c>
    </row>
    <row r="33" spans="1:11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/>
      <c r="I33" s="38" t="s">
        <v>50</v>
      </c>
      <c r="J33" s="38" t="str">
        <f t="shared" si="4"/>
        <v>sex</v>
      </c>
      <c r="K33" s="58">
        <v>0</v>
      </c>
    </row>
    <row r="34" spans="1:11" x14ac:dyDescent="0.25">
      <c r="A34" s="4">
        <v>30</v>
      </c>
      <c r="B34" s="36"/>
      <c r="C34" s="36"/>
      <c r="D34" s="36"/>
      <c r="E34" s="36" t="s">
        <v>5</v>
      </c>
      <c r="F34" s="36" t="s">
        <v>9</v>
      </c>
      <c r="G34" s="36" t="s">
        <v>9</v>
      </c>
      <c r="H34" s="36"/>
      <c r="I34" s="38" t="s">
        <v>51</v>
      </c>
      <c r="J34" s="38" t="str">
        <f t="shared" si="4"/>
        <v>sáb</v>
      </c>
      <c r="K34" s="58">
        <v>0</v>
      </c>
    </row>
    <row r="35" spans="1:11" x14ac:dyDescent="0.25">
      <c r="A35" s="4">
        <v>31</v>
      </c>
      <c r="B35" s="36"/>
      <c r="C35" s="36"/>
      <c r="D35" s="36"/>
      <c r="E35" s="36"/>
      <c r="F35" s="36" t="s">
        <v>5</v>
      </c>
      <c r="G35" s="36" t="s">
        <v>5</v>
      </c>
      <c r="H35" s="36"/>
      <c r="I35" s="38" t="s">
        <v>52</v>
      </c>
      <c r="J35" s="38" t="str">
        <f t="shared" si="4"/>
        <v>dom</v>
      </c>
      <c r="K35" s="58">
        <v>0</v>
      </c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5</v>
      </c>
      <c r="D39" s="36"/>
      <c r="E39" s="36" t="s">
        <v>5</v>
      </c>
      <c r="F39" s="36"/>
      <c r="G39" s="36" t="s">
        <v>5</v>
      </c>
      <c r="H39" s="36"/>
    </row>
    <row r="40" spans="1:11" x14ac:dyDescent="0.25">
      <c r="A40" s="4">
        <v>36</v>
      </c>
      <c r="B40" s="36"/>
      <c r="C40" s="36"/>
      <c r="D40" s="36"/>
      <c r="E40" s="36" t="s">
        <v>5</v>
      </c>
      <c r="F40" s="36"/>
      <c r="G40" s="36"/>
      <c r="H40" s="36" t="s">
        <v>5</v>
      </c>
    </row>
    <row r="41" spans="1:11" x14ac:dyDescent="0.25">
      <c r="A41" s="4">
        <v>37</v>
      </c>
      <c r="B41" s="36" t="s">
        <v>5</v>
      </c>
      <c r="C41" s="36"/>
      <c r="D41" s="36"/>
      <c r="E41" s="36" t="s">
        <v>5</v>
      </c>
      <c r="F41" s="36"/>
      <c r="G41" s="36" t="s">
        <v>5</v>
      </c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 t="s">
        <v>9</v>
      </c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 t="s">
        <v>5</v>
      </c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8" x14ac:dyDescent="0.25">
      <c r="A49" s="4">
        <v>45</v>
      </c>
      <c r="B49" s="36"/>
      <c r="C49" s="36"/>
      <c r="D49" s="36"/>
      <c r="E49" s="36"/>
      <c r="F49" s="36" t="s">
        <v>5</v>
      </c>
      <c r="G49" s="36" t="s">
        <v>5</v>
      </c>
      <c r="H49" s="36"/>
    </row>
    <row r="50" spans="1:8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/>
      <c r="G50" s="36"/>
      <c r="H50" s="36"/>
    </row>
    <row r="51" spans="1:8" x14ac:dyDescent="0.25">
      <c r="A51" s="4">
        <v>47</v>
      </c>
      <c r="B51" s="36" t="s">
        <v>5</v>
      </c>
      <c r="C51" s="36" t="s">
        <v>5</v>
      </c>
      <c r="D51" s="36" t="s">
        <v>5</v>
      </c>
      <c r="E51" s="36" t="s">
        <v>10</v>
      </c>
      <c r="F51" s="36" t="s">
        <v>5</v>
      </c>
      <c r="G51" s="36" t="s">
        <v>5</v>
      </c>
      <c r="H51" s="36" t="s">
        <v>5</v>
      </c>
    </row>
    <row r="52" spans="1:8" x14ac:dyDescent="0.25">
      <c r="A52" s="4">
        <v>48</v>
      </c>
      <c r="B52" s="36" t="s">
        <v>5</v>
      </c>
      <c r="C52" s="36"/>
      <c r="D52" s="36" t="s">
        <v>10</v>
      </c>
      <c r="E52" s="36"/>
      <c r="F52" s="36" t="s">
        <v>10</v>
      </c>
      <c r="G52" s="36"/>
      <c r="H52" s="36" t="s">
        <v>5</v>
      </c>
    </row>
    <row r="53" spans="1:8" x14ac:dyDescent="0.25">
      <c r="A53" s="4">
        <v>49</v>
      </c>
      <c r="B53" s="36" t="s">
        <v>5</v>
      </c>
      <c r="C53" s="36"/>
      <c r="D53" s="36" t="s">
        <v>5</v>
      </c>
      <c r="E53" s="36"/>
      <c r="F53" s="36" t="s">
        <v>5</v>
      </c>
      <c r="G53" s="36"/>
      <c r="H53" s="36" t="s">
        <v>5</v>
      </c>
    </row>
    <row r="54" spans="1:8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8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8" x14ac:dyDescent="0.25">
      <c r="A56" s="4">
        <v>52</v>
      </c>
      <c r="B56" s="36"/>
      <c r="C56" s="36"/>
      <c r="D56" s="36"/>
      <c r="E56" s="36"/>
      <c r="F56" s="36" t="s">
        <v>5</v>
      </c>
      <c r="G56" s="36" t="s">
        <v>5</v>
      </c>
      <c r="H56" s="36"/>
    </row>
    <row r="57" spans="1:8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8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8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8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8" x14ac:dyDescent="0.25">
      <c r="A61" s="4">
        <v>73</v>
      </c>
      <c r="B61" s="36"/>
      <c r="C61" s="36"/>
      <c r="D61" s="36" t="s">
        <v>5</v>
      </c>
      <c r="E61" s="36"/>
      <c r="F61" s="36" t="s">
        <v>9</v>
      </c>
      <c r="G61" s="36"/>
      <c r="H61" s="36"/>
    </row>
    <row r="62" spans="1:8" x14ac:dyDescent="0.25">
      <c r="A62" s="4">
        <v>74</v>
      </c>
      <c r="B62" s="36"/>
      <c r="C62" s="36" t="s">
        <v>8</v>
      </c>
      <c r="D62" s="36"/>
      <c r="E62" s="36"/>
      <c r="F62" s="36" t="s">
        <v>5</v>
      </c>
      <c r="G62" s="36"/>
      <c r="H62" s="36"/>
    </row>
    <row r="63" spans="1:8" x14ac:dyDescent="0.25">
      <c r="A63" s="4">
        <v>101</v>
      </c>
      <c r="B63" s="37" t="s">
        <v>10</v>
      </c>
      <c r="C63" s="36" t="s">
        <v>5</v>
      </c>
      <c r="D63" s="36" t="s">
        <v>5</v>
      </c>
      <c r="E63" s="36" t="s">
        <v>5</v>
      </c>
      <c r="F63" s="36" t="s">
        <v>5</v>
      </c>
      <c r="G63" s="36" t="s">
        <v>5</v>
      </c>
      <c r="H63" s="36" t="s">
        <v>5</v>
      </c>
    </row>
    <row r="64" spans="1:8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 t="s">
        <v>5</v>
      </c>
      <c r="C65" s="36" t="s">
        <v>5</v>
      </c>
      <c r="D65" s="36" t="s">
        <v>10</v>
      </c>
      <c r="E65" s="36" t="s">
        <v>10</v>
      </c>
      <c r="F65" s="36" t="s">
        <v>5</v>
      </c>
      <c r="G65" s="36" t="s">
        <v>5</v>
      </c>
      <c r="H65" s="36" t="s">
        <v>5</v>
      </c>
    </row>
    <row r="66" spans="1:8" x14ac:dyDescent="0.25">
      <c r="A66" s="4">
        <v>104</v>
      </c>
      <c r="B66" s="36" t="s">
        <v>5</v>
      </c>
      <c r="C66" s="36" t="s">
        <v>5</v>
      </c>
      <c r="D66" s="36" t="s">
        <v>5</v>
      </c>
      <c r="E66" s="36" t="s">
        <v>5</v>
      </c>
      <c r="F66" s="36" t="s">
        <v>10</v>
      </c>
      <c r="G66" s="36" t="s">
        <v>9</v>
      </c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 t="s">
        <v>5</v>
      </c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 t="s">
        <v>5</v>
      </c>
      <c r="D74" s="36" t="s">
        <v>10</v>
      </c>
      <c r="E74" s="36" t="s">
        <v>5</v>
      </c>
      <c r="F74" s="36" t="s">
        <v>5</v>
      </c>
      <c r="G74" s="36" t="s">
        <v>5</v>
      </c>
      <c r="H74" s="36" t="s">
        <v>10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 t="s">
        <v>5</v>
      </c>
      <c r="H75" s="36"/>
    </row>
    <row r="76" spans="1:8" x14ac:dyDescent="0.25">
      <c r="A76" s="4">
        <v>114</v>
      </c>
      <c r="B76" s="36" t="s">
        <v>5</v>
      </c>
      <c r="C76" s="36" t="s">
        <v>10</v>
      </c>
      <c r="D76" s="36" t="s">
        <v>5</v>
      </c>
      <c r="E76" s="36" t="s">
        <v>5</v>
      </c>
      <c r="F76" s="36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 t="s">
        <v>5</v>
      </c>
      <c r="D77" s="36" t="s">
        <v>5</v>
      </c>
      <c r="E77" s="36" t="s">
        <v>5</v>
      </c>
      <c r="F77" s="36" t="s">
        <v>5</v>
      </c>
      <c r="G77" s="36" t="s">
        <v>5</v>
      </c>
      <c r="H77" s="36" t="s">
        <v>5</v>
      </c>
    </row>
    <row r="78" spans="1:8" x14ac:dyDescent="0.25">
      <c r="A78" s="4">
        <v>116</v>
      </c>
      <c r="B78" s="36" t="s">
        <v>5</v>
      </c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 t="s">
        <v>5</v>
      </c>
      <c r="D80" s="36" t="s">
        <v>9</v>
      </c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 t="s">
        <v>5</v>
      </c>
    </row>
    <row r="82" spans="1:8" x14ac:dyDescent="0.25">
      <c r="A82" s="4">
        <v>120</v>
      </c>
      <c r="B82" s="36"/>
      <c r="C82" s="36" t="s">
        <v>5</v>
      </c>
      <c r="D82" s="36"/>
      <c r="E82" s="36" t="s">
        <v>5</v>
      </c>
      <c r="F82" s="36"/>
      <c r="G82" s="36" t="s">
        <v>5</v>
      </c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5</v>
      </c>
      <c r="C84" s="36"/>
      <c r="D84" s="36" t="s">
        <v>5</v>
      </c>
      <c r="E84" s="36"/>
      <c r="F84" s="36" t="s">
        <v>5</v>
      </c>
      <c r="G84" s="36"/>
      <c r="H84" s="36" t="s">
        <v>5</v>
      </c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 t="s">
        <v>5</v>
      </c>
      <c r="C86" s="36"/>
      <c r="D86" s="36" t="s">
        <v>5</v>
      </c>
      <c r="E86" s="36"/>
      <c r="F86" s="36" t="s">
        <v>10</v>
      </c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 t="s">
        <v>5</v>
      </c>
      <c r="D95" s="36"/>
      <c r="E95" s="36" t="s">
        <v>5</v>
      </c>
      <c r="F95" s="36"/>
      <c r="G95" s="36"/>
      <c r="H95" s="36" t="s">
        <v>5</v>
      </c>
    </row>
  </sheetData>
  <mergeCells count="5">
    <mergeCell ref="A1:H2"/>
    <mergeCell ref="I27:K27"/>
    <mergeCell ref="I28:J28"/>
    <mergeCell ref="I18:J18"/>
    <mergeCell ref="I17:K17"/>
  </mergeCells>
  <phoneticPr fontId="16" type="noConversion"/>
  <conditionalFormatting sqref="B5:H60">
    <cfRule type="cellIs" dxfId="2976" priority="1" operator="equal">
      <formula>"Energia"</formula>
    </cfRule>
    <cfRule type="cellIs" dxfId="2975" priority="2" operator="equal">
      <formula>"Feito"</formula>
    </cfRule>
    <cfRule type="cellIs" dxfId="2974" priority="3" operator="equal">
      <formula>"Operação"</formula>
    </cfRule>
    <cfRule type="cellIs" dxfId="2973" priority="4" operator="equal">
      <formula>"Chuva"</formula>
    </cfRule>
    <cfRule type="cellIs" dxfId="2972" priority="5" operator="equal">
      <formula>"Elétrico"</formula>
    </cfRule>
    <cfRule type="cellIs" dxfId="2971" priority="6" operator="equal">
      <formula>"Mecânico"</formula>
    </cfRule>
    <cfRule type="cellIs" dxfId="2970" priority="7" operator="equal">
      <formula>"Ok"</formula>
    </cfRule>
  </conditionalFormatting>
  <conditionalFormatting sqref="G5:G56 C13">
    <cfRule type="cellIs" dxfId="2969" priority="16" operator="equal">
      <formula>"Energia"</formula>
    </cfRule>
  </conditionalFormatting>
  <conditionalFormatting sqref="I5:I16 I19:I26 I29:I60 B61:I62 B63:H95">
    <cfRule type="cellIs" dxfId="2968" priority="18" operator="equal">
      <formula>"Energia"</formula>
    </cfRule>
    <cfRule type="cellIs" dxfId="2967" priority="19" operator="equal">
      <formula>"Feito"</formula>
    </cfRule>
    <cfRule type="cellIs" dxfId="2966" priority="20" operator="equal">
      <formula>"Operação"</formula>
    </cfRule>
    <cfRule type="cellIs" dxfId="2965" priority="21" operator="equal">
      <formula>"Chuva"</formula>
    </cfRule>
    <cfRule type="cellIs" dxfId="2964" priority="22" operator="equal">
      <formula>"Elétrico"</formula>
    </cfRule>
    <cfRule type="cellIs" dxfId="2963" priority="23" operator="equal">
      <formula>"Mecânico"</formula>
    </cfRule>
    <cfRule type="cellIs" dxfId="2962" priority="24" operator="equal">
      <formula>"Ok"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63:H95 J36:J60 B5:H62 I29:I62 I19:I26 I5:I16" xr:uid="{0010675C-B201-4EB8-AA13-623133428336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D20E-DAC3-4439-BDCF-4E259E049E2A}">
  <sheetPr codeName="Planilha73">
    <tabColor theme="8"/>
  </sheetPr>
  <dimension ref="A1:Q95"/>
  <sheetViews>
    <sheetView showGridLines="0" zoomScale="190" zoomScaleNormal="190" workbookViewId="0">
      <pane ySplit="4" topLeftCell="A5" activePane="bottomLeft" state="frozen"/>
      <selection pane="bottomLeft" activeCell="I5" sqref="I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140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53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44760</v>
      </c>
      <c r="C3" s="21">
        <f>B3+1</f>
        <v>44761</v>
      </c>
      <c r="D3" s="21">
        <f t="shared" ref="D3:H3" si="0">C3+1</f>
        <v>44762</v>
      </c>
      <c r="E3" s="21">
        <f t="shared" si="0"/>
        <v>44763</v>
      </c>
      <c r="F3" s="21">
        <f t="shared" si="0"/>
        <v>44764</v>
      </c>
      <c r="G3" s="21">
        <f t="shared" si="0"/>
        <v>44765</v>
      </c>
      <c r="H3" s="23">
        <f t="shared" si="0"/>
        <v>44766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121</v>
      </c>
      <c r="L5" s="32">
        <f t="shared" ref="L5:L10" si="2">K5/$K$11</f>
        <v>0.88321167883211682</v>
      </c>
      <c r="M5" s="50">
        <f>B3</f>
        <v>44760</v>
      </c>
      <c r="O5" t="s">
        <v>42</v>
      </c>
      <c r="P5">
        <v>115</v>
      </c>
      <c r="Q5" s="50">
        <f>M5</f>
        <v>44760</v>
      </c>
    </row>
    <row r="6" spans="1:17" x14ac:dyDescent="0.25">
      <c r="A6" s="4">
        <v>2</v>
      </c>
      <c r="B6" s="36" t="s">
        <v>5</v>
      </c>
      <c r="C6" s="36" t="s">
        <v>5</v>
      </c>
      <c r="D6" s="36"/>
      <c r="E6" s="36"/>
      <c r="F6" s="36"/>
      <c r="G6" s="36"/>
      <c r="H6" s="36"/>
      <c r="J6" s="40" t="s">
        <v>8</v>
      </c>
      <c r="K6">
        <f>COUNTIF($B$5:$H$95,J6)</f>
        <v>3</v>
      </c>
      <c r="L6" s="33">
        <f t="shared" si="2"/>
        <v>2.1897810218978103E-2</v>
      </c>
      <c r="O6" t="s">
        <v>43</v>
      </c>
      <c r="P6">
        <f>SUM(K19:K25)</f>
        <v>15</v>
      </c>
    </row>
    <row r="7" spans="1:17" x14ac:dyDescent="0.25">
      <c r="A7" s="4">
        <v>3</v>
      </c>
      <c r="B7" s="36" t="s">
        <v>5</v>
      </c>
      <c r="C7" s="36" t="s">
        <v>5</v>
      </c>
      <c r="D7" s="36" t="s">
        <v>5</v>
      </c>
      <c r="E7" s="36"/>
      <c r="F7" s="36"/>
      <c r="G7" s="36"/>
      <c r="H7" s="36"/>
      <c r="J7" s="44" t="s">
        <v>9</v>
      </c>
      <c r="K7">
        <f t="shared" ref="K7:K10" si="3">COUNTIF($B$5:$H$95,J7)</f>
        <v>5</v>
      </c>
      <c r="L7" s="33">
        <f t="shared" si="2"/>
        <v>3.6496350364963501E-2</v>
      </c>
      <c r="O7" t="s">
        <v>44</v>
      </c>
      <c r="P7">
        <f>SUM(K29:K35)</f>
        <v>3</v>
      </c>
    </row>
    <row r="8" spans="1:17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/>
      <c r="G8" s="36"/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127</v>
      </c>
    </row>
    <row r="9" spans="1:17" x14ac:dyDescent="0.25">
      <c r="A9" s="4">
        <v>5</v>
      </c>
      <c r="B9" s="36"/>
      <c r="C9" s="36"/>
      <c r="D9" s="36" t="s">
        <v>5</v>
      </c>
      <c r="E9" s="36" t="s">
        <v>5</v>
      </c>
      <c r="F9" s="36"/>
      <c r="G9" s="36" t="s">
        <v>5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 t="s">
        <v>5</v>
      </c>
      <c r="C10" s="36"/>
      <c r="D10" s="36"/>
      <c r="E10" s="36" t="s">
        <v>5</v>
      </c>
      <c r="F10" s="36"/>
      <c r="G10" s="36"/>
      <c r="H10" s="36" t="s">
        <v>8</v>
      </c>
      <c r="J10" s="41" t="s">
        <v>10</v>
      </c>
      <c r="K10">
        <f t="shared" si="3"/>
        <v>8</v>
      </c>
      <c r="L10" s="35">
        <f t="shared" si="2"/>
        <v>5.8394160583941604E-2</v>
      </c>
      <c r="O10" t="s">
        <v>42</v>
      </c>
      <c r="P10">
        <f>P8</f>
        <v>127</v>
      </c>
    </row>
    <row r="11" spans="1:17" x14ac:dyDescent="0.25">
      <c r="A11" s="4">
        <v>7</v>
      </c>
      <c r="B11" s="36" t="s">
        <v>5</v>
      </c>
      <c r="C11" s="36"/>
      <c r="D11" s="36"/>
      <c r="E11" s="36" t="s">
        <v>5</v>
      </c>
      <c r="F11" s="36"/>
      <c r="G11" s="36"/>
      <c r="H11" s="36" t="s">
        <v>5</v>
      </c>
      <c r="J11" s="42" t="s">
        <v>20</v>
      </c>
      <c r="K11">
        <f>SUM(K5:K10)</f>
        <v>137</v>
      </c>
    </row>
    <row r="12" spans="1:17" x14ac:dyDescent="0.25">
      <c r="A12" s="4">
        <v>8</v>
      </c>
      <c r="B12" s="36"/>
      <c r="C12" s="36" t="s">
        <v>5</v>
      </c>
      <c r="D12" s="36"/>
      <c r="E12" s="36"/>
      <c r="F12" s="36" t="s">
        <v>5</v>
      </c>
      <c r="G12" s="36"/>
      <c r="H12" s="36"/>
    </row>
    <row r="13" spans="1:17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/>
      <c r="H13" s="36" t="s">
        <v>5</v>
      </c>
    </row>
    <row r="14" spans="1:17" x14ac:dyDescent="0.25">
      <c r="A14" s="4">
        <v>10</v>
      </c>
      <c r="B14" s="36"/>
      <c r="C14" s="36" t="s">
        <v>8</v>
      </c>
      <c r="D14" s="36" t="s">
        <v>5</v>
      </c>
      <c r="E14" s="36" t="s">
        <v>5</v>
      </c>
      <c r="F14" s="36" t="s">
        <v>5</v>
      </c>
      <c r="G14" s="36"/>
      <c r="H14" s="36"/>
    </row>
    <row r="15" spans="1:17" x14ac:dyDescent="0.25">
      <c r="A15" s="4">
        <v>11</v>
      </c>
      <c r="B15" s="36"/>
      <c r="C15" s="36" t="s">
        <v>5</v>
      </c>
      <c r="D15" s="36"/>
      <c r="E15" s="36"/>
      <c r="F15" s="36" t="s">
        <v>5</v>
      </c>
      <c r="G15" s="36"/>
      <c r="H15" s="36"/>
      <c r="N15">
        <f>P8</f>
        <v>127</v>
      </c>
      <c r="O15" s="59">
        <f>N16/N15</f>
        <v>0.952755905511811</v>
      </c>
    </row>
    <row r="16" spans="1:17" x14ac:dyDescent="0.25">
      <c r="A16" s="4">
        <v>12</v>
      </c>
      <c r="B16" s="36" t="s">
        <v>5</v>
      </c>
      <c r="C16" s="36"/>
      <c r="D16" s="36" t="s">
        <v>5</v>
      </c>
      <c r="E16" s="36"/>
      <c r="F16" s="36" t="s">
        <v>5</v>
      </c>
      <c r="G16" s="36"/>
      <c r="H16" s="36"/>
      <c r="N16">
        <f>K5</f>
        <v>121</v>
      </c>
    </row>
    <row r="17" spans="1:11" x14ac:dyDescent="0.25">
      <c r="A17" s="4">
        <v>13</v>
      </c>
      <c r="B17" s="36" t="s">
        <v>5</v>
      </c>
      <c r="C17" s="36"/>
      <c r="D17" s="36"/>
      <c r="E17" s="36" t="s">
        <v>5</v>
      </c>
      <c r="F17" s="36"/>
      <c r="G17" s="36"/>
      <c r="H17" s="36" t="s">
        <v>5</v>
      </c>
      <c r="I17" s="71" t="s">
        <v>43</v>
      </c>
      <c r="J17" s="72"/>
      <c r="K17" s="72"/>
    </row>
    <row r="18" spans="1:11" x14ac:dyDescent="0.25">
      <c r="A18" s="4">
        <v>14</v>
      </c>
      <c r="B18" s="36" t="s">
        <v>5</v>
      </c>
      <c r="C18" s="36"/>
      <c r="D18" s="36"/>
      <c r="E18" s="36" t="s">
        <v>10</v>
      </c>
      <c r="F18" s="36"/>
      <c r="G18" s="36"/>
      <c r="H18" s="36" t="s">
        <v>5</v>
      </c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>
        <v>4</v>
      </c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1</v>
      </c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3</v>
      </c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3</v>
      </c>
    </row>
    <row r="23" spans="1:11" x14ac:dyDescent="0.25">
      <c r="A23" s="4">
        <v>19</v>
      </c>
      <c r="B23" s="36"/>
      <c r="C23" s="36" t="s">
        <v>5</v>
      </c>
      <c r="D23" s="36"/>
      <c r="E23" s="36"/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>
        <v>2</v>
      </c>
    </row>
    <row r="24" spans="1:11" x14ac:dyDescent="0.25">
      <c r="A24" s="4">
        <v>20</v>
      </c>
      <c r="B24" s="36"/>
      <c r="C24" s="36"/>
      <c r="D24" s="36"/>
      <c r="E24" s="36" t="s">
        <v>5</v>
      </c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2</v>
      </c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 t="s">
        <v>8</v>
      </c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 t="s">
        <v>5</v>
      </c>
      <c r="D29" s="36"/>
      <c r="E29" s="36" t="s">
        <v>5</v>
      </c>
      <c r="F29" s="36" t="s">
        <v>5</v>
      </c>
      <c r="G29" s="36" t="s">
        <v>5</v>
      </c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>
        <v>2</v>
      </c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1</v>
      </c>
    </row>
    <row r="33" spans="1:11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 t="s">
        <v>5</v>
      </c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10</v>
      </c>
      <c r="C34" s="36" t="s">
        <v>10</v>
      </c>
      <c r="D34" s="36" t="s">
        <v>5</v>
      </c>
      <c r="E34" s="36" t="s">
        <v>9</v>
      </c>
      <c r="F34" s="36" t="s">
        <v>5</v>
      </c>
      <c r="G34" s="36" t="s">
        <v>5</v>
      </c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/>
      <c r="D35" s="36"/>
      <c r="E35" s="36"/>
      <c r="F35" s="36" t="s">
        <v>5</v>
      </c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5</v>
      </c>
      <c r="C39" s="36"/>
      <c r="D39" s="36"/>
      <c r="E39" s="36" t="s">
        <v>9</v>
      </c>
      <c r="F39" s="36"/>
      <c r="G39" s="36"/>
      <c r="H39" s="36" t="s">
        <v>5</v>
      </c>
    </row>
    <row r="40" spans="1:11" x14ac:dyDescent="0.25">
      <c r="A40" s="4">
        <v>36</v>
      </c>
      <c r="B40" s="36"/>
      <c r="C40" s="36" t="s">
        <v>5</v>
      </c>
      <c r="D40" s="36"/>
      <c r="E40" s="36"/>
      <c r="F40" s="36" t="s">
        <v>9</v>
      </c>
      <c r="G40" s="36"/>
      <c r="H40" s="36"/>
    </row>
    <row r="41" spans="1:11" x14ac:dyDescent="0.25">
      <c r="A41" s="4">
        <v>37</v>
      </c>
      <c r="B41" s="36" t="s">
        <v>5</v>
      </c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8" x14ac:dyDescent="0.25">
      <c r="A49" s="4">
        <v>45</v>
      </c>
      <c r="B49" s="36" t="s">
        <v>5</v>
      </c>
      <c r="C49" s="36"/>
      <c r="D49" s="36" t="s">
        <v>5</v>
      </c>
      <c r="E49" s="36"/>
      <c r="F49" s="36"/>
      <c r="G49" s="36"/>
      <c r="H49" s="36"/>
    </row>
    <row r="50" spans="1:8" x14ac:dyDescent="0.25">
      <c r="A50" s="4">
        <v>46</v>
      </c>
      <c r="B50" s="36" t="s">
        <v>10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</row>
    <row r="51" spans="1:8" x14ac:dyDescent="0.25">
      <c r="A51" s="4">
        <v>47</v>
      </c>
      <c r="B51" s="36" t="s">
        <v>5</v>
      </c>
      <c r="C51" s="36" t="s">
        <v>10</v>
      </c>
      <c r="D51" s="36" t="s">
        <v>5</v>
      </c>
      <c r="E51" s="36" t="s">
        <v>10</v>
      </c>
      <c r="F51" s="36" t="s">
        <v>5</v>
      </c>
      <c r="G51" s="36" t="s">
        <v>5</v>
      </c>
      <c r="H51" s="36" t="s">
        <v>5</v>
      </c>
    </row>
    <row r="52" spans="1:8" x14ac:dyDescent="0.25">
      <c r="A52" s="4">
        <v>48</v>
      </c>
      <c r="B52" s="36"/>
      <c r="C52" s="36" t="s">
        <v>5</v>
      </c>
      <c r="D52" s="36"/>
      <c r="E52" s="36"/>
      <c r="F52" s="36" t="s">
        <v>5</v>
      </c>
      <c r="G52" s="36" t="s">
        <v>5</v>
      </c>
      <c r="H52" s="36"/>
    </row>
    <row r="53" spans="1:8" x14ac:dyDescent="0.25">
      <c r="A53" s="4">
        <v>49</v>
      </c>
      <c r="B53" s="36"/>
      <c r="C53" s="36" t="s">
        <v>5</v>
      </c>
      <c r="D53" s="36"/>
      <c r="E53" s="36" t="s">
        <v>10</v>
      </c>
      <c r="F53" s="36"/>
      <c r="G53" s="36" t="s">
        <v>5</v>
      </c>
      <c r="H53" s="36"/>
    </row>
    <row r="54" spans="1:8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8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8" x14ac:dyDescent="0.25">
      <c r="A56" s="4">
        <v>52</v>
      </c>
      <c r="B56" s="36" t="s">
        <v>5</v>
      </c>
      <c r="C56" s="36"/>
      <c r="D56" s="36" t="s">
        <v>10</v>
      </c>
      <c r="E56" s="36"/>
      <c r="F56" s="36" t="s">
        <v>5</v>
      </c>
      <c r="G56" s="36" t="s">
        <v>5</v>
      </c>
      <c r="H56" s="36"/>
    </row>
    <row r="57" spans="1:8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8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8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8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8" x14ac:dyDescent="0.25">
      <c r="A61" s="4">
        <v>73</v>
      </c>
      <c r="B61" s="36" t="s">
        <v>9</v>
      </c>
      <c r="C61" s="36"/>
      <c r="D61" s="36"/>
      <c r="E61" s="36" t="s">
        <v>9</v>
      </c>
      <c r="F61" s="36"/>
      <c r="G61" s="36"/>
      <c r="H61" s="36" t="s">
        <v>5</v>
      </c>
    </row>
    <row r="62" spans="1:8" x14ac:dyDescent="0.25">
      <c r="A62" s="4">
        <v>74</v>
      </c>
      <c r="B62" s="36" t="s">
        <v>5</v>
      </c>
      <c r="C62" s="36"/>
      <c r="D62" s="36"/>
      <c r="E62" s="36" t="s">
        <v>5</v>
      </c>
      <c r="F62" s="36"/>
      <c r="G62" s="36"/>
      <c r="H62" s="36" t="s">
        <v>5</v>
      </c>
    </row>
    <row r="63" spans="1:8" x14ac:dyDescent="0.25">
      <c r="A63" s="4">
        <v>101</v>
      </c>
      <c r="B63" s="37" t="s">
        <v>5</v>
      </c>
      <c r="C63" s="36" t="s">
        <v>5</v>
      </c>
      <c r="D63" s="36"/>
      <c r="E63" s="36" t="s">
        <v>5</v>
      </c>
      <c r="F63" s="36"/>
      <c r="G63" s="36" t="s">
        <v>5</v>
      </c>
      <c r="H63" s="36"/>
    </row>
    <row r="64" spans="1:8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 t="s">
        <v>5</v>
      </c>
      <c r="C65" s="36" t="s">
        <v>5</v>
      </c>
      <c r="D65" s="36" t="s">
        <v>5</v>
      </c>
      <c r="E65" s="36"/>
      <c r="F65" s="36" t="s">
        <v>5</v>
      </c>
      <c r="G65" s="36"/>
      <c r="H65" s="36" t="s">
        <v>5</v>
      </c>
    </row>
    <row r="66" spans="1:8" x14ac:dyDescent="0.25">
      <c r="A66" s="4">
        <v>104</v>
      </c>
      <c r="B66" s="36" t="s">
        <v>5</v>
      </c>
      <c r="C66" s="36" t="s">
        <v>5</v>
      </c>
      <c r="D66" s="36"/>
      <c r="E66" s="36" t="s">
        <v>5</v>
      </c>
      <c r="F66" s="36"/>
      <c r="G66" s="36" t="s">
        <v>5</v>
      </c>
      <c r="H66" s="36"/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/>
      <c r="D74" s="36"/>
      <c r="E74" s="36" t="s">
        <v>5</v>
      </c>
      <c r="F74" s="36"/>
      <c r="G74" s="36" t="s">
        <v>5</v>
      </c>
      <c r="H74" s="36"/>
    </row>
    <row r="75" spans="1:8" x14ac:dyDescent="0.25">
      <c r="A75" s="4">
        <v>113</v>
      </c>
      <c r="B75" s="36"/>
      <c r="C75" s="36"/>
      <c r="D75" s="36" t="s">
        <v>5</v>
      </c>
      <c r="E75" s="36"/>
      <c r="F75" s="36"/>
      <c r="G75" s="36"/>
      <c r="H75" s="36" t="s">
        <v>5</v>
      </c>
    </row>
    <row r="76" spans="1:8" x14ac:dyDescent="0.25">
      <c r="A76" s="4">
        <v>114</v>
      </c>
      <c r="B76" s="36" t="s">
        <v>5</v>
      </c>
      <c r="C76" s="36"/>
      <c r="D76" s="36"/>
      <c r="E76" s="36" t="s">
        <v>5</v>
      </c>
      <c r="F76" s="36"/>
      <c r="G76" s="36" t="s">
        <v>5</v>
      </c>
      <c r="H76" s="36"/>
    </row>
    <row r="77" spans="1:8" x14ac:dyDescent="0.25">
      <c r="A77" s="4">
        <v>115</v>
      </c>
      <c r="B77" s="36" t="s">
        <v>5</v>
      </c>
      <c r="C77" s="36" t="s">
        <v>5</v>
      </c>
      <c r="D77" s="36"/>
      <c r="E77" s="36"/>
      <c r="F77" s="36" t="s">
        <v>5</v>
      </c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 t="s">
        <v>5</v>
      </c>
      <c r="D79" s="36" t="s">
        <v>5</v>
      </c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 t="s">
        <v>5</v>
      </c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 t="s">
        <v>5</v>
      </c>
      <c r="C82" s="36" t="s">
        <v>5</v>
      </c>
      <c r="D82" s="36"/>
      <c r="E82" s="36"/>
      <c r="F82" s="36" t="s">
        <v>5</v>
      </c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 t="s">
        <v>5</v>
      </c>
      <c r="F84" s="36"/>
      <c r="G84" s="36"/>
      <c r="H84" s="36" t="s">
        <v>5</v>
      </c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 t="s">
        <v>5</v>
      </c>
      <c r="C86" s="36" t="s">
        <v>5</v>
      </c>
      <c r="D86" s="36"/>
      <c r="E86" s="36" t="s">
        <v>5</v>
      </c>
      <c r="F86" s="36"/>
      <c r="G86" s="36"/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5</v>
      </c>
      <c r="C95" s="36"/>
      <c r="D95" s="36"/>
      <c r="E95" s="36" t="s">
        <v>5</v>
      </c>
      <c r="F95" s="36"/>
      <c r="G95" s="36"/>
      <c r="H95" s="36" t="s">
        <v>5</v>
      </c>
    </row>
  </sheetData>
  <mergeCells count="5">
    <mergeCell ref="A1:H2"/>
    <mergeCell ref="I17:K17"/>
    <mergeCell ref="I18:J18"/>
    <mergeCell ref="I27:K27"/>
    <mergeCell ref="I28:J28"/>
  </mergeCells>
  <conditionalFormatting sqref="B5:H60">
    <cfRule type="cellIs" dxfId="2961" priority="1" operator="equal">
      <formula>"Energia"</formula>
    </cfRule>
    <cfRule type="cellIs" dxfId="2960" priority="2" operator="equal">
      <formula>"Feito"</formula>
    </cfRule>
    <cfRule type="cellIs" dxfId="2959" priority="3" operator="equal">
      <formula>"Operação"</formula>
    </cfRule>
    <cfRule type="cellIs" dxfId="2958" priority="4" operator="equal">
      <formula>"Chuva"</formula>
    </cfRule>
    <cfRule type="cellIs" dxfId="2957" priority="5" operator="equal">
      <formula>"Elétrico"</formula>
    </cfRule>
    <cfRule type="cellIs" dxfId="2956" priority="6" operator="equal">
      <formula>"Mecânico"</formula>
    </cfRule>
    <cfRule type="cellIs" dxfId="2955" priority="7" operator="equal">
      <formula>"Ok"</formula>
    </cfRule>
  </conditionalFormatting>
  <conditionalFormatting sqref="G5:G56 C13">
    <cfRule type="cellIs" dxfId="2954" priority="16" operator="equal">
      <formula>"Energia"</formula>
    </cfRule>
  </conditionalFormatting>
  <conditionalFormatting sqref="I5:I16 I19:I26 I29:I60 B61:I62 B63:H95">
    <cfRule type="cellIs" dxfId="2953" priority="18" operator="equal">
      <formula>"Energia"</formula>
    </cfRule>
    <cfRule type="cellIs" dxfId="2952" priority="19" operator="equal">
      <formula>"Feito"</formula>
    </cfRule>
    <cfRule type="cellIs" dxfId="2951" priority="20" operator="equal">
      <formula>"Operação"</formula>
    </cfRule>
    <cfRule type="cellIs" dxfId="2950" priority="21" operator="equal">
      <formula>"Chuva"</formula>
    </cfRule>
    <cfRule type="cellIs" dxfId="2949" priority="22" operator="equal">
      <formula>"Elétrico"</formula>
    </cfRule>
    <cfRule type="cellIs" dxfId="2948" priority="23" operator="equal">
      <formula>"Mecânico"</formula>
    </cfRule>
    <cfRule type="cellIs" dxfId="2947" priority="24" operator="equal">
      <formula>"Ok"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H95 J36:J60 I29:I62 I19:I26 I5:I16" xr:uid="{B3D0EAF5-5964-48F8-BE26-F96FA19C7E8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1BDC-504E-4583-9BA0-160B3C12734D}">
  <sheetPr codeName="Planilha74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N9" sqref="N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54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44767</v>
      </c>
      <c r="C3" s="21">
        <f>B3+1</f>
        <v>44768</v>
      </c>
      <c r="D3" s="21">
        <f t="shared" ref="D3:H3" si="0">C3+1</f>
        <v>44769</v>
      </c>
      <c r="E3" s="21">
        <f t="shared" si="0"/>
        <v>44770</v>
      </c>
      <c r="F3" s="21">
        <f t="shared" si="0"/>
        <v>44771</v>
      </c>
      <c r="G3" s="21">
        <f t="shared" si="0"/>
        <v>44772</v>
      </c>
      <c r="H3" s="23">
        <f t="shared" si="0"/>
        <v>44773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101</v>
      </c>
      <c r="L5" s="32">
        <f t="shared" ref="L5:L10" si="2">K5/$K$11</f>
        <v>0.7890625</v>
      </c>
      <c r="M5" s="50">
        <f>B3</f>
        <v>44767</v>
      </c>
      <c r="O5" t="s">
        <v>42</v>
      </c>
      <c r="P5">
        <v>124</v>
      </c>
      <c r="Q5" s="50">
        <f>M5</f>
        <v>44767</v>
      </c>
    </row>
    <row r="6" spans="1:17" x14ac:dyDescent="0.25">
      <c r="A6" s="4">
        <v>2</v>
      </c>
      <c r="B6" s="36"/>
      <c r="C6" s="36"/>
      <c r="D6" s="36" t="s">
        <v>5</v>
      </c>
      <c r="E6" s="36"/>
      <c r="F6" s="36"/>
      <c r="G6" s="36" t="s">
        <v>5</v>
      </c>
      <c r="H6" s="36"/>
      <c r="J6" s="40" t="s">
        <v>8</v>
      </c>
      <c r="K6">
        <f>COUNTIF($B$5:$H$95,J6)</f>
        <v>6</v>
      </c>
      <c r="L6" s="33">
        <f t="shared" si="2"/>
        <v>4.6875E-2</v>
      </c>
      <c r="O6" t="s">
        <v>43</v>
      </c>
      <c r="P6">
        <f>SUM(K19:K25)</f>
        <v>18</v>
      </c>
    </row>
    <row r="7" spans="1:17" x14ac:dyDescent="0.25">
      <c r="A7" s="4">
        <v>3</v>
      </c>
      <c r="B7" s="36"/>
      <c r="C7" s="36"/>
      <c r="D7" s="36"/>
      <c r="E7" s="36" t="s">
        <v>5</v>
      </c>
      <c r="F7" s="36"/>
      <c r="G7" s="36"/>
      <c r="H7" s="36" t="s">
        <v>5</v>
      </c>
      <c r="J7" s="44" t="s">
        <v>9</v>
      </c>
      <c r="K7">
        <f t="shared" ref="K7:K10" si="3">COUNTIF($B$5:$H$95,J7)</f>
        <v>6</v>
      </c>
      <c r="L7" s="33">
        <f t="shared" si="2"/>
        <v>4.6875E-2</v>
      </c>
      <c r="O7" t="s">
        <v>44</v>
      </c>
      <c r="P7">
        <f>SUM(K29:K35)</f>
        <v>7</v>
      </c>
    </row>
    <row r="8" spans="1:17" x14ac:dyDescent="0.25">
      <c r="A8" s="4">
        <v>4</v>
      </c>
      <c r="B8" s="36"/>
      <c r="C8" s="36" t="s">
        <v>5</v>
      </c>
      <c r="D8" s="36"/>
      <c r="E8" s="36" t="s">
        <v>5</v>
      </c>
      <c r="F8" s="36"/>
      <c r="G8" s="36" t="s">
        <v>5</v>
      </c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135</v>
      </c>
    </row>
    <row r="9" spans="1:17" x14ac:dyDescent="0.25">
      <c r="A9" s="4">
        <v>5</v>
      </c>
      <c r="B9" s="36" t="s">
        <v>5</v>
      </c>
      <c r="C9" s="36"/>
      <c r="D9" s="36" t="s">
        <v>5</v>
      </c>
      <c r="E9" s="36"/>
      <c r="F9" s="36" t="s">
        <v>5</v>
      </c>
      <c r="G9" s="36"/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 t="s">
        <v>5</v>
      </c>
      <c r="F10" s="36"/>
      <c r="G10" s="36" t="s">
        <v>5</v>
      </c>
      <c r="H10" s="36"/>
      <c r="J10" s="41" t="s">
        <v>10</v>
      </c>
      <c r="K10">
        <f t="shared" si="3"/>
        <v>15</v>
      </c>
      <c r="L10" s="35">
        <f t="shared" si="2"/>
        <v>0.1171875</v>
      </c>
      <c r="O10" t="s">
        <v>55</v>
      </c>
      <c r="P10">
        <f>P8</f>
        <v>135</v>
      </c>
    </row>
    <row r="11" spans="1:17" x14ac:dyDescent="0.25">
      <c r="A11" s="4">
        <v>7</v>
      </c>
      <c r="B11" s="36"/>
      <c r="C11" s="36"/>
      <c r="D11" s="36" t="s">
        <v>10</v>
      </c>
      <c r="E11" s="36"/>
      <c r="F11" s="36"/>
      <c r="G11" s="36"/>
      <c r="H11" s="36"/>
      <c r="J11" s="42" t="s">
        <v>20</v>
      </c>
      <c r="K11">
        <f>SUM(K5:K10)</f>
        <v>128</v>
      </c>
    </row>
    <row r="12" spans="1:17" x14ac:dyDescent="0.25">
      <c r="A12" s="4">
        <v>8</v>
      </c>
      <c r="B12" s="36" t="s">
        <v>8</v>
      </c>
      <c r="C12" s="36"/>
      <c r="D12" s="36"/>
      <c r="E12" s="36" t="s">
        <v>5</v>
      </c>
      <c r="F12" s="36"/>
      <c r="G12" s="36"/>
      <c r="H12" s="36" t="s">
        <v>5</v>
      </c>
    </row>
    <row r="13" spans="1:17" x14ac:dyDescent="0.25">
      <c r="A13" s="4">
        <v>9</v>
      </c>
      <c r="B13" s="36"/>
      <c r="C13" s="36"/>
      <c r="D13" s="36" t="s">
        <v>5</v>
      </c>
      <c r="E13" s="36"/>
      <c r="F13" s="36"/>
      <c r="G13" s="36" t="s">
        <v>5</v>
      </c>
      <c r="H13" s="36"/>
    </row>
    <row r="14" spans="1:17" x14ac:dyDescent="0.25">
      <c r="A14" s="4">
        <v>10</v>
      </c>
      <c r="B14" s="36" t="s">
        <v>5</v>
      </c>
      <c r="C14" s="36"/>
      <c r="D14" s="36"/>
      <c r="E14" s="36" t="s">
        <v>5</v>
      </c>
      <c r="F14" s="36"/>
      <c r="G14" s="36"/>
      <c r="H14" s="36" t="s">
        <v>5</v>
      </c>
    </row>
    <row r="15" spans="1:17" x14ac:dyDescent="0.25">
      <c r="A15" s="4">
        <v>11</v>
      </c>
      <c r="B15" s="36" t="s">
        <v>5</v>
      </c>
      <c r="C15" s="36"/>
      <c r="D15" s="36"/>
      <c r="E15" s="36" t="s">
        <v>10</v>
      </c>
      <c r="F15" s="36"/>
      <c r="G15" s="36"/>
      <c r="H15" s="36" t="s">
        <v>5</v>
      </c>
    </row>
    <row r="16" spans="1:17" x14ac:dyDescent="0.25">
      <c r="A16" s="4">
        <v>12</v>
      </c>
      <c r="B16" s="36"/>
      <c r="C16" s="36" t="s">
        <v>5</v>
      </c>
      <c r="D16" s="36"/>
      <c r="E16" s="36"/>
      <c r="F16" s="36" t="s">
        <v>5</v>
      </c>
      <c r="G16" s="36"/>
      <c r="H16" s="36"/>
      <c r="N16">
        <f>P8</f>
        <v>135</v>
      </c>
      <c r="O16" s="59">
        <f>N17/N16</f>
        <v>0.74814814814814812</v>
      </c>
    </row>
    <row r="17" spans="1:14" x14ac:dyDescent="0.25">
      <c r="A17" s="4">
        <v>13</v>
      </c>
      <c r="B17" s="36" t="s">
        <v>5</v>
      </c>
      <c r="C17" s="36"/>
      <c r="D17" s="36" t="s">
        <v>5</v>
      </c>
      <c r="E17" s="36"/>
      <c r="F17" s="36"/>
      <c r="G17" s="36" t="s">
        <v>5</v>
      </c>
      <c r="H17" s="36"/>
      <c r="I17" s="71" t="s">
        <v>43</v>
      </c>
      <c r="J17" s="72"/>
      <c r="K17" s="72"/>
      <c r="N17">
        <f>K5</f>
        <v>101</v>
      </c>
    </row>
    <row r="18" spans="1:14" x14ac:dyDescent="0.25">
      <c r="A18" s="4">
        <v>14</v>
      </c>
      <c r="B18" s="36"/>
      <c r="C18" s="36"/>
      <c r="D18" s="36"/>
      <c r="E18" s="36"/>
      <c r="F18" s="36"/>
      <c r="G18" s="36"/>
      <c r="H18" s="36" t="s">
        <v>5</v>
      </c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4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2</v>
      </c>
    </row>
    <row r="22" spans="1:14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3</v>
      </c>
    </row>
    <row r="23" spans="1:14" x14ac:dyDescent="0.25">
      <c r="A23" s="4">
        <v>19</v>
      </c>
      <c r="B23" s="36"/>
      <c r="C23" s="36"/>
      <c r="D23" s="36" t="s">
        <v>5</v>
      </c>
      <c r="E23" s="36"/>
      <c r="F23" s="36"/>
      <c r="G23" s="36"/>
      <c r="H23" s="36" t="s">
        <v>5</v>
      </c>
      <c r="I23" s="38" t="s">
        <v>50</v>
      </c>
      <c r="J23" s="38" t="str">
        <f>TEXT(F3,"ddd")</f>
        <v>sex</v>
      </c>
      <c r="K23" s="58">
        <v>4</v>
      </c>
    </row>
    <row r="24" spans="1:14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4</v>
      </c>
    </row>
    <row r="25" spans="1:14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5</v>
      </c>
    </row>
    <row r="26" spans="1:14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4" x14ac:dyDescent="0.25">
      <c r="A27" s="4">
        <v>23</v>
      </c>
      <c r="B27" s="36"/>
      <c r="C27" s="36"/>
      <c r="D27" s="36"/>
      <c r="E27" s="36" t="s">
        <v>5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4" x14ac:dyDescent="0.25">
      <c r="A28" s="4">
        <v>24</v>
      </c>
      <c r="B28" s="36"/>
      <c r="C28" s="36"/>
      <c r="D28" s="36"/>
      <c r="E28" s="36"/>
      <c r="F28" s="36"/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 t="s">
        <v>5</v>
      </c>
      <c r="C29" s="36"/>
      <c r="D29" s="36" t="s">
        <v>5</v>
      </c>
      <c r="E29" s="36"/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>
        <v>1</v>
      </c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2</v>
      </c>
    </row>
    <row r="32" spans="1:14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1</v>
      </c>
    </row>
    <row r="33" spans="1:11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8</v>
      </c>
      <c r="H33" s="36"/>
      <c r="I33" s="38" t="s">
        <v>50</v>
      </c>
      <c r="J33" s="38" t="str">
        <f t="shared" si="4"/>
        <v>sex</v>
      </c>
      <c r="K33" s="58">
        <v>1</v>
      </c>
    </row>
    <row r="34" spans="1:11" x14ac:dyDescent="0.25">
      <c r="A34" s="4">
        <v>30</v>
      </c>
      <c r="B34" s="36" t="s">
        <v>10</v>
      </c>
      <c r="C34" s="36" t="s">
        <v>10</v>
      </c>
      <c r="D34" s="36" t="s">
        <v>10</v>
      </c>
      <c r="E34" s="36" t="s">
        <v>5</v>
      </c>
      <c r="F34" s="36" t="s">
        <v>5</v>
      </c>
      <c r="G34" s="36" t="s">
        <v>5</v>
      </c>
      <c r="H34" s="36" t="s">
        <v>5</v>
      </c>
      <c r="I34" s="38" t="s">
        <v>51</v>
      </c>
      <c r="J34" s="38" t="str">
        <f t="shared" si="4"/>
        <v>sáb</v>
      </c>
      <c r="K34" s="58">
        <v>2</v>
      </c>
    </row>
    <row r="35" spans="1:11" x14ac:dyDescent="0.25">
      <c r="A35" s="4">
        <v>31</v>
      </c>
      <c r="B35" s="36" t="s">
        <v>5</v>
      </c>
      <c r="C35" s="36" t="s">
        <v>5</v>
      </c>
      <c r="D35" s="36" t="s">
        <v>5</v>
      </c>
      <c r="E35" s="36" t="s">
        <v>5</v>
      </c>
      <c r="F35" s="36" t="s">
        <v>10</v>
      </c>
      <c r="G35" s="36" t="s">
        <v>10</v>
      </c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5</v>
      </c>
      <c r="D39" s="36"/>
      <c r="E39" s="36"/>
      <c r="F39" s="36"/>
      <c r="G39" s="36"/>
      <c r="H39" s="36"/>
    </row>
    <row r="40" spans="1:11" x14ac:dyDescent="0.25">
      <c r="A40" s="4">
        <v>36</v>
      </c>
      <c r="B40" s="36" t="s">
        <v>5</v>
      </c>
      <c r="C40" s="36"/>
      <c r="D40" s="36" t="s">
        <v>5</v>
      </c>
      <c r="E40" s="36"/>
      <c r="F40" s="36" t="s">
        <v>10</v>
      </c>
      <c r="G40" s="36" t="s">
        <v>5</v>
      </c>
      <c r="H40" s="36" t="s">
        <v>5</v>
      </c>
    </row>
    <row r="41" spans="1:11" x14ac:dyDescent="0.25">
      <c r="A41" s="4">
        <v>37</v>
      </c>
      <c r="B41" s="36"/>
      <c r="C41" s="36"/>
      <c r="D41" s="36" t="s">
        <v>8</v>
      </c>
      <c r="E41" s="36" t="s">
        <v>5</v>
      </c>
      <c r="F41" s="36" t="s">
        <v>5</v>
      </c>
      <c r="G41" s="36" t="s">
        <v>5</v>
      </c>
      <c r="H41" s="36" t="s">
        <v>5</v>
      </c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8" x14ac:dyDescent="0.25">
      <c r="A49" s="4">
        <v>45</v>
      </c>
      <c r="B49" s="36"/>
      <c r="C49" s="36"/>
      <c r="D49" s="36"/>
      <c r="E49" s="36"/>
      <c r="F49" s="36"/>
      <c r="G49" s="36"/>
      <c r="H49" s="36" t="s">
        <v>5</v>
      </c>
    </row>
    <row r="50" spans="1:8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/>
    </row>
    <row r="51" spans="1:8" x14ac:dyDescent="0.25">
      <c r="A51" s="4">
        <v>47</v>
      </c>
      <c r="B51" s="36"/>
      <c r="C51" s="36"/>
      <c r="D51" s="36"/>
      <c r="E51" s="36" t="s">
        <v>8</v>
      </c>
      <c r="F51" s="36" t="s">
        <v>9</v>
      </c>
      <c r="G51" s="36" t="s">
        <v>5</v>
      </c>
      <c r="H51" s="36"/>
    </row>
    <row r="52" spans="1:8" x14ac:dyDescent="0.25">
      <c r="A52" s="4">
        <v>48</v>
      </c>
      <c r="B52" s="36" t="s">
        <v>5</v>
      </c>
      <c r="C52" s="36"/>
      <c r="D52" s="36"/>
      <c r="E52" s="36" t="s">
        <v>8</v>
      </c>
      <c r="F52" s="36"/>
      <c r="G52" s="36"/>
      <c r="H52" s="36" t="s">
        <v>5</v>
      </c>
    </row>
    <row r="53" spans="1:8" x14ac:dyDescent="0.25">
      <c r="A53" s="4">
        <v>49</v>
      </c>
      <c r="B53" s="36"/>
      <c r="C53" s="36"/>
      <c r="D53" s="36"/>
      <c r="E53" s="36" t="s">
        <v>9</v>
      </c>
      <c r="F53" s="36" t="s">
        <v>9</v>
      </c>
      <c r="G53" s="36"/>
      <c r="H53" s="36" t="s">
        <v>5</v>
      </c>
    </row>
    <row r="54" spans="1:8" x14ac:dyDescent="0.25">
      <c r="A54" s="4">
        <v>50</v>
      </c>
      <c r="B54" s="36"/>
      <c r="C54" s="36"/>
      <c r="D54" s="36"/>
      <c r="E54" s="36"/>
      <c r="F54" s="36"/>
      <c r="G54" s="36" t="s">
        <v>5</v>
      </c>
      <c r="H54" s="36" t="s">
        <v>5</v>
      </c>
    </row>
    <row r="55" spans="1:8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8" x14ac:dyDescent="0.25">
      <c r="A56" s="4">
        <v>52</v>
      </c>
      <c r="B56" s="36" t="s">
        <v>5</v>
      </c>
      <c r="C56" s="36"/>
      <c r="D56" s="36"/>
      <c r="E56" s="36" t="s">
        <v>5</v>
      </c>
      <c r="F56" s="36" t="s">
        <v>5</v>
      </c>
      <c r="G56" s="36" t="s">
        <v>5</v>
      </c>
      <c r="H56" s="36" t="s">
        <v>5</v>
      </c>
    </row>
    <row r="57" spans="1:8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8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8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8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8" x14ac:dyDescent="0.25">
      <c r="A61" s="4">
        <v>73</v>
      </c>
      <c r="B61" s="36"/>
      <c r="C61" s="36"/>
      <c r="D61" s="36"/>
      <c r="E61" s="36" t="s">
        <v>10</v>
      </c>
      <c r="F61" s="36"/>
      <c r="G61" s="36"/>
      <c r="H61" s="36"/>
    </row>
    <row r="62" spans="1:8" x14ac:dyDescent="0.25">
      <c r="A62" s="4">
        <v>74</v>
      </c>
      <c r="B62" s="36"/>
      <c r="C62" s="36"/>
      <c r="D62" s="36" t="s">
        <v>5</v>
      </c>
      <c r="E62" s="36"/>
      <c r="F62" s="36"/>
      <c r="G62" s="36"/>
      <c r="H62" s="36"/>
    </row>
    <row r="63" spans="1:8" x14ac:dyDescent="0.25">
      <c r="A63" s="4">
        <v>101</v>
      </c>
      <c r="B63" s="37"/>
      <c r="C63" s="36" t="s">
        <v>5</v>
      </c>
      <c r="D63" s="36"/>
      <c r="E63" s="36" t="s">
        <v>10</v>
      </c>
      <c r="F63" s="36"/>
      <c r="G63" s="36" t="s">
        <v>5</v>
      </c>
      <c r="H63" s="36"/>
    </row>
    <row r="64" spans="1:8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/>
      <c r="C65" s="36" t="s">
        <v>5</v>
      </c>
      <c r="D65" s="36"/>
      <c r="E65" s="36"/>
      <c r="F65" s="36" t="s">
        <v>5</v>
      </c>
      <c r="G65" s="36"/>
      <c r="H65" s="36" t="s">
        <v>5</v>
      </c>
    </row>
    <row r="66" spans="1:8" x14ac:dyDescent="0.25">
      <c r="A66" s="4">
        <v>104</v>
      </c>
      <c r="B66" s="36"/>
      <c r="C66" s="36"/>
      <c r="D66" s="36" t="s">
        <v>5</v>
      </c>
      <c r="E66" s="36"/>
      <c r="F66" s="36" t="s">
        <v>5</v>
      </c>
      <c r="G66" s="36"/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 t="s">
        <v>5</v>
      </c>
      <c r="H70" s="36" t="s">
        <v>5</v>
      </c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6" t="s">
        <v>9</v>
      </c>
      <c r="D74" s="36"/>
      <c r="E74" s="36"/>
      <c r="F74" s="36" t="s">
        <v>10</v>
      </c>
      <c r="G74" s="36"/>
      <c r="H74" s="36"/>
    </row>
    <row r="75" spans="1:8" x14ac:dyDescent="0.25">
      <c r="A75" s="4">
        <v>113</v>
      </c>
      <c r="B75" s="36"/>
      <c r="C75" s="36"/>
      <c r="D75" s="36" t="s">
        <v>5</v>
      </c>
      <c r="E75" s="36" t="s">
        <v>5</v>
      </c>
      <c r="F75" s="36"/>
      <c r="G75" s="36"/>
      <c r="H75" s="36" t="s">
        <v>5</v>
      </c>
    </row>
    <row r="76" spans="1:8" x14ac:dyDescent="0.25">
      <c r="A76" s="4">
        <v>114</v>
      </c>
      <c r="B76" s="36"/>
      <c r="C76" s="36" t="s">
        <v>9</v>
      </c>
      <c r="D76" s="36"/>
      <c r="E76" s="36"/>
      <c r="F76" s="36" t="s">
        <v>10</v>
      </c>
      <c r="G76" s="36"/>
      <c r="H76" s="36"/>
    </row>
    <row r="77" spans="1:8" x14ac:dyDescent="0.25">
      <c r="A77" s="4">
        <v>115</v>
      </c>
      <c r="B77" s="36" t="s">
        <v>5</v>
      </c>
      <c r="C77" s="36"/>
      <c r="D77" s="36"/>
      <c r="E77" s="36"/>
      <c r="F77" s="36" t="s">
        <v>5</v>
      </c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 t="s">
        <v>5</v>
      </c>
      <c r="C82" s="36"/>
      <c r="D82" s="36"/>
      <c r="E82" s="36" t="s">
        <v>10</v>
      </c>
      <c r="F82" s="36"/>
      <c r="G82" s="36"/>
      <c r="H82" s="36" t="s">
        <v>5</v>
      </c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 t="s">
        <v>10</v>
      </c>
      <c r="E84" s="36"/>
      <c r="F84" s="36" t="s">
        <v>5</v>
      </c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 t="s">
        <v>9</v>
      </c>
      <c r="D86" s="36"/>
      <c r="E86" s="36" t="s">
        <v>5</v>
      </c>
      <c r="F86" s="36"/>
      <c r="G86" s="36" t="s">
        <v>8</v>
      </c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 t="s">
        <v>5</v>
      </c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 t="s">
        <v>5</v>
      </c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 t="s">
        <v>10</v>
      </c>
      <c r="E95" s="36"/>
      <c r="F95" s="36"/>
      <c r="G95" s="36" t="s">
        <v>5</v>
      </c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H60">
    <cfRule type="cellIs" dxfId="2946" priority="1" operator="equal">
      <formula>"Energia"</formula>
    </cfRule>
    <cfRule type="cellIs" dxfId="2945" priority="2" operator="equal">
      <formula>"Feito"</formula>
    </cfRule>
    <cfRule type="cellIs" dxfId="2944" priority="3" operator="equal">
      <formula>"Operação"</formula>
    </cfRule>
    <cfRule type="cellIs" dxfId="2943" priority="4" operator="equal">
      <formula>"Chuva"</formula>
    </cfRule>
    <cfRule type="cellIs" dxfId="2942" priority="5" operator="equal">
      <formula>"Elétrico"</formula>
    </cfRule>
    <cfRule type="cellIs" dxfId="2941" priority="6" operator="equal">
      <formula>"Mecânico"</formula>
    </cfRule>
    <cfRule type="cellIs" dxfId="2940" priority="7" operator="equal">
      <formula>"Ok"</formula>
    </cfRule>
  </conditionalFormatting>
  <conditionalFormatting sqref="G5:G56 C13">
    <cfRule type="cellIs" dxfId="2939" priority="16" operator="equal">
      <formula>"Energia"</formula>
    </cfRule>
  </conditionalFormatting>
  <conditionalFormatting sqref="I5:I16 I19:I26 I29:I60 B61:I62 B63:H95">
    <cfRule type="cellIs" dxfId="2938" priority="18" operator="equal">
      <formula>"Energia"</formula>
    </cfRule>
    <cfRule type="cellIs" dxfId="2937" priority="19" operator="equal">
      <formula>"Feito"</formula>
    </cfRule>
    <cfRule type="cellIs" dxfId="2936" priority="20" operator="equal">
      <formula>"Operação"</formula>
    </cfRule>
    <cfRule type="cellIs" dxfId="2935" priority="21" operator="equal">
      <formula>"Chuva"</formula>
    </cfRule>
    <cfRule type="cellIs" dxfId="2934" priority="22" operator="equal">
      <formula>"Elétrico"</formula>
    </cfRule>
    <cfRule type="cellIs" dxfId="2933" priority="23" operator="equal">
      <formula>"Mecânico"</formula>
    </cfRule>
    <cfRule type="cellIs" dxfId="2932" priority="24" operator="equal">
      <formula>"Ok"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7E9AAACB-54B6-4C1F-9A27-007F14942FF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F16B-AB65-418F-9601-4A29F60FD7BA}">
  <sheetPr codeName="Planilha75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J5" sqref="J5:M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56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44774</v>
      </c>
      <c r="C3" s="21">
        <f>B3+1</f>
        <v>44775</v>
      </c>
      <c r="D3" s="21">
        <f t="shared" ref="D3:H3" si="0">C3+1</f>
        <v>44776</v>
      </c>
      <c r="E3" s="21">
        <f t="shared" si="0"/>
        <v>44777</v>
      </c>
      <c r="F3" s="21">
        <f t="shared" si="0"/>
        <v>44778</v>
      </c>
      <c r="G3" s="21">
        <f t="shared" si="0"/>
        <v>44779</v>
      </c>
      <c r="H3" s="23">
        <f t="shared" si="0"/>
        <v>44780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139</v>
      </c>
      <c r="L5" s="32">
        <f t="shared" ref="L5:L10" si="2">K5/$K$11</f>
        <v>0.86335403726708071</v>
      </c>
      <c r="M5" s="50">
        <f>B3</f>
        <v>44774</v>
      </c>
      <c r="O5" t="s">
        <v>42</v>
      </c>
      <c r="P5">
        <v>157</v>
      </c>
      <c r="Q5" s="50">
        <f>M5</f>
        <v>44774</v>
      </c>
    </row>
    <row r="6" spans="1:17" x14ac:dyDescent="0.25">
      <c r="A6" s="4">
        <v>2</v>
      </c>
      <c r="B6" s="36"/>
      <c r="C6" s="36" t="s">
        <v>5</v>
      </c>
      <c r="D6" s="36"/>
      <c r="E6" s="36"/>
      <c r="F6" s="36" t="s">
        <v>5</v>
      </c>
      <c r="G6" s="36"/>
      <c r="H6" s="36"/>
      <c r="J6" s="40" t="s">
        <v>8</v>
      </c>
      <c r="K6">
        <f>COUNTIF($B$5:$H$95,J6)</f>
        <v>4</v>
      </c>
      <c r="L6" s="33">
        <f t="shared" si="2"/>
        <v>2.4844720496894408E-2</v>
      </c>
      <c r="O6" t="s">
        <v>43</v>
      </c>
      <c r="P6">
        <f>SUM(K19:K25)</f>
        <v>24</v>
      </c>
    </row>
    <row r="7" spans="1:17" x14ac:dyDescent="0.25">
      <c r="A7" s="4">
        <v>3</v>
      </c>
      <c r="B7" s="36"/>
      <c r="C7" s="36"/>
      <c r="D7" s="36" t="s">
        <v>5</v>
      </c>
      <c r="E7" s="36"/>
      <c r="F7" s="36"/>
      <c r="G7" s="36" t="s">
        <v>5</v>
      </c>
      <c r="H7" s="36"/>
      <c r="J7" s="44" t="s">
        <v>9</v>
      </c>
      <c r="K7">
        <f t="shared" ref="K7:K10" si="3">COUNTIF($B$5:$H$95,J7)</f>
        <v>4</v>
      </c>
      <c r="L7" s="33">
        <f t="shared" si="2"/>
        <v>2.4844720496894408E-2</v>
      </c>
      <c r="O7" t="s">
        <v>44</v>
      </c>
      <c r="P7">
        <f>SUM(K29:K35)</f>
        <v>3</v>
      </c>
    </row>
    <row r="8" spans="1:17" x14ac:dyDescent="0.25">
      <c r="A8" s="4">
        <v>4</v>
      </c>
      <c r="B8" s="36" t="s">
        <v>5</v>
      </c>
      <c r="C8" s="36"/>
      <c r="D8" s="36" t="s">
        <v>5</v>
      </c>
      <c r="E8" s="36"/>
      <c r="F8" s="36" t="s">
        <v>5</v>
      </c>
      <c r="G8" s="36"/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178</v>
      </c>
    </row>
    <row r="9" spans="1:17" x14ac:dyDescent="0.25">
      <c r="A9" s="4">
        <v>5</v>
      </c>
      <c r="B9" s="36"/>
      <c r="C9" s="36" t="s">
        <v>5</v>
      </c>
      <c r="D9" s="36"/>
      <c r="E9" s="36" t="s">
        <v>5</v>
      </c>
      <c r="F9" s="36"/>
      <c r="G9" s="36" t="s">
        <v>8</v>
      </c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 t="s">
        <v>5</v>
      </c>
      <c r="C10" s="36"/>
      <c r="D10" s="36" t="s">
        <v>5</v>
      </c>
      <c r="E10" s="36"/>
      <c r="F10" s="36" t="s">
        <v>5</v>
      </c>
      <c r="G10" s="36"/>
      <c r="H10" s="36" t="s">
        <v>5</v>
      </c>
      <c r="J10" s="41" t="s">
        <v>10</v>
      </c>
      <c r="K10">
        <f t="shared" si="3"/>
        <v>14</v>
      </c>
      <c r="L10" s="35">
        <f t="shared" si="2"/>
        <v>8.6956521739130432E-2</v>
      </c>
      <c r="O10" t="s">
        <v>55</v>
      </c>
      <c r="P10">
        <f>P8</f>
        <v>178</v>
      </c>
    </row>
    <row r="11" spans="1:17" x14ac:dyDescent="0.25">
      <c r="A11" s="4">
        <v>7</v>
      </c>
      <c r="B11" s="36" t="s">
        <v>5</v>
      </c>
      <c r="C11" s="36"/>
      <c r="D11" s="36" t="s">
        <v>5</v>
      </c>
      <c r="E11" s="36"/>
      <c r="F11" s="36" t="s">
        <v>8</v>
      </c>
      <c r="G11" s="36"/>
      <c r="H11" s="36" t="s">
        <v>5</v>
      </c>
      <c r="J11" s="42" t="s">
        <v>20</v>
      </c>
      <c r="K11">
        <f>SUM(K5:K10)</f>
        <v>161</v>
      </c>
    </row>
    <row r="12" spans="1:17" x14ac:dyDescent="0.25">
      <c r="A12" s="4">
        <v>8</v>
      </c>
      <c r="B12" s="36"/>
      <c r="C12" s="36"/>
      <c r="D12" s="36"/>
      <c r="E12" s="36" t="s">
        <v>5</v>
      </c>
      <c r="F12" s="36" t="s">
        <v>5</v>
      </c>
      <c r="G12" s="36" t="s">
        <v>5</v>
      </c>
      <c r="H12" s="36"/>
    </row>
    <row r="13" spans="1:17" x14ac:dyDescent="0.25">
      <c r="A13" s="4">
        <v>9</v>
      </c>
      <c r="B13" s="36"/>
      <c r="C13" s="36" t="s">
        <v>5</v>
      </c>
      <c r="D13" s="36"/>
      <c r="E13" s="36"/>
      <c r="F13" s="36" t="s">
        <v>5</v>
      </c>
      <c r="G13" s="36" t="s">
        <v>5</v>
      </c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 t="s">
        <v>5</v>
      </c>
      <c r="H14" s="36"/>
    </row>
    <row r="15" spans="1:17" x14ac:dyDescent="0.25">
      <c r="A15" s="4">
        <v>11</v>
      </c>
      <c r="B15" s="36"/>
      <c r="C15" s="36"/>
      <c r="D15" s="36" t="s">
        <v>5</v>
      </c>
      <c r="E15" s="36"/>
      <c r="F15" s="36"/>
      <c r="G15" s="36" t="s">
        <v>5</v>
      </c>
      <c r="H15" s="36"/>
    </row>
    <row r="16" spans="1:17" x14ac:dyDescent="0.25">
      <c r="A16" s="4">
        <v>12</v>
      </c>
      <c r="B16" s="36" t="s">
        <v>5</v>
      </c>
      <c r="C16" s="36"/>
      <c r="D16" s="36"/>
      <c r="E16" s="36" t="s">
        <v>5</v>
      </c>
      <c r="F16" s="36"/>
      <c r="G16" s="36"/>
      <c r="H16" s="36" t="s">
        <v>5</v>
      </c>
      <c r="N16">
        <f>P8</f>
        <v>178</v>
      </c>
      <c r="O16" s="59">
        <f>N17/N16</f>
        <v>0.7808988764044944</v>
      </c>
    </row>
    <row r="17" spans="1:14" x14ac:dyDescent="0.25">
      <c r="A17" s="4">
        <v>13</v>
      </c>
      <c r="B17" s="36"/>
      <c r="C17" s="36" t="s">
        <v>5</v>
      </c>
      <c r="D17" s="36"/>
      <c r="E17" s="36" t="s">
        <v>5</v>
      </c>
      <c r="F17" s="36"/>
      <c r="G17" s="36" t="s">
        <v>5</v>
      </c>
      <c r="H17" s="36"/>
      <c r="I17" s="71" t="s">
        <v>43</v>
      </c>
      <c r="J17" s="72"/>
      <c r="K17" s="72"/>
      <c r="N17">
        <f>K5</f>
        <v>139</v>
      </c>
    </row>
    <row r="18" spans="1:14" x14ac:dyDescent="0.25">
      <c r="A18" s="4">
        <v>14</v>
      </c>
      <c r="B18" s="36" t="s">
        <v>10</v>
      </c>
      <c r="C18" s="36" t="s">
        <v>10</v>
      </c>
      <c r="D18" s="36" t="s">
        <v>8</v>
      </c>
      <c r="E18" s="36" t="s">
        <v>9</v>
      </c>
      <c r="F18" s="36" t="s">
        <v>9</v>
      </c>
      <c r="G18" s="36"/>
      <c r="H18" s="36" t="s">
        <v>5</v>
      </c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1</v>
      </c>
    </row>
    <row r="21" spans="1:14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2</v>
      </c>
    </row>
    <row r="22" spans="1:14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3</v>
      </c>
    </row>
    <row r="23" spans="1:14" x14ac:dyDescent="0.25">
      <c r="A23" s="4">
        <v>19</v>
      </c>
      <c r="B23" s="36"/>
      <c r="C23" s="36"/>
      <c r="D23" s="36" t="s">
        <v>5</v>
      </c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6</v>
      </c>
    </row>
    <row r="24" spans="1:14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5</v>
      </c>
    </row>
    <row r="25" spans="1:14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7</v>
      </c>
    </row>
    <row r="26" spans="1:14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4" x14ac:dyDescent="0.25">
      <c r="A27" s="4">
        <v>23</v>
      </c>
      <c r="B27" s="36" t="s">
        <v>5</v>
      </c>
      <c r="C27" s="36" t="s">
        <v>10</v>
      </c>
      <c r="D27" s="36" t="s">
        <v>5</v>
      </c>
      <c r="E27" s="36" t="s">
        <v>5</v>
      </c>
      <c r="F27" s="36" t="s">
        <v>5</v>
      </c>
      <c r="G27" s="36" t="s">
        <v>5</v>
      </c>
      <c r="H27" s="36" t="s">
        <v>10</v>
      </c>
      <c r="I27" s="71" t="s">
        <v>44</v>
      </c>
      <c r="J27" s="72"/>
      <c r="K27" s="72"/>
    </row>
    <row r="28" spans="1:14" x14ac:dyDescent="0.25">
      <c r="A28" s="4">
        <v>24</v>
      </c>
      <c r="B28" s="36" t="s">
        <v>5</v>
      </c>
      <c r="C28" s="36"/>
      <c r="D28" s="36"/>
      <c r="E28" s="36"/>
      <c r="F28" s="36" t="s">
        <v>5</v>
      </c>
      <c r="G28" s="36"/>
      <c r="H28" s="36"/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/>
      <c r="C29" s="36" t="s">
        <v>5</v>
      </c>
      <c r="D29" s="36"/>
      <c r="E29" s="36" t="s">
        <v>5</v>
      </c>
      <c r="F29" s="36"/>
      <c r="G29" s="36" t="s">
        <v>5</v>
      </c>
      <c r="H29" s="36"/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 t="s">
        <v>5</v>
      </c>
      <c r="E30" s="36" t="s">
        <v>5</v>
      </c>
      <c r="F30" s="36"/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/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1</v>
      </c>
    </row>
    <row r="32" spans="1:14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2</v>
      </c>
    </row>
    <row r="33" spans="1:11" x14ac:dyDescent="0.25">
      <c r="A33" s="4">
        <v>29</v>
      </c>
      <c r="B33" s="36" t="s">
        <v>5</v>
      </c>
      <c r="C33" s="36"/>
      <c r="D33" s="36"/>
      <c r="E33" s="36" t="s">
        <v>5</v>
      </c>
      <c r="F33" s="36" t="s">
        <v>5</v>
      </c>
      <c r="G33" s="36"/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5</v>
      </c>
      <c r="C34" s="36"/>
      <c r="D34" s="36" t="s">
        <v>5</v>
      </c>
      <c r="E34" s="36"/>
      <c r="F34" s="36" t="s">
        <v>5</v>
      </c>
      <c r="G34" s="36"/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 t="s">
        <v>5</v>
      </c>
      <c r="D35" s="36" t="s">
        <v>5</v>
      </c>
      <c r="E35" s="36" t="s">
        <v>5</v>
      </c>
      <c r="F35" s="36"/>
      <c r="G35" s="36" t="s">
        <v>5</v>
      </c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 t="s">
        <v>5</v>
      </c>
      <c r="G39" s="36" t="s">
        <v>5</v>
      </c>
      <c r="H39" s="36" t="s">
        <v>5</v>
      </c>
    </row>
    <row r="40" spans="1:11" x14ac:dyDescent="0.25">
      <c r="A40" s="4">
        <v>36</v>
      </c>
      <c r="B40" s="36"/>
      <c r="C40" s="36"/>
      <c r="D40" s="36" t="s">
        <v>5</v>
      </c>
      <c r="E40" s="36"/>
      <c r="F40" s="36"/>
      <c r="G40" s="36"/>
      <c r="H40" s="36"/>
    </row>
    <row r="41" spans="1:11" x14ac:dyDescent="0.25">
      <c r="A41" s="4">
        <v>37</v>
      </c>
      <c r="B41" s="36" t="s">
        <v>5</v>
      </c>
      <c r="C41" s="36" t="s">
        <v>5</v>
      </c>
      <c r="D41" s="36" t="s">
        <v>5</v>
      </c>
      <c r="E41" s="36" t="s">
        <v>5</v>
      </c>
      <c r="F41" s="36" t="s">
        <v>5</v>
      </c>
      <c r="G41" s="36" t="s">
        <v>5</v>
      </c>
      <c r="H41" s="36" t="s">
        <v>5</v>
      </c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 t="s">
        <v>5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/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 t="s">
        <v>8</v>
      </c>
      <c r="C50" s="36" t="s">
        <v>10</v>
      </c>
      <c r="D50" s="36" t="s">
        <v>5</v>
      </c>
      <c r="E50" s="36" t="s">
        <v>10</v>
      </c>
      <c r="F50" s="36" t="s">
        <v>5</v>
      </c>
      <c r="G50" s="36" t="s">
        <v>5</v>
      </c>
      <c r="H50" s="36" t="s">
        <v>5</v>
      </c>
    </row>
    <row r="51" spans="1:11" x14ac:dyDescent="0.25">
      <c r="A51" s="4">
        <v>47</v>
      </c>
      <c r="B51" s="36" t="s">
        <v>9</v>
      </c>
      <c r="C51" s="36" t="s">
        <v>5</v>
      </c>
      <c r="D51" s="36"/>
      <c r="E51" s="36"/>
      <c r="F51" s="36"/>
      <c r="G51" s="36"/>
      <c r="H51" s="36" t="s">
        <v>5</v>
      </c>
    </row>
    <row r="52" spans="1:11" x14ac:dyDescent="0.25">
      <c r="A52" s="4">
        <v>48</v>
      </c>
      <c r="B52" s="36"/>
      <c r="C52" s="36"/>
      <c r="D52" s="36"/>
      <c r="E52" s="36" t="s">
        <v>5</v>
      </c>
      <c r="F52" s="36"/>
      <c r="G52" s="36"/>
      <c r="H52" s="36" t="s">
        <v>5</v>
      </c>
    </row>
    <row r="53" spans="1:11" x14ac:dyDescent="0.25">
      <c r="A53" s="4">
        <v>49</v>
      </c>
      <c r="B53" s="36"/>
      <c r="C53" s="36"/>
      <c r="D53" s="36"/>
      <c r="E53" s="36"/>
      <c r="F53" s="36" t="s">
        <v>5</v>
      </c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/>
      <c r="C54" s="36"/>
      <c r="D54" s="36"/>
      <c r="E54" s="36"/>
      <c r="F54" s="36"/>
      <c r="G54" s="36"/>
      <c r="H54" s="36" t="s">
        <v>5</v>
      </c>
    </row>
    <row r="55" spans="1:11" x14ac:dyDescent="0.25">
      <c r="A55" s="4">
        <v>51</v>
      </c>
      <c r="B55" s="36"/>
      <c r="C55" s="36"/>
      <c r="D55" s="36"/>
      <c r="E55" s="36"/>
      <c r="F55" s="36" t="s">
        <v>5</v>
      </c>
      <c r="G55" s="36"/>
      <c r="H55" s="36"/>
    </row>
    <row r="56" spans="1:11" x14ac:dyDescent="0.25">
      <c r="A56" s="4">
        <v>52</v>
      </c>
      <c r="B56" s="36" t="s">
        <v>5</v>
      </c>
      <c r="C56" s="36" t="s">
        <v>5</v>
      </c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1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 t="s">
        <v>5</v>
      </c>
      <c r="G58" s="36" t="s">
        <v>5</v>
      </c>
      <c r="H58" s="36" t="s">
        <v>5</v>
      </c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 t="s">
        <v>9</v>
      </c>
      <c r="C61" s="36"/>
      <c r="D61" s="36"/>
      <c r="E61" s="36" t="s">
        <v>10</v>
      </c>
      <c r="F61" s="36" t="s">
        <v>10</v>
      </c>
      <c r="G61" s="36" t="s">
        <v>10</v>
      </c>
      <c r="H61" s="36" t="s">
        <v>5</v>
      </c>
    </row>
    <row r="62" spans="1:11" x14ac:dyDescent="0.25">
      <c r="A62" s="4">
        <v>74</v>
      </c>
      <c r="B62" s="36" t="s">
        <v>5</v>
      </c>
      <c r="C62" s="36"/>
      <c r="D62" s="36"/>
      <c r="E62" s="36" t="s">
        <v>10</v>
      </c>
      <c r="F62" s="36" t="s">
        <v>10</v>
      </c>
      <c r="G62" s="36" t="s">
        <v>10</v>
      </c>
      <c r="H62" s="36" t="s">
        <v>5</v>
      </c>
    </row>
    <row r="63" spans="1:11" x14ac:dyDescent="0.25">
      <c r="A63" s="4">
        <v>101</v>
      </c>
      <c r="B63" s="37" t="s">
        <v>5</v>
      </c>
      <c r="C63" s="36"/>
      <c r="D63" s="36" t="s">
        <v>5</v>
      </c>
      <c r="E63" s="36"/>
      <c r="F63" s="36" t="s">
        <v>5</v>
      </c>
      <c r="G63" s="36"/>
      <c r="H63" s="36" t="s">
        <v>5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/>
      <c r="C65" s="36" t="s">
        <v>5</v>
      </c>
      <c r="D65" s="36"/>
      <c r="E65" s="36" t="s">
        <v>5</v>
      </c>
      <c r="F65" s="36"/>
      <c r="G65" s="36" t="s">
        <v>5</v>
      </c>
      <c r="H65" s="36"/>
    </row>
    <row r="66" spans="1:8" x14ac:dyDescent="0.25">
      <c r="A66" s="4">
        <v>104</v>
      </c>
      <c r="B66" s="36"/>
      <c r="C66" s="36" t="s">
        <v>5</v>
      </c>
      <c r="D66" s="36"/>
      <c r="E66" s="36" t="s">
        <v>5</v>
      </c>
      <c r="F66" s="36"/>
      <c r="G66" s="36" t="s">
        <v>5</v>
      </c>
      <c r="H66" s="36"/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/>
      <c r="D74" s="36"/>
      <c r="E74" s="36" t="s">
        <v>10</v>
      </c>
      <c r="F74" s="36"/>
      <c r="G74" s="36"/>
      <c r="H74" s="36" t="s">
        <v>5</v>
      </c>
    </row>
    <row r="75" spans="1:8" x14ac:dyDescent="0.25">
      <c r="A75" s="4">
        <v>113</v>
      </c>
      <c r="B75" s="36" t="s">
        <v>5</v>
      </c>
      <c r="C75" s="36"/>
      <c r="D75" s="36"/>
      <c r="E75" s="36"/>
      <c r="F75" s="36" t="s">
        <v>5</v>
      </c>
      <c r="G75" s="36" t="s">
        <v>5</v>
      </c>
      <c r="H75" s="36"/>
    </row>
    <row r="76" spans="1:8" x14ac:dyDescent="0.25">
      <c r="A76" s="4">
        <v>114</v>
      </c>
      <c r="B76" s="36" t="s">
        <v>5</v>
      </c>
      <c r="C76" s="36"/>
      <c r="D76" s="36"/>
      <c r="E76" s="36" t="s">
        <v>5</v>
      </c>
      <c r="F76" s="36" t="s">
        <v>5</v>
      </c>
      <c r="G76" s="36"/>
      <c r="H76" s="36" t="s">
        <v>5</v>
      </c>
    </row>
    <row r="77" spans="1:8" x14ac:dyDescent="0.25">
      <c r="A77" s="4">
        <v>115</v>
      </c>
      <c r="B77" s="36"/>
      <c r="C77" s="36" t="s">
        <v>5</v>
      </c>
      <c r="D77" s="36"/>
      <c r="E77" s="36"/>
      <c r="F77" s="36"/>
      <c r="G77" s="36" t="s">
        <v>5</v>
      </c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 t="s">
        <v>5</v>
      </c>
      <c r="D82" s="36"/>
      <c r="E82" s="36" t="s">
        <v>5</v>
      </c>
      <c r="F82" s="36"/>
      <c r="G82" s="36"/>
      <c r="H82" s="36" t="s">
        <v>5</v>
      </c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5</v>
      </c>
      <c r="C84" s="36"/>
      <c r="D84" s="36" t="s">
        <v>5</v>
      </c>
      <c r="E84" s="36"/>
      <c r="F84" s="36" t="s">
        <v>5</v>
      </c>
      <c r="G84" s="36"/>
      <c r="H84" s="36" t="s">
        <v>5</v>
      </c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 t="s">
        <v>5</v>
      </c>
      <c r="C86" s="36"/>
      <c r="D86" s="36" t="s">
        <v>10</v>
      </c>
      <c r="E86" s="36" t="s">
        <v>5</v>
      </c>
      <c r="F86" s="36" t="s">
        <v>5</v>
      </c>
      <c r="G86" s="36"/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5</v>
      </c>
      <c r="C95" s="36"/>
      <c r="D95" s="36" t="s">
        <v>5</v>
      </c>
      <c r="E95" s="36"/>
      <c r="F95" s="36" t="s">
        <v>5</v>
      </c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F5:H60">
    <cfRule type="cellIs" dxfId="2931" priority="1" operator="equal">
      <formula>"Energia"</formula>
    </cfRule>
    <cfRule type="cellIs" dxfId="2930" priority="2" operator="equal">
      <formula>"Feito"</formula>
    </cfRule>
    <cfRule type="cellIs" dxfId="2929" priority="3" operator="equal">
      <formula>"Operação"</formula>
    </cfRule>
    <cfRule type="cellIs" dxfId="2928" priority="4" operator="equal">
      <formula>"Chuva"</formula>
    </cfRule>
    <cfRule type="cellIs" dxfId="2927" priority="5" operator="equal">
      <formula>"Elétrico"</formula>
    </cfRule>
    <cfRule type="cellIs" dxfId="2926" priority="6" operator="equal">
      <formula>"Mecânico"</formula>
    </cfRule>
    <cfRule type="cellIs" dxfId="2925" priority="7" operator="equal">
      <formula>"Ok"</formula>
    </cfRule>
  </conditionalFormatting>
  <conditionalFormatting sqref="G5:G56 B5:E65 C13">
    <cfRule type="cellIs" dxfId="2924" priority="16" operator="equal">
      <formula>"Energia"</formula>
    </cfRule>
  </conditionalFormatting>
  <conditionalFormatting sqref="I5:I16 B5:E65 I19:I26 I29:I60 F61:I62 F63:H65 B66:H95">
    <cfRule type="cellIs" dxfId="2923" priority="19" operator="equal">
      <formula>"Feito"</formula>
    </cfRule>
    <cfRule type="cellIs" dxfId="2922" priority="20" operator="equal">
      <formula>"Operação"</formula>
    </cfRule>
    <cfRule type="cellIs" dxfId="2921" priority="21" operator="equal">
      <formula>"Chuva"</formula>
    </cfRule>
    <cfRule type="cellIs" dxfId="2920" priority="22" operator="equal">
      <formula>"Elétrico"</formula>
    </cfRule>
    <cfRule type="cellIs" dxfId="2919" priority="23" operator="equal">
      <formula>"Mecânico"</formula>
    </cfRule>
    <cfRule type="cellIs" dxfId="2918" priority="24" operator="equal">
      <formula>"Ok"</formula>
    </cfRule>
  </conditionalFormatting>
  <conditionalFormatting sqref="I5:I16 I19:I26 I29:I60 F61:I62 F63:H65 B66:H95">
    <cfRule type="cellIs" dxfId="2917" priority="18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13D4DA41-76BE-4413-970A-CDB84403FCC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0B9-7F0D-469F-A070-A41142D6EB1D}">
  <sheetPr codeName="Planilha76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J5" sqref="J5:M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58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44781</v>
      </c>
      <c r="C3" s="21">
        <f>B3+1</f>
        <v>44782</v>
      </c>
      <c r="D3" s="21">
        <f t="shared" ref="D3:H3" si="0">C3+1</f>
        <v>44783</v>
      </c>
      <c r="E3" s="21">
        <f t="shared" si="0"/>
        <v>44784</v>
      </c>
      <c r="F3" s="21">
        <f t="shared" si="0"/>
        <v>44785</v>
      </c>
      <c r="G3" s="21">
        <f t="shared" si="0"/>
        <v>44786</v>
      </c>
      <c r="H3" s="23">
        <f t="shared" si="0"/>
        <v>44787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135</v>
      </c>
      <c r="L5" s="32">
        <f t="shared" ref="L5:L10" si="2">K5/$K$11</f>
        <v>0.88235294117647056</v>
      </c>
      <c r="M5" s="50">
        <f>B3</f>
        <v>44781</v>
      </c>
      <c r="O5" t="s">
        <v>42</v>
      </c>
      <c r="P5">
        <v>146</v>
      </c>
      <c r="Q5" s="50">
        <f>M5</f>
        <v>44781</v>
      </c>
    </row>
    <row r="6" spans="1:17" x14ac:dyDescent="0.25">
      <c r="A6" s="4">
        <v>2</v>
      </c>
      <c r="B6" s="36" t="s">
        <v>5</v>
      </c>
      <c r="C6" s="36"/>
      <c r="D6" s="36"/>
      <c r="E6" s="36" t="s">
        <v>5</v>
      </c>
      <c r="F6" s="36"/>
      <c r="G6" s="36"/>
      <c r="H6" s="36" t="s">
        <v>5</v>
      </c>
      <c r="J6" s="40" t="s">
        <v>8</v>
      </c>
      <c r="K6">
        <f>COUNTIF($B$5:$H$95,J6)</f>
        <v>4</v>
      </c>
      <c r="L6" s="33">
        <f t="shared" si="2"/>
        <v>2.6143790849673203E-2</v>
      </c>
      <c r="O6" t="s">
        <v>43</v>
      </c>
      <c r="P6">
        <f>SUM(K19:K25)</f>
        <v>15</v>
      </c>
    </row>
    <row r="7" spans="1:17" x14ac:dyDescent="0.25">
      <c r="A7" s="4">
        <v>3</v>
      </c>
      <c r="B7" s="36"/>
      <c r="C7" s="36" t="s">
        <v>5</v>
      </c>
      <c r="D7" s="36"/>
      <c r="E7" s="36"/>
      <c r="F7" s="36" t="s">
        <v>5</v>
      </c>
      <c r="G7" s="36"/>
      <c r="H7" s="36"/>
      <c r="J7" s="44" t="s">
        <v>9</v>
      </c>
      <c r="K7">
        <f t="shared" ref="K7:K10" si="3">COUNTIF($B$5:$H$95,J7)</f>
        <v>3</v>
      </c>
      <c r="L7" s="33">
        <f t="shared" si="2"/>
        <v>1.9607843137254902E-2</v>
      </c>
      <c r="O7" t="s">
        <v>44</v>
      </c>
      <c r="P7">
        <f>SUM(K29:K35)</f>
        <v>4</v>
      </c>
    </row>
    <row r="8" spans="1:17" x14ac:dyDescent="0.25">
      <c r="A8" s="4">
        <v>4</v>
      </c>
      <c r="B8" s="36"/>
      <c r="C8" s="36" t="s">
        <v>5</v>
      </c>
      <c r="D8" s="36"/>
      <c r="E8" s="36"/>
      <c r="F8" s="36" t="s">
        <v>5</v>
      </c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157</v>
      </c>
    </row>
    <row r="9" spans="1:17" x14ac:dyDescent="0.25">
      <c r="A9" s="4">
        <v>5</v>
      </c>
      <c r="B9" s="36" t="s">
        <v>5</v>
      </c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 t="s">
        <v>5</v>
      </c>
      <c r="D10" s="36"/>
      <c r="E10" s="36" t="s">
        <v>5</v>
      </c>
      <c r="F10" s="36"/>
      <c r="G10" s="36" t="s">
        <v>5</v>
      </c>
      <c r="H10" s="36"/>
      <c r="J10" s="41" t="s">
        <v>10</v>
      </c>
      <c r="K10">
        <f t="shared" si="3"/>
        <v>11</v>
      </c>
      <c r="L10" s="35">
        <f t="shared" si="2"/>
        <v>7.1895424836601302E-2</v>
      </c>
      <c r="O10" t="s">
        <v>55</v>
      </c>
      <c r="P10">
        <f>P8</f>
        <v>157</v>
      </c>
    </row>
    <row r="11" spans="1:17" x14ac:dyDescent="0.25">
      <c r="A11" s="4">
        <v>7</v>
      </c>
      <c r="B11" s="36"/>
      <c r="C11" s="36" t="s">
        <v>5</v>
      </c>
      <c r="D11" s="36"/>
      <c r="E11" s="36"/>
      <c r="F11" s="36" t="s">
        <v>5</v>
      </c>
      <c r="G11" s="36"/>
      <c r="H11" s="36"/>
      <c r="J11" s="42" t="s">
        <v>20</v>
      </c>
      <c r="K11">
        <f>SUM(K5:K10)</f>
        <v>153</v>
      </c>
    </row>
    <row r="12" spans="1:17" x14ac:dyDescent="0.25">
      <c r="A12" s="4">
        <v>8</v>
      </c>
      <c r="B12" s="36"/>
      <c r="C12" s="36" t="s">
        <v>5</v>
      </c>
      <c r="D12" s="36"/>
      <c r="E12" s="36"/>
      <c r="F12" s="36" t="s">
        <v>5</v>
      </c>
      <c r="G12" s="36"/>
      <c r="H12" s="36"/>
    </row>
    <row r="13" spans="1:17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 t="s">
        <v>5</v>
      </c>
      <c r="H13" s="36"/>
    </row>
    <row r="14" spans="1:17" x14ac:dyDescent="0.25">
      <c r="A14" s="4">
        <v>10</v>
      </c>
      <c r="B14" s="36"/>
      <c r="C14" s="36" t="s">
        <v>5</v>
      </c>
      <c r="D14" s="36"/>
      <c r="E14" s="36"/>
      <c r="F14" s="36" t="s">
        <v>10</v>
      </c>
      <c r="G14" s="36"/>
      <c r="H14" s="36"/>
    </row>
    <row r="15" spans="1:17" x14ac:dyDescent="0.25">
      <c r="A15" s="4">
        <v>11</v>
      </c>
      <c r="B15" s="36"/>
      <c r="C15" s="36" t="s">
        <v>5</v>
      </c>
      <c r="D15" s="36"/>
      <c r="E15" s="36"/>
      <c r="F15" s="36" t="s">
        <v>5</v>
      </c>
      <c r="G15" s="36"/>
      <c r="H15" s="36"/>
    </row>
    <row r="16" spans="1:17" x14ac:dyDescent="0.25">
      <c r="A16" s="4">
        <v>12</v>
      </c>
      <c r="B16" s="36"/>
      <c r="C16" s="36"/>
      <c r="D16" s="36" t="s">
        <v>5</v>
      </c>
      <c r="E16" s="36" t="s">
        <v>10</v>
      </c>
      <c r="F16" s="36" t="s">
        <v>5</v>
      </c>
      <c r="G16" s="36" t="s">
        <v>5</v>
      </c>
      <c r="H16" s="36"/>
      <c r="N16">
        <f>P8</f>
        <v>157</v>
      </c>
      <c r="O16" s="59">
        <f>N17/N16</f>
        <v>0.85987261146496818</v>
      </c>
    </row>
    <row r="17" spans="1:14" x14ac:dyDescent="0.25">
      <c r="A17" s="4">
        <v>13</v>
      </c>
      <c r="B17" s="36" t="s">
        <v>5</v>
      </c>
      <c r="C17" s="36"/>
      <c r="D17" s="36" t="s">
        <v>5</v>
      </c>
      <c r="E17" s="36"/>
      <c r="F17" s="36" t="s">
        <v>10</v>
      </c>
      <c r="G17" s="36"/>
      <c r="H17" s="36" t="s">
        <v>5</v>
      </c>
      <c r="I17" s="71" t="s">
        <v>43</v>
      </c>
      <c r="J17" s="72"/>
      <c r="K17" s="72"/>
      <c r="N17">
        <f>K5</f>
        <v>135</v>
      </c>
    </row>
    <row r="18" spans="1:14" x14ac:dyDescent="0.25">
      <c r="A18" s="4">
        <v>14</v>
      </c>
      <c r="B18" s="36"/>
      <c r="C18" s="36" t="s">
        <v>5</v>
      </c>
      <c r="D18" s="36"/>
      <c r="E18" s="36" t="s">
        <v>10</v>
      </c>
      <c r="F18" s="36"/>
      <c r="G18" s="36" t="s">
        <v>9</v>
      </c>
      <c r="H18" s="36"/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3</v>
      </c>
    </row>
    <row r="21" spans="1:14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4</v>
      </c>
    </row>
    <row r="22" spans="1:14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2</v>
      </c>
    </row>
    <row r="23" spans="1:14" x14ac:dyDescent="0.25">
      <c r="A23" s="4">
        <v>19</v>
      </c>
      <c r="B23" s="36"/>
      <c r="C23" s="36" t="s">
        <v>5</v>
      </c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4</v>
      </c>
    </row>
    <row r="24" spans="1:14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1</v>
      </c>
    </row>
    <row r="25" spans="1:14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1</v>
      </c>
    </row>
    <row r="26" spans="1:14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4" x14ac:dyDescent="0.25">
      <c r="A27" s="4">
        <v>23</v>
      </c>
      <c r="B27" s="36" t="s">
        <v>5</v>
      </c>
      <c r="C27" s="36" t="s">
        <v>5</v>
      </c>
      <c r="D27" s="36" t="s">
        <v>5</v>
      </c>
      <c r="E27" s="36" t="s">
        <v>5</v>
      </c>
      <c r="F27" s="36" t="s">
        <v>10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4" x14ac:dyDescent="0.25">
      <c r="A28" s="4">
        <v>24</v>
      </c>
      <c r="B28" s="36" t="s">
        <v>5</v>
      </c>
      <c r="C28" s="36"/>
      <c r="D28" s="36"/>
      <c r="E28" s="36" t="s">
        <v>5</v>
      </c>
      <c r="F28" s="36" t="s">
        <v>5</v>
      </c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 t="s">
        <v>5</v>
      </c>
      <c r="C29" s="36"/>
      <c r="D29" s="36" t="s">
        <v>5</v>
      </c>
      <c r="E29" s="36"/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 t="s">
        <v>5</v>
      </c>
      <c r="D30" s="36" t="s">
        <v>5</v>
      </c>
      <c r="E30" s="36" t="s">
        <v>5</v>
      </c>
      <c r="F30" s="36" t="s">
        <v>5</v>
      </c>
      <c r="G30" s="36"/>
      <c r="H30" s="36" t="s">
        <v>10</v>
      </c>
      <c r="I30" s="38" t="s">
        <v>47</v>
      </c>
      <c r="J30" s="38" t="str">
        <f t="shared" si="4"/>
        <v>ter</v>
      </c>
      <c r="K30" s="58">
        <v>3</v>
      </c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4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1</v>
      </c>
    </row>
    <row r="33" spans="1:11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/>
      <c r="H33" s="36"/>
      <c r="I33" s="38" t="s">
        <v>50</v>
      </c>
      <c r="J33" s="38" t="str">
        <f t="shared" si="4"/>
        <v>sex</v>
      </c>
      <c r="K33" s="58" t="s">
        <v>59</v>
      </c>
    </row>
    <row r="34" spans="1:11" x14ac:dyDescent="0.25">
      <c r="A34" s="4">
        <v>30</v>
      </c>
      <c r="B34" s="36"/>
      <c r="C34" s="36" t="s">
        <v>5</v>
      </c>
      <c r="D34" s="36"/>
      <c r="E34" s="36" t="s">
        <v>5</v>
      </c>
      <c r="F34" s="36"/>
      <c r="G34" s="36" t="s">
        <v>5</v>
      </c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/>
      <c r="D35" s="36" t="s">
        <v>10</v>
      </c>
      <c r="E35" s="36" t="s">
        <v>5</v>
      </c>
      <c r="F35" s="36"/>
      <c r="G35" s="36" t="s">
        <v>5</v>
      </c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 t="s">
        <v>5</v>
      </c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5</v>
      </c>
      <c r="C39" s="36" t="s">
        <v>5</v>
      </c>
      <c r="D39" s="36" t="s">
        <v>5</v>
      </c>
      <c r="E39" s="36" t="s">
        <v>5</v>
      </c>
      <c r="F39" s="36" t="s">
        <v>5</v>
      </c>
      <c r="G39" s="36"/>
      <c r="H39" s="36" t="s">
        <v>5</v>
      </c>
    </row>
    <row r="40" spans="1:11" x14ac:dyDescent="0.25">
      <c r="A40" s="4">
        <v>36</v>
      </c>
      <c r="B40" s="36" t="s">
        <v>5</v>
      </c>
      <c r="C40" s="36"/>
      <c r="D40" s="36"/>
      <c r="E40" s="36"/>
      <c r="F40" s="36"/>
      <c r="G40" s="36"/>
      <c r="H40" s="36" t="s">
        <v>5</v>
      </c>
    </row>
    <row r="41" spans="1:11" x14ac:dyDescent="0.25">
      <c r="A41" s="4">
        <v>37</v>
      </c>
      <c r="B41" s="36" t="s">
        <v>5</v>
      </c>
      <c r="C41" s="36"/>
      <c r="D41" s="36" t="s">
        <v>5</v>
      </c>
      <c r="E41" s="36"/>
      <c r="F41" s="36" t="s">
        <v>5</v>
      </c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 t="s">
        <v>5</v>
      </c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 t="s">
        <v>5</v>
      </c>
      <c r="C50" s="36" t="s">
        <v>8</v>
      </c>
      <c r="D50" s="36" t="s">
        <v>10</v>
      </c>
      <c r="E50" s="36"/>
      <c r="F50" s="36"/>
      <c r="G50" s="36"/>
      <c r="H50" s="36" t="s">
        <v>5</v>
      </c>
    </row>
    <row r="51" spans="1:11" x14ac:dyDescent="0.25">
      <c r="A51" s="4">
        <v>47</v>
      </c>
      <c r="B51" s="36"/>
      <c r="C51" s="36" t="s">
        <v>8</v>
      </c>
      <c r="D51" s="36"/>
      <c r="E51" s="36"/>
      <c r="F51" s="36"/>
      <c r="G51" s="36" t="s">
        <v>10</v>
      </c>
      <c r="H51" s="36"/>
    </row>
    <row r="52" spans="1:11" x14ac:dyDescent="0.25">
      <c r="A52" s="4">
        <v>48</v>
      </c>
      <c r="B52" s="36" t="s">
        <v>10</v>
      </c>
      <c r="C52" s="36"/>
      <c r="D52" s="36"/>
      <c r="E52" s="36"/>
      <c r="F52" s="36"/>
      <c r="G52" s="36"/>
      <c r="H52" s="36" t="s">
        <v>5</v>
      </c>
    </row>
    <row r="53" spans="1:11" x14ac:dyDescent="0.25">
      <c r="A53" s="4">
        <v>49</v>
      </c>
      <c r="B53" s="36"/>
      <c r="C53" s="36" t="s">
        <v>5</v>
      </c>
      <c r="D53" s="36" t="s">
        <v>5</v>
      </c>
      <c r="E53" s="36" t="s">
        <v>5</v>
      </c>
      <c r="F53" s="36" t="s">
        <v>5</v>
      </c>
      <c r="G53" s="36" t="s">
        <v>5</v>
      </c>
      <c r="H53" s="36"/>
      <c r="K53" t="s">
        <v>57</v>
      </c>
    </row>
    <row r="54" spans="1:11" x14ac:dyDescent="0.25">
      <c r="A54" s="4">
        <v>50</v>
      </c>
      <c r="B54" s="36"/>
      <c r="C54" s="36" t="s">
        <v>5</v>
      </c>
      <c r="D54" s="36"/>
      <c r="E54" s="36" t="s">
        <v>5</v>
      </c>
      <c r="F54" s="36" t="s">
        <v>5</v>
      </c>
      <c r="G54" s="36"/>
      <c r="H54" s="36"/>
    </row>
    <row r="55" spans="1:11" x14ac:dyDescent="0.25">
      <c r="A55" s="4">
        <v>51</v>
      </c>
      <c r="B55" s="36"/>
      <c r="C55" s="36" t="s">
        <v>5</v>
      </c>
      <c r="D55" s="36" t="s">
        <v>5</v>
      </c>
      <c r="E55" s="36"/>
      <c r="F55" s="36"/>
      <c r="G55" s="36"/>
      <c r="H55" s="36"/>
    </row>
    <row r="56" spans="1:11" x14ac:dyDescent="0.25">
      <c r="A56" s="4">
        <v>52</v>
      </c>
      <c r="B56" s="36"/>
      <c r="C56" s="36" t="s">
        <v>5</v>
      </c>
      <c r="D56" s="36" t="s">
        <v>5</v>
      </c>
      <c r="E56" s="36"/>
      <c r="F56" s="36" t="s">
        <v>8</v>
      </c>
      <c r="G56" s="36"/>
      <c r="H56" s="36" t="s">
        <v>5</v>
      </c>
    </row>
    <row r="57" spans="1:11" x14ac:dyDescent="0.25">
      <c r="A57" s="4">
        <v>53</v>
      </c>
      <c r="B57" s="36"/>
      <c r="C57" s="36"/>
      <c r="D57" s="36" t="s">
        <v>5</v>
      </c>
      <c r="E57" s="36" t="s">
        <v>5</v>
      </c>
      <c r="F57" s="36"/>
      <c r="G57" s="36"/>
      <c r="H57" s="36"/>
    </row>
    <row r="58" spans="1:11" x14ac:dyDescent="0.25">
      <c r="A58" s="4">
        <v>54</v>
      </c>
      <c r="B58" s="36"/>
      <c r="C58" s="36" t="s">
        <v>5</v>
      </c>
      <c r="D58" s="36"/>
      <c r="E58" s="36"/>
      <c r="F58" s="36" t="s">
        <v>5</v>
      </c>
      <c r="G58" s="36"/>
      <c r="H58" s="36"/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 t="s">
        <v>5</v>
      </c>
      <c r="H60" s="36"/>
    </row>
    <row r="61" spans="1:11" x14ac:dyDescent="0.25">
      <c r="A61" s="4">
        <v>73</v>
      </c>
      <c r="B61" s="36"/>
      <c r="C61" s="36"/>
      <c r="D61" s="36"/>
      <c r="E61" s="36" t="s">
        <v>5</v>
      </c>
      <c r="F61" s="36"/>
      <c r="G61" s="36" t="s">
        <v>5</v>
      </c>
      <c r="H61" s="36"/>
    </row>
    <row r="62" spans="1:11" x14ac:dyDescent="0.25">
      <c r="A62" s="4">
        <v>74</v>
      </c>
      <c r="B62" s="36"/>
      <c r="C62" s="36"/>
      <c r="D62" s="36"/>
      <c r="E62" s="36" t="s">
        <v>5</v>
      </c>
      <c r="F62" s="36"/>
      <c r="G62" s="36" t="s">
        <v>5</v>
      </c>
      <c r="H62" s="36"/>
    </row>
    <row r="63" spans="1:11" x14ac:dyDescent="0.25">
      <c r="A63" s="4">
        <v>101</v>
      </c>
      <c r="B63" s="37"/>
      <c r="C63" s="36" t="s">
        <v>5</v>
      </c>
      <c r="D63" s="36"/>
      <c r="E63" s="36" t="s">
        <v>5</v>
      </c>
      <c r="F63" s="36" t="s">
        <v>5</v>
      </c>
      <c r="G63" s="36" t="s">
        <v>5</v>
      </c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 t="s">
        <v>5</v>
      </c>
      <c r="C65" s="36"/>
      <c r="D65" s="36" t="s">
        <v>5</v>
      </c>
      <c r="E65" s="36"/>
      <c r="F65" s="36" t="s">
        <v>5</v>
      </c>
      <c r="G65" s="36"/>
      <c r="H65" s="36"/>
    </row>
    <row r="66" spans="1:8" x14ac:dyDescent="0.25">
      <c r="A66" s="4">
        <v>104</v>
      </c>
      <c r="B66" s="36" t="s">
        <v>5</v>
      </c>
      <c r="C66" s="36"/>
      <c r="D66" s="36" t="s">
        <v>5</v>
      </c>
      <c r="E66" s="36"/>
      <c r="F66" s="36" t="s">
        <v>5</v>
      </c>
      <c r="G66" s="36"/>
      <c r="H66" s="36"/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6" t="s">
        <v>10</v>
      </c>
      <c r="D74" s="36" t="s">
        <v>5</v>
      </c>
      <c r="E74" s="36"/>
      <c r="F74" s="36"/>
      <c r="G74" s="36" t="s">
        <v>5</v>
      </c>
      <c r="H74" s="36"/>
    </row>
    <row r="75" spans="1:8" x14ac:dyDescent="0.25">
      <c r="A75" s="4">
        <v>113</v>
      </c>
      <c r="B75" s="36"/>
      <c r="C75" s="36"/>
      <c r="D75" s="36" t="s">
        <v>5</v>
      </c>
      <c r="E75" s="36" t="s">
        <v>5</v>
      </c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5</v>
      </c>
      <c r="D76" s="36"/>
      <c r="E76" s="36" t="s">
        <v>5</v>
      </c>
      <c r="F76" s="36" t="s">
        <v>5</v>
      </c>
      <c r="G76" s="36"/>
      <c r="H76" s="36"/>
    </row>
    <row r="77" spans="1:8" x14ac:dyDescent="0.25">
      <c r="A77" s="4">
        <v>115</v>
      </c>
      <c r="B77" s="36"/>
      <c r="C77" s="36" t="s">
        <v>5</v>
      </c>
      <c r="D77" s="36"/>
      <c r="E77" s="36"/>
      <c r="F77" s="36"/>
      <c r="G77" s="36" t="s">
        <v>5</v>
      </c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 t="s">
        <v>5</v>
      </c>
      <c r="D82" s="36"/>
      <c r="E82" s="36" t="s">
        <v>5</v>
      </c>
      <c r="F82" s="36"/>
      <c r="G82" s="36" t="s">
        <v>5</v>
      </c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 t="s">
        <v>5</v>
      </c>
      <c r="D84" s="36"/>
      <c r="E84" s="36" t="s">
        <v>5</v>
      </c>
      <c r="F84" s="36"/>
      <c r="G84" s="36" t="s">
        <v>5</v>
      </c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 t="s">
        <v>5</v>
      </c>
      <c r="E86" s="36" t="s">
        <v>5</v>
      </c>
      <c r="F86" s="36" t="s">
        <v>5</v>
      </c>
      <c r="G86" s="36"/>
      <c r="H86" s="36" t="s">
        <v>9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 t="s">
        <v>5</v>
      </c>
      <c r="D95" s="36" t="s">
        <v>8</v>
      </c>
      <c r="E95" s="36" t="s">
        <v>5</v>
      </c>
      <c r="F95" s="36" t="s">
        <v>5</v>
      </c>
      <c r="G95" s="36" t="s">
        <v>5</v>
      </c>
      <c r="H95" s="36" t="s">
        <v>9</v>
      </c>
    </row>
  </sheetData>
  <mergeCells count="5">
    <mergeCell ref="A1:H2"/>
    <mergeCell ref="I17:K17"/>
    <mergeCell ref="I18:J18"/>
    <mergeCell ref="I27:K27"/>
    <mergeCell ref="I28:J28"/>
  </mergeCells>
  <conditionalFormatting sqref="F5:H60">
    <cfRule type="cellIs" dxfId="2916" priority="1" operator="equal">
      <formula>"Energia"</formula>
    </cfRule>
    <cfRule type="cellIs" dxfId="2915" priority="2" operator="equal">
      <formula>"Feito"</formula>
    </cfRule>
    <cfRule type="cellIs" dxfId="2914" priority="3" operator="equal">
      <formula>"Operação"</formula>
    </cfRule>
    <cfRule type="cellIs" dxfId="2913" priority="4" operator="equal">
      <formula>"Chuva"</formula>
    </cfRule>
    <cfRule type="cellIs" dxfId="2912" priority="5" operator="equal">
      <formula>"Elétrico"</formula>
    </cfRule>
    <cfRule type="cellIs" dxfId="2911" priority="6" operator="equal">
      <formula>"Mecânico"</formula>
    </cfRule>
    <cfRule type="cellIs" dxfId="2910" priority="7" operator="equal">
      <formula>"Ok"</formula>
    </cfRule>
  </conditionalFormatting>
  <conditionalFormatting sqref="G5:G56 B5:E65 C13">
    <cfRule type="cellIs" dxfId="2909" priority="16" operator="equal">
      <formula>"Energia"</formula>
    </cfRule>
  </conditionalFormatting>
  <conditionalFormatting sqref="I5:I16 B5:E65 I19:I26 I29:I60 F61:I62 F63:H65 B66:H95">
    <cfRule type="cellIs" dxfId="2908" priority="19" operator="equal">
      <formula>"Feito"</formula>
    </cfRule>
    <cfRule type="cellIs" dxfId="2907" priority="20" operator="equal">
      <formula>"Operação"</formula>
    </cfRule>
    <cfRule type="cellIs" dxfId="2906" priority="21" operator="equal">
      <formula>"Chuva"</formula>
    </cfRule>
    <cfRule type="cellIs" dxfId="2905" priority="22" operator="equal">
      <formula>"Elétrico"</formula>
    </cfRule>
    <cfRule type="cellIs" dxfId="2904" priority="23" operator="equal">
      <formula>"Mecânico"</formula>
    </cfRule>
    <cfRule type="cellIs" dxfId="2903" priority="24" operator="equal">
      <formula>"Ok"</formula>
    </cfRule>
  </conditionalFormatting>
  <conditionalFormatting sqref="I5:I16 I19:I26 I29:I60 F61:I62 F63:H65 B66:H95">
    <cfRule type="cellIs" dxfId="2902" priority="18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28F2D225-48E4-4515-8041-2AC43646418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6D2E-AD36-471C-9F12-EB4FEE659E50}">
  <sheetPr codeName="Planilha77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N28" sqref="N2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60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44788</v>
      </c>
      <c r="C3" s="21">
        <f>B3+1</f>
        <v>44789</v>
      </c>
      <c r="D3" s="21">
        <f t="shared" ref="D3:H3" si="0">C3+1</f>
        <v>44790</v>
      </c>
      <c r="E3" s="21">
        <f t="shared" si="0"/>
        <v>44791</v>
      </c>
      <c r="F3" s="21">
        <f t="shared" si="0"/>
        <v>44792</v>
      </c>
      <c r="G3" s="21">
        <f t="shared" si="0"/>
        <v>44793</v>
      </c>
      <c r="H3" s="23">
        <f t="shared" si="0"/>
        <v>44794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 t="s">
        <v>5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162</v>
      </c>
      <c r="L5" s="32">
        <f t="shared" ref="L5:L10" si="2">K5/$K$11</f>
        <v>0.82653061224489799</v>
      </c>
      <c r="M5" s="50">
        <f>B3</f>
        <v>44788</v>
      </c>
      <c r="O5" t="s">
        <v>42</v>
      </c>
      <c r="P5">
        <v>161</v>
      </c>
      <c r="Q5" s="50">
        <f>M5</f>
        <v>44788</v>
      </c>
    </row>
    <row r="6" spans="1:17" x14ac:dyDescent="0.25">
      <c r="A6" s="4">
        <v>2</v>
      </c>
      <c r="B6" s="36"/>
      <c r="C6" s="36"/>
      <c r="D6" s="36" t="s">
        <v>5</v>
      </c>
      <c r="E6" s="36"/>
      <c r="F6" s="36"/>
      <c r="G6" s="36" t="s">
        <v>5</v>
      </c>
      <c r="H6" s="36"/>
      <c r="J6" s="40" t="s">
        <v>8</v>
      </c>
      <c r="K6">
        <f>COUNTIF($B$5:$H$95,J6)</f>
        <v>7</v>
      </c>
      <c r="L6" s="33">
        <f t="shared" si="2"/>
        <v>3.5714285714285712E-2</v>
      </c>
      <c r="O6" t="s">
        <v>43</v>
      </c>
      <c r="P6">
        <f>SUM(K19:K25)</f>
        <v>16</v>
      </c>
    </row>
    <row r="7" spans="1:17" x14ac:dyDescent="0.25">
      <c r="A7" s="4">
        <v>3</v>
      </c>
      <c r="B7" s="36" t="s">
        <v>5</v>
      </c>
      <c r="C7" s="36"/>
      <c r="D7" s="36"/>
      <c r="E7" s="36"/>
      <c r="F7" s="36"/>
      <c r="G7" s="36"/>
      <c r="H7" s="36" t="s">
        <v>5</v>
      </c>
      <c r="J7" s="44" t="s">
        <v>9</v>
      </c>
      <c r="K7">
        <f t="shared" ref="K7:K10" si="3">COUNTIF($B$5:$H$95,J7)</f>
        <v>14</v>
      </c>
      <c r="L7" s="33">
        <f t="shared" si="2"/>
        <v>7.1428571428571425E-2</v>
      </c>
      <c r="O7" t="s">
        <v>44</v>
      </c>
      <c r="P7">
        <f>SUM(K29:K35)</f>
        <v>4</v>
      </c>
    </row>
    <row r="8" spans="1:17" x14ac:dyDescent="0.25">
      <c r="A8" s="4">
        <v>4</v>
      </c>
      <c r="B8" s="36" t="s">
        <v>5</v>
      </c>
      <c r="C8" s="36"/>
      <c r="D8" s="36" t="s">
        <v>5</v>
      </c>
      <c r="E8" s="36"/>
      <c r="F8" s="36" t="s">
        <v>5</v>
      </c>
      <c r="G8" s="36"/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173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 t="s">
        <v>5</v>
      </c>
      <c r="C10" s="36"/>
      <c r="D10" s="36"/>
      <c r="E10" s="36"/>
      <c r="F10" s="36"/>
      <c r="G10" s="36"/>
      <c r="H10" s="36"/>
      <c r="J10" s="41" t="s">
        <v>10</v>
      </c>
      <c r="K10">
        <f t="shared" si="3"/>
        <v>13</v>
      </c>
      <c r="L10" s="35">
        <f t="shared" si="2"/>
        <v>6.6326530612244902E-2</v>
      </c>
      <c r="O10" t="s">
        <v>55</v>
      </c>
      <c r="P10">
        <f>P8</f>
        <v>173</v>
      </c>
    </row>
    <row r="11" spans="1:17" x14ac:dyDescent="0.25">
      <c r="A11" s="4">
        <v>7</v>
      </c>
      <c r="B11" s="36" t="s">
        <v>5</v>
      </c>
      <c r="C11" s="36"/>
      <c r="D11" s="36" t="s">
        <v>10</v>
      </c>
      <c r="E11" s="36"/>
      <c r="F11" s="36"/>
      <c r="G11" s="36" t="s">
        <v>5</v>
      </c>
      <c r="H11" s="36" t="s">
        <v>5</v>
      </c>
      <c r="J11" s="42" t="s">
        <v>20</v>
      </c>
      <c r="K11">
        <f>SUM(K5:K10)</f>
        <v>196</v>
      </c>
    </row>
    <row r="12" spans="1:17" x14ac:dyDescent="0.25">
      <c r="A12" s="4">
        <v>8</v>
      </c>
      <c r="B12" s="36" t="s">
        <v>5</v>
      </c>
      <c r="C12" s="36"/>
      <c r="D12" s="36"/>
      <c r="E12" s="36"/>
      <c r="F12" s="36" t="s">
        <v>5</v>
      </c>
      <c r="G12" s="36"/>
      <c r="H12" s="36" t="s">
        <v>5</v>
      </c>
    </row>
    <row r="13" spans="1:17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 t="s">
        <v>5</v>
      </c>
      <c r="H13" s="36"/>
    </row>
    <row r="14" spans="1:17" x14ac:dyDescent="0.25">
      <c r="A14" s="4">
        <v>10</v>
      </c>
      <c r="B14" s="36" t="s">
        <v>5</v>
      </c>
      <c r="C14" s="36"/>
      <c r="D14" s="36"/>
      <c r="E14" s="36"/>
      <c r="F14" s="36" t="s">
        <v>5</v>
      </c>
      <c r="G14" s="36" t="s">
        <v>5</v>
      </c>
      <c r="H14" s="36" t="s">
        <v>5</v>
      </c>
    </row>
    <row r="15" spans="1:17" x14ac:dyDescent="0.25">
      <c r="A15" s="4">
        <v>11</v>
      </c>
      <c r="B15" s="36" t="s">
        <v>5</v>
      </c>
      <c r="C15" s="36"/>
      <c r="D15" s="36" t="s">
        <v>5</v>
      </c>
      <c r="E15" s="36" t="s">
        <v>5</v>
      </c>
      <c r="F15" s="36"/>
      <c r="G15" s="36" t="s">
        <v>5</v>
      </c>
      <c r="H15" s="36"/>
    </row>
    <row r="16" spans="1:17" x14ac:dyDescent="0.25">
      <c r="A16" s="4">
        <v>12</v>
      </c>
      <c r="B16" s="36"/>
      <c r="C16" s="36" t="s">
        <v>5</v>
      </c>
      <c r="D16" s="36"/>
      <c r="E16" s="36" t="s">
        <v>5</v>
      </c>
      <c r="F16" s="36"/>
      <c r="G16" s="36"/>
      <c r="H16" s="36" t="s">
        <v>5</v>
      </c>
      <c r="O16" s="59"/>
    </row>
    <row r="17" spans="1:11" x14ac:dyDescent="0.25">
      <c r="A17" s="4">
        <v>13</v>
      </c>
      <c r="B17" s="36"/>
      <c r="C17" s="36" t="s">
        <v>5</v>
      </c>
      <c r="D17" s="36"/>
      <c r="E17" s="36" t="s">
        <v>5</v>
      </c>
      <c r="F17" s="36"/>
      <c r="G17" s="36" t="s">
        <v>5</v>
      </c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 t="s">
        <v>10</v>
      </c>
      <c r="D18" s="36" t="s">
        <v>8</v>
      </c>
      <c r="E18" s="36" t="s">
        <v>8</v>
      </c>
      <c r="F18" s="36" t="s">
        <v>10</v>
      </c>
      <c r="G18" s="36"/>
      <c r="H18" s="36" t="s">
        <v>8</v>
      </c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>
        <v>1</v>
      </c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1</v>
      </c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4</v>
      </c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2</v>
      </c>
    </row>
    <row r="23" spans="1:11" x14ac:dyDescent="0.25">
      <c r="A23" s="4">
        <v>19</v>
      </c>
      <c r="B23" s="36" t="s">
        <v>8</v>
      </c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1</v>
      </c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4</v>
      </c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3</v>
      </c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 t="s">
        <v>5</v>
      </c>
      <c r="C27" s="36" t="s">
        <v>5</v>
      </c>
      <c r="D27" s="36" t="s">
        <v>5</v>
      </c>
      <c r="E27" s="36" t="s">
        <v>5</v>
      </c>
      <c r="F27" s="36" t="s">
        <v>5</v>
      </c>
      <c r="G27" s="36" t="s">
        <v>8</v>
      </c>
      <c r="H27" s="36" t="s">
        <v>5</v>
      </c>
      <c r="I27" s="71" t="s">
        <v>44</v>
      </c>
      <c r="J27" s="72"/>
      <c r="K27" s="72"/>
    </row>
    <row r="28" spans="1:11" x14ac:dyDescent="0.25">
      <c r="A28" s="4">
        <v>24</v>
      </c>
      <c r="B28" s="36" t="s">
        <v>5</v>
      </c>
      <c r="C28" s="36" t="s">
        <v>5</v>
      </c>
      <c r="D28" s="36" t="s">
        <v>5</v>
      </c>
      <c r="E28" s="36" t="s">
        <v>5</v>
      </c>
      <c r="F28" s="36" t="s">
        <v>5</v>
      </c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 t="s">
        <v>10</v>
      </c>
      <c r="D29" s="36"/>
      <c r="E29" s="36" t="s">
        <v>5</v>
      </c>
      <c r="F29" s="36"/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 t="s">
        <v>10</v>
      </c>
      <c r="D30" s="36" t="s">
        <v>5</v>
      </c>
      <c r="E30" s="36" t="s">
        <v>5</v>
      </c>
      <c r="F30" s="36" t="s">
        <v>5</v>
      </c>
      <c r="G30" s="36" t="s">
        <v>5</v>
      </c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2</v>
      </c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1</v>
      </c>
    </row>
    <row r="33" spans="1:11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/>
      <c r="H33" s="36" t="s">
        <v>5</v>
      </c>
      <c r="I33" s="38" t="s">
        <v>50</v>
      </c>
      <c r="J33" s="38" t="str">
        <f t="shared" si="4"/>
        <v>sex</v>
      </c>
      <c r="K33" s="58">
        <v>1</v>
      </c>
    </row>
    <row r="34" spans="1:11" x14ac:dyDescent="0.25">
      <c r="A34" s="4">
        <v>30</v>
      </c>
      <c r="B34" s="36"/>
      <c r="C34" s="36" t="s">
        <v>5</v>
      </c>
      <c r="D34" s="36" t="s">
        <v>5</v>
      </c>
      <c r="E34" s="36" t="s">
        <v>5</v>
      </c>
      <c r="F34" s="36" t="s">
        <v>5</v>
      </c>
      <c r="G34" s="36" t="s">
        <v>5</v>
      </c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 t="s">
        <v>5</v>
      </c>
      <c r="D35" s="36"/>
      <c r="E35" s="36" t="s">
        <v>5</v>
      </c>
      <c r="F35" s="36"/>
      <c r="G35" s="36" t="s">
        <v>5</v>
      </c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 t="s">
        <v>8</v>
      </c>
      <c r="E36" s="36" t="s">
        <v>8</v>
      </c>
      <c r="F36" s="36"/>
      <c r="G36" s="36" t="s">
        <v>5</v>
      </c>
      <c r="H36" s="36" t="s">
        <v>5</v>
      </c>
    </row>
    <row r="37" spans="1:11" x14ac:dyDescent="0.25">
      <c r="A37" s="4">
        <v>33</v>
      </c>
      <c r="B37" s="36"/>
      <c r="C37" s="36" t="s">
        <v>5</v>
      </c>
      <c r="D37" s="36" t="s">
        <v>5</v>
      </c>
      <c r="E37" s="36" t="s">
        <v>5</v>
      </c>
      <c r="F37" s="36"/>
      <c r="G37" s="36" t="s">
        <v>5</v>
      </c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5</v>
      </c>
      <c r="C39" s="36" t="s">
        <v>5</v>
      </c>
      <c r="D39" s="36" t="s">
        <v>5</v>
      </c>
      <c r="E39" s="36"/>
      <c r="F39" s="36" t="s">
        <v>5</v>
      </c>
      <c r="G39" s="36"/>
      <c r="H39" s="36" t="s">
        <v>5</v>
      </c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 t="s">
        <v>5</v>
      </c>
      <c r="D41" s="36"/>
      <c r="E41" s="36" t="s">
        <v>5</v>
      </c>
      <c r="F41" s="36"/>
      <c r="G41" s="36" t="s">
        <v>5</v>
      </c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5</v>
      </c>
      <c r="C47" s="36" t="s">
        <v>10</v>
      </c>
      <c r="D47" s="36" t="s">
        <v>10</v>
      </c>
      <c r="E47" s="36" t="s">
        <v>10</v>
      </c>
      <c r="F47" s="36" t="s">
        <v>10</v>
      </c>
      <c r="G47" s="36" t="s">
        <v>5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/>
      <c r="D49" s="36" t="s">
        <v>5</v>
      </c>
      <c r="E49" s="36"/>
      <c r="F49" s="36" t="s">
        <v>5</v>
      </c>
      <c r="G49" s="36"/>
      <c r="H49" s="36" t="s">
        <v>5</v>
      </c>
    </row>
    <row r="50" spans="1:11" x14ac:dyDescent="0.25">
      <c r="A50" s="4">
        <v>46</v>
      </c>
      <c r="B50" s="36"/>
      <c r="C50" s="36" t="s">
        <v>5</v>
      </c>
      <c r="D50" s="36"/>
      <c r="E50" s="36" t="s">
        <v>10</v>
      </c>
      <c r="F50" s="36"/>
      <c r="G50" s="36" t="s">
        <v>5</v>
      </c>
      <c r="H50" s="36"/>
    </row>
    <row r="51" spans="1:11" x14ac:dyDescent="0.25">
      <c r="A51" s="4">
        <v>47</v>
      </c>
      <c r="B51" s="36" t="s">
        <v>5</v>
      </c>
      <c r="C51" s="36" t="s">
        <v>10</v>
      </c>
      <c r="D51" s="36" t="s">
        <v>5</v>
      </c>
      <c r="E51" s="36" t="s">
        <v>5</v>
      </c>
      <c r="F51" s="36" t="s">
        <v>9</v>
      </c>
      <c r="G51" s="36"/>
      <c r="H51" s="36" t="s">
        <v>5</v>
      </c>
    </row>
    <row r="52" spans="1:11" x14ac:dyDescent="0.25">
      <c r="A52" s="4">
        <v>48</v>
      </c>
      <c r="B52" s="36" t="s">
        <v>10</v>
      </c>
      <c r="C52" s="36" t="s">
        <v>10</v>
      </c>
      <c r="D52" s="36" t="s">
        <v>5</v>
      </c>
      <c r="E52" s="36"/>
      <c r="F52" s="36" t="s">
        <v>5</v>
      </c>
      <c r="G52" s="36"/>
      <c r="H52" s="36" t="s">
        <v>5</v>
      </c>
    </row>
    <row r="53" spans="1:11" x14ac:dyDescent="0.25">
      <c r="A53" s="4">
        <v>49</v>
      </c>
      <c r="B53" s="36"/>
      <c r="C53" s="36" t="s">
        <v>5</v>
      </c>
      <c r="D53" s="36" t="s">
        <v>5</v>
      </c>
      <c r="E53" s="36"/>
      <c r="F53" s="36" t="s">
        <v>9</v>
      </c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 t="s">
        <v>5</v>
      </c>
      <c r="C54" s="36" t="s">
        <v>5</v>
      </c>
      <c r="D54" s="36" t="s">
        <v>5</v>
      </c>
      <c r="E54" s="36" t="s">
        <v>5</v>
      </c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 t="s">
        <v>5</v>
      </c>
      <c r="C55" s="36"/>
      <c r="D55" s="36" t="s">
        <v>5</v>
      </c>
      <c r="E55" s="36"/>
      <c r="F55" s="36"/>
      <c r="G55" s="36"/>
      <c r="H55" s="36"/>
    </row>
    <row r="56" spans="1:11" x14ac:dyDescent="0.25">
      <c r="A56" s="4">
        <v>52</v>
      </c>
      <c r="B56" s="36" t="s">
        <v>5</v>
      </c>
      <c r="C56" s="36"/>
      <c r="D56" s="36" t="s">
        <v>5</v>
      </c>
      <c r="E56" s="36" t="s">
        <v>5</v>
      </c>
      <c r="F56" s="36" t="s">
        <v>5</v>
      </c>
      <c r="G56" s="36"/>
      <c r="H56" s="36" t="s">
        <v>5</v>
      </c>
    </row>
    <row r="57" spans="1:11" x14ac:dyDescent="0.25">
      <c r="A57" s="4">
        <v>53</v>
      </c>
      <c r="B57" s="36"/>
      <c r="C57" s="36"/>
      <c r="D57" s="36"/>
      <c r="E57" s="36" t="s">
        <v>5</v>
      </c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/>
      <c r="G58" s="36" t="s">
        <v>5</v>
      </c>
      <c r="H58" s="36" t="s">
        <v>5</v>
      </c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 t="s">
        <v>5</v>
      </c>
    </row>
    <row r="60" spans="1:11" x14ac:dyDescent="0.25">
      <c r="A60" s="4">
        <v>56</v>
      </c>
      <c r="B60" s="36" t="s">
        <v>5</v>
      </c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/>
      <c r="C61" s="36" t="s">
        <v>5</v>
      </c>
      <c r="D61" s="36"/>
      <c r="E61" s="36"/>
      <c r="F61" s="36"/>
      <c r="G61" s="36" t="s">
        <v>5</v>
      </c>
      <c r="H61" s="36"/>
    </row>
    <row r="62" spans="1:11" x14ac:dyDescent="0.25">
      <c r="A62" s="4">
        <v>74</v>
      </c>
      <c r="B62" s="36"/>
      <c r="C62" s="36"/>
      <c r="D62" s="36" t="s">
        <v>5</v>
      </c>
      <c r="E62" s="36"/>
      <c r="F62" s="36"/>
      <c r="G62" s="36"/>
      <c r="H62" s="36" t="s">
        <v>5</v>
      </c>
    </row>
    <row r="63" spans="1:11" x14ac:dyDescent="0.25">
      <c r="A63" s="4">
        <v>101</v>
      </c>
      <c r="B63" s="37"/>
      <c r="C63" s="36"/>
      <c r="D63" s="36" t="s">
        <v>5</v>
      </c>
      <c r="E63" s="36" t="s">
        <v>5</v>
      </c>
      <c r="F63" s="36" t="s">
        <v>5</v>
      </c>
      <c r="G63" s="36" t="s">
        <v>5</v>
      </c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/>
      <c r="C65" s="36" t="s">
        <v>5</v>
      </c>
      <c r="D65" s="36"/>
      <c r="E65" s="36" t="s">
        <v>5</v>
      </c>
      <c r="F65" s="36"/>
      <c r="G65" s="36" t="s">
        <v>5</v>
      </c>
      <c r="H65" s="36"/>
    </row>
    <row r="66" spans="1:8" x14ac:dyDescent="0.25">
      <c r="A66" s="4">
        <v>104</v>
      </c>
      <c r="B66" s="36" t="s">
        <v>5</v>
      </c>
      <c r="C66" s="36" t="s">
        <v>5</v>
      </c>
      <c r="D66" s="36"/>
      <c r="E66" s="36" t="s">
        <v>5</v>
      </c>
      <c r="F66" s="36"/>
      <c r="G66" s="36" t="s">
        <v>5</v>
      </c>
      <c r="H66" s="36"/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/>
      <c r="D74" s="36" t="s">
        <v>5</v>
      </c>
      <c r="E74" s="36" t="s">
        <v>5</v>
      </c>
      <c r="F74" s="36"/>
      <c r="G74" s="36" t="s">
        <v>5</v>
      </c>
      <c r="H74" s="36" t="s">
        <v>5</v>
      </c>
    </row>
    <row r="75" spans="1:8" x14ac:dyDescent="0.25">
      <c r="A75" s="4">
        <v>113</v>
      </c>
      <c r="B75" s="36" t="s">
        <v>5</v>
      </c>
      <c r="C75" s="36" t="s">
        <v>5</v>
      </c>
      <c r="D75" s="36"/>
      <c r="E75" s="36"/>
      <c r="F75" s="36"/>
      <c r="G75" s="36" t="s">
        <v>5</v>
      </c>
      <c r="H75" s="36" t="s">
        <v>5</v>
      </c>
    </row>
    <row r="76" spans="1:8" x14ac:dyDescent="0.25">
      <c r="A76" s="4">
        <v>114</v>
      </c>
      <c r="B76" s="36" t="s">
        <v>5</v>
      </c>
      <c r="C76" s="36"/>
      <c r="D76" s="36" t="s">
        <v>5</v>
      </c>
      <c r="E76" s="36" t="s">
        <v>5</v>
      </c>
      <c r="F76" s="36"/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 t="s">
        <v>5</v>
      </c>
      <c r="E77" s="36"/>
      <c r="F77" s="36"/>
      <c r="G77" s="36"/>
      <c r="H77" s="36" t="s">
        <v>5</v>
      </c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 t="s">
        <v>9</v>
      </c>
      <c r="C82" s="36" t="s">
        <v>9</v>
      </c>
      <c r="D82" s="36" t="s">
        <v>9</v>
      </c>
      <c r="E82" s="36" t="s">
        <v>5</v>
      </c>
      <c r="F82" s="36" t="s">
        <v>5</v>
      </c>
      <c r="G82" s="36"/>
      <c r="H82" s="36" t="s">
        <v>5</v>
      </c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9</v>
      </c>
      <c r="C84" s="36" t="s">
        <v>9</v>
      </c>
      <c r="D84" s="36" t="s">
        <v>9</v>
      </c>
      <c r="E84" s="36" t="s">
        <v>5</v>
      </c>
      <c r="F84" s="36"/>
      <c r="G84" s="36" t="s">
        <v>5</v>
      </c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 t="s">
        <v>9</v>
      </c>
      <c r="C86" s="36" t="s">
        <v>9</v>
      </c>
      <c r="D86" s="36" t="s">
        <v>9</v>
      </c>
      <c r="E86" s="36" t="s">
        <v>5</v>
      </c>
      <c r="F86" s="36" t="s">
        <v>5</v>
      </c>
      <c r="G86" s="36"/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9</v>
      </c>
      <c r="C95" s="36" t="s">
        <v>9</v>
      </c>
      <c r="D95" s="36" t="s">
        <v>9</v>
      </c>
      <c r="E95" s="36" t="s">
        <v>5</v>
      </c>
      <c r="F95" s="36" t="s">
        <v>5</v>
      </c>
      <c r="G95" s="36" t="s">
        <v>5</v>
      </c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F5:H60">
    <cfRule type="cellIs" dxfId="2901" priority="1" operator="equal">
      <formula>"Energia"</formula>
    </cfRule>
    <cfRule type="cellIs" dxfId="2900" priority="2" operator="equal">
      <formula>"Feito"</formula>
    </cfRule>
    <cfRule type="cellIs" dxfId="2899" priority="3" operator="equal">
      <formula>"Operação"</formula>
    </cfRule>
    <cfRule type="cellIs" dxfId="2898" priority="4" operator="equal">
      <formula>"Chuva"</formula>
    </cfRule>
    <cfRule type="cellIs" dxfId="2897" priority="5" operator="equal">
      <formula>"Elétrico"</formula>
    </cfRule>
    <cfRule type="cellIs" dxfId="2896" priority="6" operator="equal">
      <formula>"Mecânico"</formula>
    </cfRule>
    <cfRule type="cellIs" dxfId="2895" priority="7" operator="equal">
      <formula>"Ok"</formula>
    </cfRule>
  </conditionalFormatting>
  <conditionalFormatting sqref="G5:G56 B5:E65 C13">
    <cfRule type="cellIs" dxfId="2894" priority="16" operator="equal">
      <formula>"Energia"</formula>
    </cfRule>
  </conditionalFormatting>
  <conditionalFormatting sqref="I5:I16 B5:E65 I19:I26 I29:I60 F61:I62 F63:H65 B66:H95">
    <cfRule type="cellIs" dxfId="2893" priority="19" operator="equal">
      <formula>"Feito"</formula>
    </cfRule>
    <cfRule type="cellIs" dxfId="2892" priority="20" operator="equal">
      <formula>"Operação"</formula>
    </cfRule>
    <cfRule type="cellIs" dxfId="2891" priority="21" operator="equal">
      <formula>"Chuva"</formula>
    </cfRule>
    <cfRule type="cellIs" dxfId="2890" priority="22" operator="equal">
      <formula>"Elétrico"</formula>
    </cfRule>
    <cfRule type="cellIs" dxfId="2889" priority="23" operator="equal">
      <formula>"Mecânico"</formula>
    </cfRule>
    <cfRule type="cellIs" dxfId="2888" priority="24" operator="equal">
      <formula>"Ok"</formula>
    </cfRule>
  </conditionalFormatting>
  <conditionalFormatting sqref="I5:I16 I19:I26 I29:I60 F61:I62 F63:H65 B66:H95">
    <cfRule type="cellIs" dxfId="2887" priority="18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BB9B0D35-7957-409F-BEC8-05096F0FCD3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D31-205D-46EB-B993-B050877B5EA2}">
  <sheetPr codeName="Planilha78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L92" sqref="L9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61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44795</v>
      </c>
      <c r="C3" s="21">
        <f>B3+1</f>
        <v>44796</v>
      </c>
      <c r="D3" s="21">
        <f t="shared" ref="D3:H3" si="0">C3+1</f>
        <v>44797</v>
      </c>
      <c r="E3" s="21">
        <f t="shared" si="0"/>
        <v>44798</v>
      </c>
      <c r="F3" s="21">
        <f t="shared" si="0"/>
        <v>44799</v>
      </c>
      <c r="G3" s="21">
        <f t="shared" si="0"/>
        <v>44800</v>
      </c>
      <c r="H3" s="23">
        <f t="shared" si="0"/>
        <v>44801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5</v>
      </c>
      <c r="D5" s="36" t="s">
        <v>5</v>
      </c>
      <c r="E5" s="36" t="s">
        <v>5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159</v>
      </c>
      <c r="L5" s="32">
        <f t="shared" ref="L5:L10" si="2">K5/$K$11</f>
        <v>0.84126984126984128</v>
      </c>
      <c r="M5" s="50">
        <f>B3</f>
        <v>44795</v>
      </c>
      <c r="O5" t="s">
        <v>42</v>
      </c>
      <c r="P5">
        <v>181</v>
      </c>
      <c r="Q5" s="50">
        <f>M5</f>
        <v>44795</v>
      </c>
    </row>
    <row r="6" spans="1:17" x14ac:dyDescent="0.25">
      <c r="A6" s="4">
        <v>2</v>
      </c>
      <c r="B6" s="36"/>
      <c r="C6" s="36" t="s">
        <v>5</v>
      </c>
      <c r="D6" s="36"/>
      <c r="E6" s="36"/>
      <c r="F6" s="36" t="s">
        <v>5</v>
      </c>
      <c r="G6" s="36"/>
      <c r="H6" s="36"/>
      <c r="J6" s="40" t="s">
        <v>8</v>
      </c>
      <c r="K6">
        <f>COUNTIF($B$5:$H$95,J6)</f>
        <v>8</v>
      </c>
      <c r="L6" s="33">
        <f t="shared" si="2"/>
        <v>4.2328042328042326E-2</v>
      </c>
      <c r="O6" t="s">
        <v>43</v>
      </c>
      <c r="P6">
        <f>SUM(K19:K25)</f>
        <v>13</v>
      </c>
    </row>
    <row r="7" spans="1:17" x14ac:dyDescent="0.25">
      <c r="A7" s="4">
        <v>3</v>
      </c>
      <c r="B7" s="36"/>
      <c r="C7" s="36"/>
      <c r="D7" s="36" t="s">
        <v>5</v>
      </c>
      <c r="E7" s="36"/>
      <c r="F7" s="36"/>
      <c r="G7" s="36" t="s">
        <v>5</v>
      </c>
      <c r="H7" s="36"/>
      <c r="J7" s="44" t="s">
        <v>9</v>
      </c>
      <c r="K7">
        <f t="shared" ref="K7:K10" si="3">COUNTIF($B$5:$H$95,J7)</f>
        <v>4</v>
      </c>
      <c r="L7" s="33">
        <f t="shared" si="2"/>
        <v>2.1164021164021163E-2</v>
      </c>
      <c r="O7" t="s">
        <v>44</v>
      </c>
      <c r="P7">
        <f>SUM(K29:K35)</f>
        <v>8</v>
      </c>
    </row>
    <row r="8" spans="1:17" x14ac:dyDescent="0.25">
      <c r="A8" s="4">
        <v>4</v>
      </c>
      <c r="B8" s="36"/>
      <c r="C8" s="36"/>
      <c r="D8" s="36" t="s">
        <v>5</v>
      </c>
      <c r="E8" s="36"/>
      <c r="F8" s="36"/>
      <c r="G8" s="36" t="s">
        <v>5</v>
      </c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186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18</v>
      </c>
      <c r="L10" s="35">
        <f t="shared" si="2"/>
        <v>9.5238095238095233E-2</v>
      </c>
      <c r="O10" t="s">
        <v>55</v>
      </c>
      <c r="P10">
        <f>P8</f>
        <v>186</v>
      </c>
    </row>
    <row r="11" spans="1:17" x14ac:dyDescent="0.25">
      <c r="A11" s="4">
        <v>7</v>
      </c>
      <c r="B11" s="36"/>
      <c r="C11" s="36" t="s">
        <v>10</v>
      </c>
      <c r="D11" s="36"/>
      <c r="E11" s="36"/>
      <c r="F11" s="36"/>
      <c r="G11" s="36"/>
      <c r="H11" s="36"/>
      <c r="J11" s="42" t="s">
        <v>20</v>
      </c>
      <c r="K11">
        <f>SUM(K5:K10)</f>
        <v>189</v>
      </c>
    </row>
    <row r="12" spans="1:17" x14ac:dyDescent="0.25">
      <c r="A12" s="4">
        <v>8</v>
      </c>
      <c r="B12" s="36"/>
      <c r="C12" s="36" t="s">
        <v>5</v>
      </c>
      <c r="D12" s="36"/>
      <c r="E12" s="36"/>
      <c r="F12" s="36" t="s">
        <v>5</v>
      </c>
      <c r="G12" s="36" t="s">
        <v>5</v>
      </c>
      <c r="H12" s="36" t="s">
        <v>5</v>
      </c>
    </row>
    <row r="13" spans="1:17" x14ac:dyDescent="0.25">
      <c r="A13" s="4">
        <v>9</v>
      </c>
      <c r="B13" s="36"/>
      <c r="C13" s="36" t="s">
        <v>5</v>
      </c>
      <c r="D13" s="36"/>
      <c r="E13" s="36"/>
      <c r="F13" s="36"/>
      <c r="G13" s="36" t="s">
        <v>5</v>
      </c>
      <c r="H13" s="36"/>
    </row>
    <row r="14" spans="1:17" x14ac:dyDescent="0.25">
      <c r="A14" s="4">
        <v>10</v>
      </c>
      <c r="B14" s="36" t="s">
        <v>5</v>
      </c>
      <c r="C14" s="36"/>
      <c r="D14" s="36" t="s">
        <v>5</v>
      </c>
      <c r="E14" s="36"/>
      <c r="F14" s="36" t="s">
        <v>5</v>
      </c>
      <c r="G14" s="36"/>
      <c r="H14" s="36" t="s">
        <v>5</v>
      </c>
    </row>
    <row r="15" spans="1:17" x14ac:dyDescent="0.25">
      <c r="A15" s="4">
        <v>11</v>
      </c>
      <c r="B15" s="36" t="s">
        <v>10</v>
      </c>
      <c r="C15" s="36" t="s">
        <v>10</v>
      </c>
      <c r="D15" s="36"/>
      <c r="E15" s="36" t="s">
        <v>5</v>
      </c>
      <c r="F15" s="36"/>
      <c r="G15" s="36" t="s">
        <v>5</v>
      </c>
      <c r="H15" s="36" t="s">
        <v>5</v>
      </c>
    </row>
    <row r="16" spans="1:17" x14ac:dyDescent="0.25">
      <c r="A16" s="4">
        <v>12</v>
      </c>
      <c r="B16" s="36"/>
      <c r="C16" s="36" t="s">
        <v>5</v>
      </c>
      <c r="D16" s="36"/>
      <c r="E16" s="36" t="s">
        <v>8</v>
      </c>
      <c r="F16" s="36"/>
      <c r="G16" s="36" t="s">
        <v>5</v>
      </c>
      <c r="H16" s="36"/>
      <c r="O16" s="59"/>
    </row>
    <row r="17" spans="1:11" x14ac:dyDescent="0.25">
      <c r="A17" s="4">
        <v>13</v>
      </c>
      <c r="B17" s="36" t="s">
        <v>5</v>
      </c>
      <c r="C17" s="36"/>
      <c r="D17" s="36" t="s">
        <v>5</v>
      </c>
      <c r="E17" s="36"/>
      <c r="F17" s="36" t="s">
        <v>5</v>
      </c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 t="s">
        <v>5</v>
      </c>
      <c r="C18" s="36" t="s">
        <v>5</v>
      </c>
      <c r="D18" s="36" t="s">
        <v>5</v>
      </c>
      <c r="E18" s="36" t="s">
        <v>5</v>
      </c>
      <c r="F18" s="36" t="s">
        <v>5</v>
      </c>
      <c r="G18" s="36" t="s">
        <v>5</v>
      </c>
      <c r="H18" s="36" t="s">
        <v>5</v>
      </c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>
        <v>1</v>
      </c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2</v>
      </c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2</v>
      </c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2</v>
      </c>
    </row>
    <row r="23" spans="1:11" x14ac:dyDescent="0.25">
      <c r="A23" s="4">
        <v>19</v>
      </c>
      <c r="B23" s="36" t="s">
        <v>8</v>
      </c>
      <c r="C23" s="36"/>
      <c r="D23" s="36"/>
      <c r="E23" s="36"/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>
        <v>2</v>
      </c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3</v>
      </c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1</v>
      </c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 t="s">
        <v>5</v>
      </c>
      <c r="D27" s="36"/>
      <c r="E27" s="36" t="s">
        <v>5</v>
      </c>
      <c r="F27" s="36"/>
      <c r="G27" s="36" t="s">
        <v>5</v>
      </c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 t="s">
        <v>5</v>
      </c>
      <c r="C28" s="36" t="s">
        <v>5</v>
      </c>
      <c r="D28" s="36" t="s">
        <v>5</v>
      </c>
      <c r="E28" s="36" t="s">
        <v>5</v>
      </c>
      <c r="F28" s="36" t="s">
        <v>5</v>
      </c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 t="s">
        <v>5</v>
      </c>
      <c r="C29" s="36"/>
      <c r="D29" s="36" t="s">
        <v>5</v>
      </c>
      <c r="E29" s="36"/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 t="s">
        <v>5</v>
      </c>
      <c r="C30" s="36" t="s">
        <v>5</v>
      </c>
      <c r="D30" s="36" t="s">
        <v>5</v>
      </c>
      <c r="E30" s="36" t="s">
        <v>5</v>
      </c>
      <c r="F30" s="36" t="s">
        <v>5</v>
      </c>
      <c r="G30" s="36"/>
      <c r="H30" s="36" t="s">
        <v>5</v>
      </c>
      <c r="I30" s="38" t="s">
        <v>47</v>
      </c>
      <c r="J30" s="38" t="str">
        <f t="shared" si="4"/>
        <v>ter</v>
      </c>
      <c r="K30" s="58">
        <v>1</v>
      </c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2</v>
      </c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3</v>
      </c>
    </row>
    <row r="33" spans="1:11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/>
      <c r="I33" s="38" t="s">
        <v>50</v>
      </c>
      <c r="J33" s="38" t="str">
        <f t="shared" si="4"/>
        <v>sex</v>
      </c>
      <c r="K33" s="58">
        <v>2</v>
      </c>
    </row>
    <row r="34" spans="1:11" x14ac:dyDescent="0.25">
      <c r="A34" s="4">
        <v>30</v>
      </c>
      <c r="B34" s="36" t="s">
        <v>10</v>
      </c>
      <c r="C34" s="36" t="s">
        <v>5</v>
      </c>
      <c r="D34" s="36" t="s">
        <v>5</v>
      </c>
      <c r="E34" s="36"/>
      <c r="F34" s="36" t="s">
        <v>5</v>
      </c>
      <c r="G34" s="36"/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10</v>
      </c>
      <c r="C35" s="36"/>
      <c r="D35" s="36" t="s">
        <v>10</v>
      </c>
      <c r="E35" s="36"/>
      <c r="F35" s="36" t="s">
        <v>10</v>
      </c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 t="s">
        <v>5</v>
      </c>
      <c r="D36" s="36"/>
      <c r="E36" s="36"/>
      <c r="F36" s="36"/>
      <c r="G36" s="36" t="s">
        <v>5</v>
      </c>
      <c r="H36" s="36" t="s">
        <v>5</v>
      </c>
    </row>
    <row r="37" spans="1:11" x14ac:dyDescent="0.25">
      <c r="A37" s="4">
        <v>33</v>
      </c>
      <c r="B37" s="36" t="s">
        <v>10</v>
      </c>
      <c r="C37" s="36" t="s">
        <v>10</v>
      </c>
      <c r="D37" s="36" t="s">
        <v>5</v>
      </c>
      <c r="E37" s="36" t="s">
        <v>5</v>
      </c>
      <c r="F37" s="36" t="s">
        <v>5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5</v>
      </c>
      <c r="D39" s="36"/>
      <c r="E39" s="36" t="s">
        <v>5</v>
      </c>
      <c r="F39" s="36"/>
      <c r="G39" s="36" t="s">
        <v>5</v>
      </c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 t="s">
        <v>5</v>
      </c>
      <c r="D41" s="36"/>
      <c r="E41" s="36"/>
      <c r="F41" s="36" t="s">
        <v>5</v>
      </c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5</v>
      </c>
      <c r="C47" s="36" t="s">
        <v>5</v>
      </c>
      <c r="D47" s="36" t="s">
        <v>5</v>
      </c>
      <c r="E47" s="36" t="s">
        <v>5</v>
      </c>
      <c r="F47" s="36" t="s">
        <v>5</v>
      </c>
      <c r="G47" s="36" t="s">
        <v>10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/>
      <c r="D49" s="36"/>
      <c r="E49" s="36" t="s">
        <v>5</v>
      </c>
      <c r="F49" s="36" t="s">
        <v>8</v>
      </c>
      <c r="G49" s="36"/>
      <c r="H49" s="36" t="s">
        <v>5</v>
      </c>
    </row>
    <row r="50" spans="1:11" x14ac:dyDescent="0.25">
      <c r="A50" s="4">
        <v>46</v>
      </c>
      <c r="B50" s="36" t="s">
        <v>5</v>
      </c>
      <c r="C50" s="36"/>
      <c r="D50" s="36" t="s">
        <v>10</v>
      </c>
      <c r="E50" s="36"/>
      <c r="F50" s="36" t="s">
        <v>8</v>
      </c>
      <c r="G50" s="36"/>
      <c r="H50" s="36" t="s">
        <v>5</v>
      </c>
    </row>
    <row r="51" spans="1:11" x14ac:dyDescent="0.25">
      <c r="A51" s="4">
        <v>47</v>
      </c>
      <c r="B51" s="36"/>
      <c r="C51" s="36" t="s">
        <v>5</v>
      </c>
      <c r="D51" s="36" t="s">
        <v>5</v>
      </c>
      <c r="E51" s="36" t="s">
        <v>5</v>
      </c>
      <c r="F51" s="36"/>
      <c r="G51" s="36" t="s">
        <v>5</v>
      </c>
      <c r="H51" s="36"/>
    </row>
    <row r="52" spans="1:11" x14ac:dyDescent="0.25">
      <c r="A52" s="4">
        <v>48</v>
      </c>
      <c r="B52" s="36" t="s">
        <v>8</v>
      </c>
      <c r="C52" s="36" t="s">
        <v>8</v>
      </c>
      <c r="D52" s="36" t="s">
        <v>5</v>
      </c>
      <c r="E52" s="36" t="s">
        <v>5</v>
      </c>
      <c r="F52" s="36" t="s">
        <v>10</v>
      </c>
      <c r="G52" s="36"/>
      <c r="H52" s="36" t="s">
        <v>5</v>
      </c>
    </row>
    <row r="53" spans="1:11" x14ac:dyDescent="0.25">
      <c r="A53" s="4">
        <v>49</v>
      </c>
      <c r="B53" s="36" t="s">
        <v>9</v>
      </c>
      <c r="C53" s="36" t="s">
        <v>9</v>
      </c>
      <c r="D53" s="36" t="s">
        <v>5</v>
      </c>
      <c r="E53" s="36" t="s">
        <v>5</v>
      </c>
      <c r="F53" s="36"/>
      <c r="G53" s="36" t="s">
        <v>5</v>
      </c>
      <c r="H53" s="36"/>
      <c r="K53" t="s">
        <v>57</v>
      </c>
    </row>
    <row r="54" spans="1:11" x14ac:dyDescent="0.25">
      <c r="A54" s="4">
        <v>50</v>
      </c>
      <c r="B54" s="36" t="s">
        <v>5</v>
      </c>
      <c r="C54" s="36" t="s">
        <v>5</v>
      </c>
      <c r="D54" s="36" t="s">
        <v>5</v>
      </c>
      <c r="E54" s="36" t="s">
        <v>5</v>
      </c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/>
      <c r="C55" s="36"/>
      <c r="D55" s="36" t="s">
        <v>5</v>
      </c>
      <c r="E55" s="36" t="s">
        <v>5</v>
      </c>
      <c r="F55" s="36"/>
      <c r="G55" s="36" t="s">
        <v>5</v>
      </c>
      <c r="H55" s="36" t="s">
        <v>5</v>
      </c>
    </row>
    <row r="56" spans="1:11" x14ac:dyDescent="0.25">
      <c r="A56" s="4">
        <v>52</v>
      </c>
      <c r="B56" s="36" t="s">
        <v>10</v>
      </c>
      <c r="C56" s="36"/>
      <c r="D56" s="36"/>
      <c r="E56" s="36" t="s">
        <v>5</v>
      </c>
      <c r="F56" s="36"/>
      <c r="G56" s="36"/>
      <c r="H56" s="36"/>
    </row>
    <row r="57" spans="1:11" x14ac:dyDescent="0.25">
      <c r="A57" s="4">
        <v>53</v>
      </c>
      <c r="B57" s="36"/>
      <c r="C57" s="36"/>
      <c r="D57" s="36"/>
      <c r="E57" s="36"/>
      <c r="F57" s="36" t="s">
        <v>5</v>
      </c>
      <c r="G57" s="36"/>
      <c r="H57" s="36"/>
    </row>
    <row r="58" spans="1:11" x14ac:dyDescent="0.25">
      <c r="A58" s="4">
        <v>54</v>
      </c>
      <c r="B58" s="36" t="s">
        <v>5</v>
      </c>
      <c r="C58" s="36"/>
      <c r="D58" s="36" t="s">
        <v>5</v>
      </c>
      <c r="E58" s="36"/>
      <c r="F58" s="36" t="s">
        <v>5</v>
      </c>
      <c r="G58" s="36" t="s">
        <v>5</v>
      </c>
      <c r="H58" s="36"/>
    </row>
    <row r="59" spans="1:11" x14ac:dyDescent="0.25">
      <c r="A59" s="4">
        <v>55</v>
      </c>
      <c r="B59" s="36"/>
      <c r="C59" s="36" t="s">
        <v>5</v>
      </c>
      <c r="D59" s="36" t="s">
        <v>5</v>
      </c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/>
      <c r="C61" s="36" t="s">
        <v>5</v>
      </c>
      <c r="D61" s="36"/>
      <c r="E61" s="36" t="s">
        <v>5</v>
      </c>
      <c r="F61" s="36"/>
      <c r="G61" s="36"/>
      <c r="H61" s="36"/>
    </row>
    <row r="62" spans="1:11" x14ac:dyDescent="0.25">
      <c r="A62" s="4">
        <v>74</v>
      </c>
      <c r="B62" s="36"/>
      <c r="C62" s="36"/>
      <c r="D62" s="36" t="s">
        <v>5</v>
      </c>
      <c r="E62" s="36"/>
      <c r="F62" s="36" t="s">
        <v>10</v>
      </c>
      <c r="G62" s="36"/>
      <c r="H62" s="36"/>
    </row>
    <row r="63" spans="1:11" x14ac:dyDescent="0.25">
      <c r="A63" s="4">
        <v>101</v>
      </c>
      <c r="B63" s="37"/>
      <c r="C63" s="36" t="s">
        <v>5</v>
      </c>
      <c r="D63" s="36"/>
      <c r="E63" s="36" t="s">
        <v>5</v>
      </c>
      <c r="F63" s="36" t="s">
        <v>5</v>
      </c>
      <c r="G63" s="36" t="s">
        <v>5</v>
      </c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 t="s">
        <v>10</v>
      </c>
      <c r="C65" s="36"/>
      <c r="D65" s="36" t="s">
        <v>9</v>
      </c>
      <c r="E65" s="36" t="s">
        <v>9</v>
      </c>
      <c r="F65" s="36" t="s">
        <v>5</v>
      </c>
      <c r="G65" s="36" t="s">
        <v>5</v>
      </c>
      <c r="H65" s="36" t="s">
        <v>5</v>
      </c>
    </row>
    <row r="66" spans="1:8" x14ac:dyDescent="0.25">
      <c r="A66" s="4">
        <v>104</v>
      </c>
      <c r="B66" s="36" t="s">
        <v>10</v>
      </c>
      <c r="C66" s="36"/>
      <c r="D66" s="36" t="s">
        <v>5</v>
      </c>
      <c r="E66" s="36"/>
      <c r="F66" s="36" t="s">
        <v>5</v>
      </c>
      <c r="G66" s="36"/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6" t="s">
        <v>5</v>
      </c>
      <c r="D74" s="36" t="s">
        <v>5</v>
      </c>
      <c r="E74" s="36" t="s">
        <v>5</v>
      </c>
      <c r="F74" s="36"/>
      <c r="G74" s="36" t="s">
        <v>5</v>
      </c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5</v>
      </c>
      <c r="D76" s="36" t="s">
        <v>5</v>
      </c>
      <c r="E76" s="36" t="s">
        <v>5</v>
      </c>
      <c r="F76" s="36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 t="s">
        <v>5</v>
      </c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 t="s">
        <v>8</v>
      </c>
      <c r="D82" s="36"/>
      <c r="E82" s="36" t="s">
        <v>5</v>
      </c>
      <c r="F82" s="36"/>
      <c r="G82" s="36" t="s">
        <v>5</v>
      </c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5</v>
      </c>
      <c r="C84" s="36"/>
      <c r="D84" s="36" t="s">
        <v>5</v>
      </c>
      <c r="E84" s="36"/>
      <c r="F84" s="36" t="s">
        <v>5</v>
      </c>
      <c r="G84" s="36"/>
      <c r="H84" s="36" t="s">
        <v>5</v>
      </c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 t="s">
        <v>10</v>
      </c>
      <c r="C86" s="36"/>
      <c r="D86" s="36" t="s">
        <v>10</v>
      </c>
      <c r="E86" s="36"/>
      <c r="F86" s="36" t="s">
        <v>5</v>
      </c>
      <c r="G86" s="36" t="s">
        <v>5</v>
      </c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5</v>
      </c>
      <c r="C95" s="36" t="s">
        <v>5</v>
      </c>
      <c r="D95" s="36" t="s">
        <v>5</v>
      </c>
      <c r="E95" s="36" t="s">
        <v>5</v>
      </c>
      <c r="F95" s="36" t="s">
        <v>5</v>
      </c>
      <c r="G95" s="36" t="s">
        <v>5</v>
      </c>
      <c r="H95" s="36" t="s">
        <v>8</v>
      </c>
    </row>
  </sheetData>
  <mergeCells count="5">
    <mergeCell ref="A1:H2"/>
    <mergeCell ref="I17:K17"/>
    <mergeCell ref="I18:J18"/>
    <mergeCell ref="I27:K27"/>
    <mergeCell ref="I28:J28"/>
  </mergeCells>
  <conditionalFormatting sqref="F5:H60">
    <cfRule type="cellIs" dxfId="2886" priority="1" operator="equal">
      <formula>"Energia"</formula>
    </cfRule>
    <cfRule type="cellIs" dxfId="2885" priority="2" operator="equal">
      <formula>"Feito"</formula>
    </cfRule>
    <cfRule type="cellIs" dxfId="2884" priority="3" operator="equal">
      <formula>"Operação"</formula>
    </cfRule>
    <cfRule type="cellIs" dxfId="2883" priority="4" operator="equal">
      <formula>"Chuva"</formula>
    </cfRule>
    <cfRule type="cellIs" dxfId="2882" priority="5" operator="equal">
      <formula>"Elétrico"</formula>
    </cfRule>
    <cfRule type="cellIs" dxfId="2881" priority="6" operator="equal">
      <formula>"Mecânico"</formula>
    </cfRule>
    <cfRule type="cellIs" dxfId="2880" priority="7" operator="equal">
      <formula>"Ok"</formula>
    </cfRule>
  </conditionalFormatting>
  <conditionalFormatting sqref="G5:G56 B5:E65 C13">
    <cfRule type="cellIs" dxfId="2879" priority="16" operator="equal">
      <formula>"Energia"</formula>
    </cfRule>
  </conditionalFormatting>
  <conditionalFormatting sqref="I5:I16 B5:E65 I19:I26 I29:I60 F61:I62 F63:H65 B66:H95">
    <cfRule type="cellIs" dxfId="2878" priority="19" operator="equal">
      <formula>"Feito"</formula>
    </cfRule>
    <cfRule type="cellIs" dxfId="2877" priority="20" operator="equal">
      <formula>"Operação"</formula>
    </cfRule>
    <cfRule type="cellIs" dxfId="2876" priority="21" operator="equal">
      <formula>"Chuva"</formula>
    </cfRule>
    <cfRule type="cellIs" dxfId="2875" priority="22" operator="equal">
      <formula>"Elétrico"</formula>
    </cfRule>
    <cfRule type="cellIs" dxfId="2874" priority="23" operator="equal">
      <formula>"Mecânico"</formula>
    </cfRule>
    <cfRule type="cellIs" dxfId="2873" priority="24" operator="equal">
      <formula>"Ok"</formula>
    </cfRule>
  </conditionalFormatting>
  <conditionalFormatting sqref="I5:I16 I19:I26 I29:I60 F61:I62 F63:H65 B66:H95">
    <cfRule type="cellIs" dxfId="2872" priority="18" operator="equal">
      <formula>"Energia"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91E7BE89-3684-490E-BEB3-8FD5DB9F05C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E4C1-2321-4744-8AEC-DC26B65723FB}">
  <sheetPr codeName="Planilha79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G56" sqref="G5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62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44802</v>
      </c>
      <c r="C3" s="21">
        <f>B3+1</f>
        <v>44803</v>
      </c>
      <c r="D3" s="21">
        <f t="shared" ref="D3:H3" si="0">C3+1</f>
        <v>44804</v>
      </c>
      <c r="E3" s="21">
        <f t="shared" si="0"/>
        <v>44805</v>
      </c>
      <c r="F3" s="21">
        <f t="shared" si="0"/>
        <v>44806</v>
      </c>
      <c r="G3" s="21">
        <f t="shared" si="0"/>
        <v>44807</v>
      </c>
      <c r="H3" s="23">
        <f t="shared" si="0"/>
        <v>44808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 t="s">
        <v>5</v>
      </c>
      <c r="D5" s="36" t="s">
        <v>5</v>
      </c>
      <c r="E5" s="36"/>
      <c r="F5" s="36" t="s">
        <v>10</v>
      </c>
      <c r="G5" s="36" t="s">
        <v>10</v>
      </c>
      <c r="H5" s="36" t="s">
        <v>5</v>
      </c>
      <c r="J5" s="46" t="s">
        <v>5</v>
      </c>
      <c r="K5">
        <f>COUNTIF($B$5:$H$95,J5)</f>
        <v>135</v>
      </c>
      <c r="L5" s="32">
        <f t="shared" ref="L5:L10" si="2">K5/$K$11</f>
        <v>0.76271186440677963</v>
      </c>
      <c r="M5" s="50">
        <f>B3</f>
        <v>44802</v>
      </c>
      <c r="O5" t="s">
        <v>42</v>
      </c>
      <c r="P5">
        <v>155</v>
      </c>
      <c r="Q5" s="50">
        <f>M5</f>
        <v>44802</v>
      </c>
    </row>
    <row r="6" spans="1:17" x14ac:dyDescent="0.25">
      <c r="A6" s="4">
        <v>2</v>
      </c>
      <c r="B6" s="36" t="s">
        <v>5</v>
      </c>
      <c r="C6" s="36"/>
      <c r="D6" s="36"/>
      <c r="E6" s="36"/>
      <c r="F6" s="36"/>
      <c r="G6" s="36"/>
      <c r="H6" s="36"/>
      <c r="J6" s="40" t="s">
        <v>8</v>
      </c>
      <c r="K6">
        <f>COUNTIF($B$5:$H$95,J6)</f>
        <v>5</v>
      </c>
      <c r="L6" s="33">
        <f t="shared" si="2"/>
        <v>2.8248587570621469E-2</v>
      </c>
      <c r="O6" t="s">
        <v>43</v>
      </c>
      <c r="P6">
        <f>SUM(K19:K25)</f>
        <v>23</v>
      </c>
    </row>
    <row r="7" spans="1:17" x14ac:dyDescent="0.25">
      <c r="A7" s="4">
        <v>3</v>
      </c>
      <c r="B7" s="36"/>
      <c r="C7" s="36" t="s">
        <v>5</v>
      </c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4</v>
      </c>
      <c r="L7" s="33">
        <f t="shared" si="2"/>
        <v>2.2598870056497175E-2</v>
      </c>
      <c r="O7" t="s">
        <v>44</v>
      </c>
      <c r="P7">
        <f>SUM(K29:K35)</f>
        <v>6</v>
      </c>
    </row>
    <row r="8" spans="1:17" x14ac:dyDescent="0.25">
      <c r="A8" s="4">
        <v>4</v>
      </c>
      <c r="B8" s="36"/>
      <c r="C8" s="36" t="s">
        <v>5</v>
      </c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172</v>
      </c>
    </row>
    <row r="9" spans="1:17" x14ac:dyDescent="0.25">
      <c r="A9" s="4">
        <v>5</v>
      </c>
      <c r="B9" s="36"/>
      <c r="C9" s="36"/>
      <c r="D9" s="36"/>
      <c r="E9" s="36"/>
      <c r="F9" s="36"/>
      <c r="G9" s="36" t="s">
        <v>5</v>
      </c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 t="s">
        <v>5</v>
      </c>
      <c r="H10" s="36" t="s">
        <v>5</v>
      </c>
      <c r="J10" s="41" t="s">
        <v>10</v>
      </c>
      <c r="K10">
        <f t="shared" si="3"/>
        <v>33</v>
      </c>
      <c r="L10" s="35">
        <f t="shared" si="2"/>
        <v>0.1864406779661017</v>
      </c>
      <c r="O10" t="s">
        <v>55</v>
      </c>
      <c r="P10">
        <f>P8</f>
        <v>172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177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 t="s">
        <v>5</v>
      </c>
      <c r="H12" s="36"/>
    </row>
    <row r="13" spans="1:17" x14ac:dyDescent="0.25">
      <c r="A13" s="4">
        <v>9</v>
      </c>
      <c r="B13" s="36" t="s">
        <v>5</v>
      </c>
      <c r="C13" s="36"/>
      <c r="D13" s="36" t="s">
        <v>5</v>
      </c>
      <c r="E13" s="36"/>
      <c r="F13" s="36" t="s">
        <v>5</v>
      </c>
      <c r="G13" s="36"/>
      <c r="H13" s="36"/>
    </row>
    <row r="14" spans="1:17" x14ac:dyDescent="0.25">
      <c r="A14" s="4">
        <v>10</v>
      </c>
      <c r="B14" s="36" t="s">
        <v>5</v>
      </c>
      <c r="C14" s="36"/>
      <c r="D14" s="36" t="s">
        <v>5</v>
      </c>
      <c r="E14" s="36"/>
      <c r="F14" s="36"/>
      <c r="G14" s="36" t="s">
        <v>5</v>
      </c>
      <c r="H14" s="36" t="s">
        <v>5</v>
      </c>
    </row>
    <row r="15" spans="1:17" x14ac:dyDescent="0.25">
      <c r="A15" s="4">
        <v>11</v>
      </c>
      <c r="B15" s="36"/>
      <c r="C15" s="36"/>
      <c r="D15" s="36"/>
      <c r="E15" s="36"/>
      <c r="F15" s="36" t="s">
        <v>5</v>
      </c>
      <c r="G15" s="36"/>
      <c r="H15" s="36"/>
    </row>
    <row r="16" spans="1:17" x14ac:dyDescent="0.25">
      <c r="A16" s="4">
        <v>12</v>
      </c>
      <c r="B16" s="36" t="s">
        <v>5</v>
      </c>
      <c r="C16" s="36"/>
      <c r="D16" s="36" t="s">
        <v>10</v>
      </c>
      <c r="E16" s="36"/>
      <c r="F16" s="36" t="s">
        <v>5</v>
      </c>
      <c r="G16" s="36"/>
      <c r="H16" s="36"/>
      <c r="O16" s="59"/>
    </row>
    <row r="17" spans="1:11" x14ac:dyDescent="0.25">
      <c r="A17" s="4">
        <v>13</v>
      </c>
      <c r="B17" s="36"/>
      <c r="C17" s="36" t="s">
        <v>5</v>
      </c>
      <c r="D17" s="36" t="s">
        <v>5</v>
      </c>
      <c r="E17" s="36"/>
      <c r="F17" s="36" t="s">
        <v>5</v>
      </c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 t="s">
        <v>5</v>
      </c>
      <c r="C18" s="36" t="s">
        <v>5</v>
      </c>
      <c r="D18" s="36" t="s">
        <v>10</v>
      </c>
      <c r="E18" s="36"/>
      <c r="F18" s="36" t="s">
        <v>5</v>
      </c>
      <c r="G18" s="36" t="s">
        <v>5</v>
      </c>
      <c r="H18" s="36" t="s">
        <v>5</v>
      </c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>
        <v>2</v>
      </c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1</v>
      </c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2</v>
      </c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6</v>
      </c>
    </row>
    <row r="23" spans="1:11" x14ac:dyDescent="0.25">
      <c r="A23" s="4">
        <v>19</v>
      </c>
      <c r="B23" s="36"/>
      <c r="C23" s="36" t="s">
        <v>5</v>
      </c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3</v>
      </c>
    </row>
    <row r="24" spans="1:11" x14ac:dyDescent="0.25">
      <c r="A24" s="4">
        <v>20</v>
      </c>
      <c r="B24" s="36" t="s">
        <v>5</v>
      </c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5</v>
      </c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4</v>
      </c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 t="s">
        <v>5</v>
      </c>
    </row>
    <row r="27" spans="1:11" x14ac:dyDescent="0.25">
      <c r="A27" s="4">
        <v>23</v>
      </c>
      <c r="B27" s="36" t="s">
        <v>10</v>
      </c>
      <c r="C27" s="36"/>
      <c r="D27" s="36" t="s">
        <v>9</v>
      </c>
      <c r="E27" s="36" t="s">
        <v>9</v>
      </c>
      <c r="F27" s="36" t="s">
        <v>10</v>
      </c>
      <c r="G27" s="36"/>
      <c r="H27" s="36" t="s">
        <v>5</v>
      </c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 t="s">
        <v>5</v>
      </c>
      <c r="D28" s="36" t="s">
        <v>5</v>
      </c>
      <c r="E28" s="36"/>
      <c r="F28" s="36" t="s">
        <v>5</v>
      </c>
      <c r="G28" s="36"/>
      <c r="H28" s="36" t="s">
        <v>5</v>
      </c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 t="s">
        <v>5</v>
      </c>
      <c r="C29" s="36"/>
      <c r="D29" s="36" t="s">
        <v>5</v>
      </c>
      <c r="E29" s="36"/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 t="s">
        <v>5</v>
      </c>
      <c r="C30" s="36"/>
      <c r="D30" s="36" t="s">
        <v>5</v>
      </c>
      <c r="E30" s="36"/>
      <c r="F30" s="36" t="s">
        <v>5</v>
      </c>
      <c r="G30" s="36"/>
      <c r="H30" s="36" t="s">
        <v>5</v>
      </c>
      <c r="I30" s="38" t="s">
        <v>47</v>
      </c>
      <c r="J30" s="38" t="str">
        <f t="shared" si="4"/>
        <v>ter</v>
      </c>
      <c r="K30" s="58">
        <v>1</v>
      </c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4</v>
      </c>
    </row>
    <row r="33" spans="1:11" x14ac:dyDescent="0.25">
      <c r="A33" s="4">
        <v>29</v>
      </c>
      <c r="B33" s="36" t="s">
        <v>5</v>
      </c>
      <c r="C33" s="36"/>
      <c r="D33" s="36"/>
      <c r="E33" s="36"/>
      <c r="F33" s="36"/>
      <c r="G33" s="36"/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 t="s">
        <v>5</v>
      </c>
      <c r="D34" s="36" t="s">
        <v>10</v>
      </c>
      <c r="E34" s="36"/>
      <c r="F34" s="36" t="s">
        <v>10</v>
      </c>
      <c r="G34" s="36" t="s">
        <v>10</v>
      </c>
      <c r="H34" s="36" t="s">
        <v>5</v>
      </c>
      <c r="I34" s="38" t="s">
        <v>51</v>
      </c>
      <c r="J34" s="38" t="str">
        <f t="shared" si="4"/>
        <v>sáb</v>
      </c>
      <c r="K34" s="58">
        <v>1</v>
      </c>
    </row>
    <row r="35" spans="1:11" x14ac:dyDescent="0.25">
      <c r="A35" s="4">
        <v>31</v>
      </c>
      <c r="B35" s="36" t="s">
        <v>10</v>
      </c>
      <c r="C35" s="36" t="s">
        <v>10</v>
      </c>
      <c r="D35" s="36" t="s">
        <v>10</v>
      </c>
      <c r="E35" s="36"/>
      <c r="F35" s="36" t="s">
        <v>5</v>
      </c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5</v>
      </c>
      <c r="C36" s="36"/>
      <c r="D36" s="36" t="s">
        <v>10</v>
      </c>
      <c r="E36" s="36"/>
      <c r="F36" s="36" t="s">
        <v>5</v>
      </c>
      <c r="G36" s="36" t="s">
        <v>5</v>
      </c>
      <c r="H36" s="36" t="s">
        <v>5</v>
      </c>
    </row>
    <row r="37" spans="1:11" x14ac:dyDescent="0.25">
      <c r="A37" s="4">
        <v>33</v>
      </c>
      <c r="B37" s="36" t="s">
        <v>5</v>
      </c>
      <c r="C37" s="36" t="s">
        <v>8</v>
      </c>
      <c r="D37" s="36" t="s">
        <v>8</v>
      </c>
      <c r="E37" s="36" t="s">
        <v>5</v>
      </c>
      <c r="F37" s="36" t="s">
        <v>5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5</v>
      </c>
      <c r="C39" s="36"/>
      <c r="D39" s="36"/>
      <c r="E39" s="36"/>
      <c r="F39" s="36" t="s">
        <v>5</v>
      </c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 t="s">
        <v>5</v>
      </c>
      <c r="H40" s="36" t="s">
        <v>5</v>
      </c>
    </row>
    <row r="41" spans="1:11" x14ac:dyDescent="0.25">
      <c r="A41" s="4">
        <v>37</v>
      </c>
      <c r="B41" s="36"/>
      <c r="C41" s="36" t="s">
        <v>5</v>
      </c>
      <c r="D41" s="36"/>
      <c r="E41" s="36"/>
      <c r="F41" s="36"/>
      <c r="G41" s="36" t="s">
        <v>5</v>
      </c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5</v>
      </c>
      <c r="C47" s="36" t="s">
        <v>5</v>
      </c>
      <c r="D47" s="36"/>
      <c r="E47" s="36"/>
      <c r="F47" s="36" t="s">
        <v>5</v>
      </c>
      <c r="G47" s="36"/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 t="s">
        <v>10</v>
      </c>
      <c r="G48" s="36" t="s">
        <v>10</v>
      </c>
      <c r="H48" s="36"/>
    </row>
    <row r="49" spans="1:11" x14ac:dyDescent="0.25">
      <c r="A49" s="4">
        <v>45</v>
      </c>
      <c r="B49" s="36"/>
      <c r="C49" s="36" t="s">
        <v>5</v>
      </c>
      <c r="D49" s="36"/>
      <c r="E49" s="36"/>
      <c r="F49" s="36" t="s">
        <v>5</v>
      </c>
      <c r="G49" s="36"/>
      <c r="H49" s="36"/>
    </row>
    <row r="50" spans="1:11" x14ac:dyDescent="0.25">
      <c r="A50" s="4">
        <v>46</v>
      </c>
      <c r="B50" s="36"/>
      <c r="C50" s="36" t="s">
        <v>5</v>
      </c>
      <c r="D50" s="36" t="s">
        <v>10</v>
      </c>
      <c r="E50" s="36"/>
      <c r="F50" s="36" t="s">
        <v>5</v>
      </c>
      <c r="G50" s="36"/>
      <c r="H50" s="36" t="s">
        <v>5</v>
      </c>
    </row>
    <row r="51" spans="1:11" x14ac:dyDescent="0.25">
      <c r="A51" s="4">
        <v>47</v>
      </c>
      <c r="B51" s="36" t="s">
        <v>5</v>
      </c>
      <c r="C51" s="36" t="s">
        <v>10</v>
      </c>
      <c r="D51" s="36" t="s">
        <v>10</v>
      </c>
      <c r="E51" s="36"/>
      <c r="F51" s="36" t="s">
        <v>5</v>
      </c>
      <c r="G51" s="36"/>
      <c r="H51" s="36" t="s">
        <v>10</v>
      </c>
    </row>
    <row r="52" spans="1:11" x14ac:dyDescent="0.25">
      <c r="A52" s="4">
        <v>48</v>
      </c>
      <c r="B52" s="36"/>
      <c r="C52" s="36" t="s">
        <v>5</v>
      </c>
      <c r="D52" s="36"/>
      <c r="E52" s="36"/>
      <c r="F52" s="36"/>
      <c r="G52" s="36" t="s">
        <v>5</v>
      </c>
      <c r="H52" s="36"/>
    </row>
    <row r="53" spans="1:11" x14ac:dyDescent="0.25">
      <c r="A53" s="4">
        <v>49</v>
      </c>
      <c r="B53" s="36" t="s">
        <v>10</v>
      </c>
      <c r="C53" s="36"/>
      <c r="D53" s="36"/>
      <c r="E53" s="36"/>
      <c r="F53" s="36" t="s">
        <v>5</v>
      </c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 t="s">
        <v>5</v>
      </c>
      <c r="C54" s="36" t="s">
        <v>5</v>
      </c>
      <c r="D54" s="36" t="s">
        <v>5</v>
      </c>
      <c r="E54" s="36" t="s">
        <v>5</v>
      </c>
      <c r="F54" s="36" t="s">
        <v>5</v>
      </c>
      <c r="G54" s="36"/>
      <c r="H54" s="36" t="s">
        <v>5</v>
      </c>
    </row>
    <row r="55" spans="1:11" x14ac:dyDescent="0.25">
      <c r="A55" s="4">
        <v>51</v>
      </c>
      <c r="B55" s="36" t="s">
        <v>5</v>
      </c>
      <c r="C55" s="36" t="s">
        <v>5</v>
      </c>
      <c r="D55" s="36" t="s">
        <v>5</v>
      </c>
      <c r="E55" s="36" t="s">
        <v>5</v>
      </c>
      <c r="F55" s="36" t="s">
        <v>5</v>
      </c>
      <c r="G55" s="36" t="s">
        <v>5</v>
      </c>
      <c r="H55" s="36" t="s">
        <v>5</v>
      </c>
    </row>
    <row r="56" spans="1:11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 t="s">
        <v>10</v>
      </c>
      <c r="H56" s="36" t="s">
        <v>10</v>
      </c>
    </row>
    <row r="57" spans="1:11" x14ac:dyDescent="0.25">
      <c r="A57" s="4">
        <v>53</v>
      </c>
      <c r="B57" s="36"/>
      <c r="C57" s="36" t="s">
        <v>5</v>
      </c>
      <c r="D57" s="36"/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/>
      <c r="G58" s="36" t="s">
        <v>5</v>
      </c>
      <c r="H58" s="36"/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 t="s">
        <v>10</v>
      </c>
      <c r="C61" s="36" t="s">
        <v>10</v>
      </c>
      <c r="D61" s="36" t="s">
        <v>10</v>
      </c>
      <c r="E61" s="36"/>
      <c r="F61" s="36"/>
      <c r="G61" s="36" t="s">
        <v>10</v>
      </c>
      <c r="H61" s="36" t="s">
        <v>10</v>
      </c>
    </row>
    <row r="62" spans="1:11" x14ac:dyDescent="0.25">
      <c r="A62" s="4">
        <v>74</v>
      </c>
      <c r="B62" s="36"/>
      <c r="C62" s="36"/>
      <c r="D62" s="36"/>
      <c r="E62" s="36"/>
      <c r="F62" s="36" t="s">
        <v>10</v>
      </c>
      <c r="G62" s="36" t="s">
        <v>10</v>
      </c>
      <c r="H62" s="36" t="s">
        <v>10</v>
      </c>
    </row>
    <row r="63" spans="1:11" x14ac:dyDescent="0.25">
      <c r="A63" s="4">
        <v>101</v>
      </c>
      <c r="B63" s="37" t="s">
        <v>5</v>
      </c>
      <c r="C63" s="36"/>
      <c r="D63" s="36" t="s">
        <v>5</v>
      </c>
      <c r="E63" s="36"/>
      <c r="F63" s="36" t="s">
        <v>5</v>
      </c>
      <c r="G63" s="36"/>
      <c r="H63" s="36" t="s">
        <v>5</v>
      </c>
    </row>
    <row r="64" spans="1:11" x14ac:dyDescent="0.25">
      <c r="A64" s="4">
        <v>102</v>
      </c>
      <c r="B64" s="36"/>
      <c r="C64" s="36" t="s">
        <v>5</v>
      </c>
      <c r="D64" s="36"/>
      <c r="E64" s="36"/>
      <c r="F64" s="36"/>
      <c r="G64" s="36"/>
      <c r="H64" s="36"/>
    </row>
    <row r="65" spans="1:8" x14ac:dyDescent="0.25">
      <c r="A65" s="4">
        <v>103</v>
      </c>
      <c r="B65" s="36"/>
      <c r="C65" s="36" t="s">
        <v>10</v>
      </c>
      <c r="D65" s="36" t="s">
        <v>5</v>
      </c>
      <c r="E65" s="36"/>
      <c r="F65" s="36"/>
      <c r="G65" s="36" t="s">
        <v>5</v>
      </c>
      <c r="H65" s="36"/>
    </row>
    <row r="66" spans="1:8" x14ac:dyDescent="0.25">
      <c r="A66" s="4">
        <v>104</v>
      </c>
      <c r="B66" s="36"/>
      <c r="C66" s="36" t="s">
        <v>10</v>
      </c>
      <c r="D66" s="36"/>
      <c r="E66" s="36"/>
      <c r="F66" s="36" t="s">
        <v>5</v>
      </c>
      <c r="G66" s="36"/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 t="s">
        <v>5</v>
      </c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/>
      <c r="D74" s="36" t="s">
        <v>5</v>
      </c>
      <c r="E74" s="36"/>
      <c r="F74" s="36" t="s">
        <v>5</v>
      </c>
      <c r="G74" s="36"/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5</v>
      </c>
      <c r="D76" s="36"/>
      <c r="E76" s="36"/>
      <c r="F76" s="36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 t="s">
        <v>5</v>
      </c>
      <c r="C77" s="36"/>
      <c r="D77" s="36"/>
      <c r="E77" s="36"/>
      <c r="F77" s="36"/>
      <c r="G77" s="36" t="s">
        <v>5</v>
      </c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 t="s">
        <v>5</v>
      </c>
      <c r="C82" s="36"/>
      <c r="D82" s="36" t="s">
        <v>5</v>
      </c>
      <c r="E82" s="36"/>
      <c r="F82" s="36" t="s">
        <v>5</v>
      </c>
      <c r="G82" s="36"/>
      <c r="H82" s="36" t="s">
        <v>9</v>
      </c>
    </row>
    <row r="83" spans="1:8" x14ac:dyDescent="0.25">
      <c r="A83" s="4">
        <v>121</v>
      </c>
      <c r="B83" s="36"/>
      <c r="C83" s="36"/>
      <c r="D83" s="36"/>
      <c r="E83" s="36" t="s">
        <v>5</v>
      </c>
      <c r="F83" s="36" t="s">
        <v>5</v>
      </c>
      <c r="G83" s="36" t="s">
        <v>5</v>
      </c>
      <c r="H83" s="36" t="s">
        <v>9</v>
      </c>
    </row>
    <row r="84" spans="1:8" x14ac:dyDescent="0.25">
      <c r="A84" s="4">
        <v>122</v>
      </c>
      <c r="B84" s="36"/>
      <c r="C84" s="36" t="s">
        <v>5</v>
      </c>
      <c r="D84" s="36" t="s">
        <v>5</v>
      </c>
      <c r="E84" s="36"/>
      <c r="F84" s="36" t="s">
        <v>5</v>
      </c>
      <c r="G84" s="36" t="s">
        <v>5</v>
      </c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 t="s">
        <v>5</v>
      </c>
      <c r="D86" s="36"/>
      <c r="E86" s="36" t="s">
        <v>5</v>
      </c>
      <c r="F86" s="36"/>
      <c r="G86" s="36" t="s">
        <v>8</v>
      </c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8</v>
      </c>
      <c r="C95" s="36" t="s">
        <v>10</v>
      </c>
      <c r="D95" s="36"/>
      <c r="E95" s="36" t="s">
        <v>5</v>
      </c>
      <c r="F95" s="36" t="s">
        <v>5</v>
      </c>
      <c r="G95" s="36"/>
      <c r="H95" s="36" t="s">
        <v>8</v>
      </c>
    </row>
  </sheetData>
  <mergeCells count="5">
    <mergeCell ref="A1:H2"/>
    <mergeCell ref="I17:K17"/>
    <mergeCell ref="I18:J18"/>
    <mergeCell ref="I27:K27"/>
    <mergeCell ref="I28:J28"/>
  </mergeCells>
  <conditionalFormatting sqref="B5:E65 H9:H10 C13 H18">
    <cfRule type="cellIs" dxfId="2871" priority="31" operator="equal">
      <formula>"Energia"</formula>
    </cfRule>
  </conditionalFormatting>
  <conditionalFormatting sqref="F5:F60">
    <cfRule type="cellIs" dxfId="2870" priority="8" operator="equal">
      <formula>"Energia"</formula>
    </cfRule>
  </conditionalFormatting>
  <conditionalFormatting sqref="F5:H60">
    <cfRule type="cellIs" dxfId="2869" priority="2" operator="equal">
      <formula>"Feito"</formula>
    </cfRule>
    <cfRule type="cellIs" dxfId="2868" priority="3" operator="equal">
      <formula>"Operação"</formula>
    </cfRule>
    <cfRule type="cellIs" dxfId="2867" priority="4" operator="equal">
      <formula>"Chuva"</formula>
    </cfRule>
    <cfRule type="cellIs" dxfId="2866" priority="5" operator="equal">
      <formula>"Elétrico"</formula>
    </cfRule>
    <cfRule type="cellIs" dxfId="2865" priority="6" operator="equal">
      <formula>"Mecânico"</formula>
    </cfRule>
    <cfRule type="cellIs" dxfId="2864" priority="7" operator="equal">
      <formula>"Ok"</formula>
    </cfRule>
  </conditionalFormatting>
  <conditionalFormatting sqref="G5:H55 G5:G56 G57:H60">
    <cfRule type="cellIs" dxfId="2863" priority="24" operator="equal">
      <formula>"Energia"</formula>
    </cfRule>
  </conditionalFormatting>
  <conditionalFormatting sqref="H56">
    <cfRule type="cellIs" dxfId="2862" priority="1" operator="equal">
      <formula>"Energia"</formula>
    </cfRule>
  </conditionalFormatting>
  <conditionalFormatting sqref="I5:I16 B5:E65 I19:I26 I29:I60 F61:I62 F63:H65 B66:H95">
    <cfRule type="cellIs" dxfId="2861" priority="34" operator="equal">
      <formula>"Feito"</formula>
    </cfRule>
    <cfRule type="cellIs" dxfId="2860" priority="35" operator="equal">
      <formula>"Operação"</formula>
    </cfRule>
    <cfRule type="cellIs" dxfId="2859" priority="36" operator="equal">
      <formula>"Chuva"</formula>
    </cfRule>
    <cfRule type="cellIs" dxfId="2858" priority="37" operator="equal">
      <formula>"Elétrico"</formula>
    </cfRule>
    <cfRule type="cellIs" dxfId="2857" priority="38" operator="equal">
      <formula>"Mecânico"</formula>
    </cfRule>
    <cfRule type="cellIs" dxfId="2856" priority="39" operator="equal">
      <formula>"Ok"</formula>
    </cfRule>
  </conditionalFormatting>
  <conditionalFormatting sqref="I5:I16 I19:I26 I29:I60 F61:I62 F63:H65 B66:H95">
    <cfRule type="cellIs" dxfId="2855" priority="33" operator="equal">
      <formula>"Energia"</formula>
    </cfRule>
  </conditionalFormatting>
  <conditionalFormatting sqref="J7">
    <cfRule type="iconSet" priority="3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8BB5D347-5A67-4152-B963-BBD4AFF6735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EF49-75DB-4CC5-9A4E-FDEB0C120AD9}">
  <sheetPr codeName="Planilha80">
    <tabColor theme="8"/>
  </sheetPr>
  <dimension ref="A1:Q95"/>
  <sheetViews>
    <sheetView showGridLines="0" zoomScaleNormal="100" workbookViewId="0">
      <pane ySplit="4" topLeftCell="A44" activePane="bottomLeft" state="frozen"/>
      <selection pane="bottomLeft" activeCell="G14" sqref="G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63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44809</v>
      </c>
      <c r="C3" s="21">
        <f>B3+1</f>
        <v>44810</v>
      </c>
      <c r="D3" s="21">
        <f t="shared" ref="D3:H3" si="0">C3+1</f>
        <v>44811</v>
      </c>
      <c r="E3" s="21">
        <f t="shared" si="0"/>
        <v>44812</v>
      </c>
      <c r="F3" s="21">
        <f t="shared" si="0"/>
        <v>44813</v>
      </c>
      <c r="G3" s="21">
        <f t="shared" si="0"/>
        <v>44814</v>
      </c>
      <c r="H3" s="23">
        <f t="shared" si="0"/>
        <v>44815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 t="s">
        <v>5</v>
      </c>
      <c r="E5" s="36" t="s">
        <v>5</v>
      </c>
      <c r="F5" s="36" t="s">
        <v>5</v>
      </c>
      <c r="G5" s="36" t="s">
        <v>5</v>
      </c>
      <c r="H5" s="36"/>
      <c r="J5" s="46" t="s">
        <v>5</v>
      </c>
      <c r="K5">
        <f>COUNTIF($B$5:$H$95,J5)</f>
        <v>185</v>
      </c>
      <c r="L5" s="32">
        <f t="shared" ref="L5:L10" si="2">K5/$K$11</f>
        <v>0.88942307692307687</v>
      </c>
      <c r="M5" s="50">
        <f>B3</f>
        <v>44809</v>
      </c>
      <c r="O5" t="s">
        <v>42</v>
      </c>
      <c r="P5">
        <v>175</v>
      </c>
      <c r="Q5" s="50">
        <f>M5</f>
        <v>44809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2</v>
      </c>
      <c r="L6" s="33">
        <f t="shared" si="2"/>
        <v>9.6153846153846159E-3</v>
      </c>
      <c r="O6" t="s">
        <v>43</v>
      </c>
      <c r="P6">
        <f>SUM(K19:K25)</f>
        <v>26</v>
      </c>
    </row>
    <row r="7" spans="1:17" x14ac:dyDescent="0.25">
      <c r="A7" s="4">
        <v>3</v>
      </c>
      <c r="B7" s="36"/>
      <c r="C7" s="36"/>
      <c r="D7" s="36" t="s">
        <v>5</v>
      </c>
      <c r="E7" s="36"/>
      <c r="F7" s="36"/>
      <c r="G7" s="36" t="s">
        <v>5</v>
      </c>
      <c r="H7" s="36" t="s">
        <v>5</v>
      </c>
      <c r="J7" s="44" t="s">
        <v>9</v>
      </c>
      <c r="K7">
        <f t="shared" ref="K7:K10" si="3">COUNTIF($B$5:$H$95,J7)</f>
        <v>3</v>
      </c>
      <c r="L7" s="33">
        <f t="shared" si="2"/>
        <v>1.4423076923076924E-2</v>
      </c>
      <c r="O7" t="s">
        <v>44</v>
      </c>
      <c r="P7">
        <f>SUM(K29:K35)</f>
        <v>6</v>
      </c>
    </row>
    <row r="8" spans="1:17" x14ac:dyDescent="0.25">
      <c r="A8" s="4">
        <v>4</v>
      </c>
      <c r="B8" s="36"/>
      <c r="C8" s="36"/>
      <c r="D8" s="36" t="s">
        <v>5</v>
      </c>
      <c r="E8" s="36"/>
      <c r="F8" s="36"/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195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18</v>
      </c>
      <c r="L10" s="35">
        <f t="shared" si="2"/>
        <v>8.6538461538461536E-2</v>
      </c>
      <c r="O10" t="s">
        <v>55</v>
      </c>
      <c r="P10">
        <f>P8</f>
        <v>195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208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 t="s">
        <v>10</v>
      </c>
      <c r="D14" s="36"/>
      <c r="E14" s="36" t="s">
        <v>5</v>
      </c>
      <c r="F14" s="36"/>
      <c r="G14" s="36"/>
      <c r="H14" s="36" t="s">
        <v>5</v>
      </c>
    </row>
    <row r="15" spans="1:17" x14ac:dyDescent="0.25">
      <c r="A15" s="4">
        <v>11</v>
      </c>
      <c r="B15" s="36"/>
      <c r="C15" s="36" t="s">
        <v>5</v>
      </c>
      <c r="D15" s="36"/>
      <c r="E15" s="36"/>
      <c r="F15" s="36"/>
      <c r="G15" s="36"/>
      <c r="H15" s="36" t="s">
        <v>5</v>
      </c>
    </row>
    <row r="16" spans="1:17" x14ac:dyDescent="0.25">
      <c r="A16" s="4">
        <v>12</v>
      </c>
      <c r="B16" s="36"/>
      <c r="C16" s="36" t="s">
        <v>5</v>
      </c>
      <c r="D16" s="36" t="s">
        <v>5</v>
      </c>
      <c r="E16" s="36"/>
      <c r="F16" s="36" t="s">
        <v>5</v>
      </c>
      <c r="G16" s="36"/>
      <c r="H16" s="36" t="s">
        <v>5</v>
      </c>
      <c r="O16" s="59"/>
    </row>
    <row r="17" spans="1:11" x14ac:dyDescent="0.25">
      <c r="A17" s="4">
        <v>13</v>
      </c>
      <c r="B17" s="36" t="s">
        <v>5</v>
      </c>
      <c r="C17" s="36"/>
      <c r="D17" s="36"/>
      <c r="E17" s="36"/>
      <c r="F17" s="36"/>
      <c r="G17" s="36" t="s">
        <v>5</v>
      </c>
      <c r="H17" s="36" t="s">
        <v>5</v>
      </c>
      <c r="I17" s="71" t="s">
        <v>43</v>
      </c>
      <c r="J17" s="72"/>
      <c r="K17" s="72"/>
    </row>
    <row r="18" spans="1:11" x14ac:dyDescent="0.25">
      <c r="A18" s="4">
        <v>14</v>
      </c>
      <c r="B18" s="36" t="s">
        <v>5</v>
      </c>
      <c r="C18" s="36" t="s">
        <v>5</v>
      </c>
      <c r="D18" s="36" t="s">
        <v>5</v>
      </c>
      <c r="E18" s="36" t="s">
        <v>5</v>
      </c>
      <c r="F18" s="36"/>
      <c r="G18" s="36"/>
      <c r="H18" s="36" t="s">
        <v>5</v>
      </c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 t="s">
        <v>5</v>
      </c>
      <c r="E19" s="36" t="s">
        <v>5</v>
      </c>
      <c r="F19" s="36" t="s">
        <v>5</v>
      </c>
      <c r="G19" s="36" t="s">
        <v>10</v>
      </c>
      <c r="H19" s="36"/>
      <c r="I19" s="38" t="s">
        <v>46</v>
      </c>
      <c r="J19" s="38" t="str">
        <f>TEXT(B3,"ddd")</f>
        <v>seg</v>
      </c>
      <c r="K19" s="58">
        <v>2</v>
      </c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1</v>
      </c>
    </row>
    <row r="21" spans="1:11" x14ac:dyDescent="0.25">
      <c r="A21" s="4">
        <v>17</v>
      </c>
      <c r="B21" s="36"/>
      <c r="C21" s="36"/>
      <c r="D21" s="36"/>
      <c r="E21" s="36"/>
      <c r="F21" s="36"/>
      <c r="G21" s="36" t="s">
        <v>10</v>
      </c>
      <c r="H21" s="36"/>
      <c r="I21" s="38" t="s">
        <v>48</v>
      </c>
      <c r="J21" s="38" t="str">
        <f>TEXT(D3,"ddd")</f>
        <v>qua</v>
      </c>
      <c r="K21" s="58">
        <v>2</v>
      </c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4</v>
      </c>
    </row>
    <row r="23" spans="1:11" x14ac:dyDescent="0.25">
      <c r="A23" s="4">
        <v>19</v>
      </c>
      <c r="B23" s="36"/>
      <c r="C23" s="36" t="s">
        <v>5</v>
      </c>
      <c r="D23" s="36"/>
      <c r="E23" s="36"/>
      <c r="F23" s="36" t="s">
        <v>10</v>
      </c>
      <c r="G23" s="36"/>
      <c r="H23" s="36"/>
      <c r="I23" s="38" t="s">
        <v>50</v>
      </c>
      <c r="J23" s="38" t="str">
        <f>TEXT(F3,"ddd")</f>
        <v>sex</v>
      </c>
      <c r="K23" s="58">
        <v>7</v>
      </c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9</v>
      </c>
    </row>
    <row r="25" spans="1:11" x14ac:dyDescent="0.25">
      <c r="A25" s="4">
        <v>21</v>
      </c>
      <c r="B25" s="36"/>
      <c r="C25" s="36"/>
      <c r="D25" s="36"/>
      <c r="E25" s="36"/>
      <c r="F25" s="36"/>
      <c r="G25" s="36" t="s">
        <v>5</v>
      </c>
      <c r="H25" s="36" t="s">
        <v>5</v>
      </c>
      <c r="I25" s="38" t="s">
        <v>52</v>
      </c>
      <c r="J25" s="38" t="str">
        <f>TEXT(H3,"ddd")</f>
        <v>dom</v>
      </c>
      <c r="K25" s="58">
        <v>1</v>
      </c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 t="s">
        <v>10</v>
      </c>
      <c r="D27" s="36" t="s">
        <v>5</v>
      </c>
      <c r="E27" s="36"/>
      <c r="F27" s="36" t="s">
        <v>5</v>
      </c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 t="s">
        <v>5</v>
      </c>
      <c r="D28" s="36"/>
      <c r="E28" s="36" t="s">
        <v>5</v>
      </c>
      <c r="F28" s="36"/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 t="s">
        <v>5</v>
      </c>
      <c r="D29" s="36"/>
      <c r="E29" s="36" t="s">
        <v>5</v>
      </c>
      <c r="F29" s="36"/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 t="s">
        <v>10</v>
      </c>
      <c r="D30" s="36" t="s">
        <v>5</v>
      </c>
      <c r="E30" s="36" t="s">
        <v>5</v>
      </c>
      <c r="F30" s="36"/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>
        <v>1</v>
      </c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1</v>
      </c>
    </row>
    <row r="32" spans="1:11" x14ac:dyDescent="0.25">
      <c r="A32" s="4">
        <v>28</v>
      </c>
      <c r="B32" s="36"/>
      <c r="C32" s="36"/>
      <c r="D32" s="36" t="s">
        <v>5</v>
      </c>
      <c r="E32" s="36"/>
      <c r="F32" s="36" t="s">
        <v>10</v>
      </c>
      <c r="G32" s="36" t="s">
        <v>5</v>
      </c>
      <c r="H32" s="36" t="s">
        <v>5</v>
      </c>
      <c r="I32" s="38" t="s">
        <v>49</v>
      </c>
      <c r="J32" s="38" t="str">
        <f t="shared" si="4"/>
        <v>qui</v>
      </c>
      <c r="K32" s="58">
        <v>1</v>
      </c>
    </row>
    <row r="33" spans="1:11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/>
      <c r="H33" s="36"/>
      <c r="I33" s="38" t="s">
        <v>50</v>
      </c>
      <c r="J33" s="38" t="str">
        <f t="shared" si="4"/>
        <v>sex</v>
      </c>
      <c r="K33" s="58">
        <v>2</v>
      </c>
    </row>
    <row r="34" spans="1:11" x14ac:dyDescent="0.25">
      <c r="A34" s="4">
        <v>30</v>
      </c>
      <c r="B34" s="36" t="s">
        <v>5</v>
      </c>
      <c r="C34" s="36"/>
      <c r="D34" s="36" t="s">
        <v>5</v>
      </c>
      <c r="E34" s="36"/>
      <c r="F34" s="36" t="s">
        <v>5</v>
      </c>
      <c r="G34" s="36"/>
      <c r="H34" s="36" t="s">
        <v>8</v>
      </c>
      <c r="I34" s="38" t="s">
        <v>51</v>
      </c>
      <c r="J34" s="38" t="str">
        <f t="shared" si="4"/>
        <v>sáb</v>
      </c>
      <c r="K34" s="58">
        <v>1</v>
      </c>
    </row>
    <row r="35" spans="1:11" x14ac:dyDescent="0.25">
      <c r="A35" s="4">
        <v>31</v>
      </c>
      <c r="B35" s="36" t="s">
        <v>5</v>
      </c>
      <c r="C35" s="36"/>
      <c r="D35" s="36" t="s">
        <v>5</v>
      </c>
      <c r="E35" s="36"/>
      <c r="F35" s="36" t="s">
        <v>5</v>
      </c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5</v>
      </c>
      <c r="C36" s="36" t="s">
        <v>5</v>
      </c>
      <c r="D36" s="36" t="s">
        <v>5</v>
      </c>
      <c r="E36" s="36" t="s">
        <v>5</v>
      </c>
      <c r="F36" s="36" t="s">
        <v>5</v>
      </c>
      <c r="G36" s="36" t="s">
        <v>5</v>
      </c>
      <c r="H36" s="36"/>
    </row>
    <row r="37" spans="1:11" x14ac:dyDescent="0.25">
      <c r="A37" s="4">
        <v>33</v>
      </c>
      <c r="B37" s="36" t="s">
        <v>5</v>
      </c>
      <c r="C37" s="36"/>
      <c r="D37" s="36" t="s">
        <v>5</v>
      </c>
      <c r="E37" s="36"/>
      <c r="F37" s="36" t="s">
        <v>5</v>
      </c>
      <c r="G37" s="36" t="s">
        <v>5</v>
      </c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5</v>
      </c>
      <c r="D39" s="36" t="s">
        <v>5</v>
      </c>
      <c r="E39" s="36"/>
      <c r="F39" s="36" t="s">
        <v>5</v>
      </c>
      <c r="G39" s="36"/>
      <c r="H39" s="36" t="s">
        <v>5</v>
      </c>
    </row>
    <row r="40" spans="1:11" x14ac:dyDescent="0.25">
      <c r="A40" s="4">
        <v>36</v>
      </c>
      <c r="B40" s="36" t="s">
        <v>5</v>
      </c>
      <c r="C40" s="36" t="s">
        <v>5</v>
      </c>
      <c r="D40" s="36" t="s">
        <v>5</v>
      </c>
      <c r="E40" s="36" t="s">
        <v>5</v>
      </c>
      <c r="F40" s="36" t="s">
        <v>5</v>
      </c>
      <c r="G40" s="36" t="s">
        <v>5</v>
      </c>
      <c r="H40" s="36" t="s">
        <v>5</v>
      </c>
    </row>
    <row r="41" spans="1:11" x14ac:dyDescent="0.25">
      <c r="A41" s="4">
        <v>37</v>
      </c>
      <c r="B41" s="36"/>
      <c r="C41" s="36"/>
      <c r="D41" s="36" t="s">
        <v>5</v>
      </c>
      <c r="E41" s="36"/>
      <c r="F41" s="36"/>
      <c r="G41" s="36"/>
      <c r="H41" s="36" t="s">
        <v>5</v>
      </c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 t="s">
        <v>5</v>
      </c>
      <c r="F45" s="36" t="s">
        <v>5</v>
      </c>
      <c r="G45" s="36" t="s">
        <v>5</v>
      </c>
      <c r="H45" s="36"/>
    </row>
    <row r="46" spans="1:11" x14ac:dyDescent="0.25">
      <c r="A46" s="4">
        <v>42</v>
      </c>
      <c r="B46" s="36"/>
      <c r="C46" s="36"/>
      <c r="D46" s="36" t="s">
        <v>5</v>
      </c>
      <c r="E46" s="36" t="s">
        <v>5</v>
      </c>
      <c r="F46" s="36" t="s">
        <v>5</v>
      </c>
      <c r="G46" s="36" t="s">
        <v>5</v>
      </c>
      <c r="H46" s="36"/>
    </row>
    <row r="47" spans="1:11" x14ac:dyDescent="0.25">
      <c r="A47" s="4">
        <v>43</v>
      </c>
      <c r="B47" s="36"/>
      <c r="C47" s="36" t="s">
        <v>5</v>
      </c>
      <c r="D47" s="36"/>
      <c r="E47" s="36" t="s">
        <v>5</v>
      </c>
      <c r="F47" s="36" t="s">
        <v>5</v>
      </c>
      <c r="G47" s="36"/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/>
      <c r="D49" s="36"/>
      <c r="E49" s="36" t="s">
        <v>5</v>
      </c>
      <c r="F49" s="36"/>
      <c r="G49" s="36"/>
      <c r="H49" s="36"/>
    </row>
    <row r="50" spans="1:11" x14ac:dyDescent="0.25">
      <c r="A50" s="4">
        <v>46</v>
      </c>
      <c r="B50" s="36"/>
      <c r="C50" s="36" t="s">
        <v>5</v>
      </c>
      <c r="D50" s="36"/>
      <c r="E50" s="36" t="s">
        <v>5</v>
      </c>
      <c r="F50" s="36" t="s">
        <v>5</v>
      </c>
      <c r="G50" s="36"/>
      <c r="H50" s="36" t="s">
        <v>5</v>
      </c>
    </row>
    <row r="51" spans="1:11" x14ac:dyDescent="0.25">
      <c r="A51" s="4">
        <v>47</v>
      </c>
      <c r="B51" s="36"/>
      <c r="C51" s="36" t="s">
        <v>10</v>
      </c>
      <c r="D51" s="36" t="s">
        <v>10</v>
      </c>
      <c r="E51" s="36" t="s">
        <v>5</v>
      </c>
      <c r="F51" s="36" t="s">
        <v>5</v>
      </c>
      <c r="G51" s="36" t="s">
        <v>5</v>
      </c>
      <c r="H51" s="36" t="s">
        <v>5</v>
      </c>
    </row>
    <row r="52" spans="1:11" x14ac:dyDescent="0.25">
      <c r="A52" s="4">
        <v>48</v>
      </c>
      <c r="B52" s="36" t="s">
        <v>5</v>
      </c>
      <c r="C52" s="36"/>
      <c r="D52" s="36" t="s">
        <v>10</v>
      </c>
      <c r="E52" s="36"/>
      <c r="F52" s="36" t="s">
        <v>5</v>
      </c>
      <c r="G52" s="36"/>
      <c r="H52" s="36" t="s">
        <v>5</v>
      </c>
    </row>
    <row r="53" spans="1:11" x14ac:dyDescent="0.25">
      <c r="A53" s="4">
        <v>49</v>
      </c>
      <c r="B53" s="36"/>
      <c r="C53" s="36" t="s">
        <v>5</v>
      </c>
      <c r="D53" s="36"/>
      <c r="E53" s="36" t="s">
        <v>5</v>
      </c>
      <c r="F53" s="36" t="s">
        <v>5</v>
      </c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/>
      <c r="C54" s="36" t="s">
        <v>5</v>
      </c>
      <c r="D54" s="36"/>
      <c r="E54" s="36" t="s">
        <v>5</v>
      </c>
      <c r="F54" s="36"/>
      <c r="G54" s="36" t="s">
        <v>5</v>
      </c>
      <c r="H54" s="36"/>
    </row>
    <row r="55" spans="1:11" x14ac:dyDescent="0.25">
      <c r="A55" s="4">
        <v>51</v>
      </c>
      <c r="B55" s="36" t="s">
        <v>5</v>
      </c>
      <c r="C55" s="36" t="s">
        <v>5</v>
      </c>
      <c r="D55" s="36" t="s">
        <v>5</v>
      </c>
      <c r="E55" s="36" t="s">
        <v>5</v>
      </c>
      <c r="F55" s="36"/>
      <c r="G55" s="36" t="s">
        <v>5</v>
      </c>
      <c r="H55" s="36" t="s">
        <v>5</v>
      </c>
    </row>
    <row r="56" spans="1:11" x14ac:dyDescent="0.25">
      <c r="A56" s="4">
        <v>52</v>
      </c>
      <c r="B56" s="36" t="s">
        <v>10</v>
      </c>
      <c r="C56" s="36" t="s">
        <v>5</v>
      </c>
      <c r="D56" s="36"/>
      <c r="E56" s="36" t="s">
        <v>10</v>
      </c>
      <c r="F56" s="36" t="s">
        <v>10</v>
      </c>
      <c r="G56" s="36"/>
      <c r="H56" s="36"/>
    </row>
    <row r="57" spans="1:11" x14ac:dyDescent="0.25">
      <c r="A57" s="4">
        <v>53</v>
      </c>
      <c r="B57" s="36"/>
      <c r="C57" s="36" t="s">
        <v>10</v>
      </c>
      <c r="D57" s="36"/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 t="s">
        <v>5</v>
      </c>
      <c r="E58" s="36" t="s">
        <v>5</v>
      </c>
      <c r="F58" s="36" t="s">
        <v>5</v>
      </c>
      <c r="G58" s="36" t="s">
        <v>5</v>
      </c>
      <c r="H58" s="36" t="s">
        <v>5</v>
      </c>
    </row>
    <row r="59" spans="1:11" x14ac:dyDescent="0.25">
      <c r="A59" s="4">
        <v>55</v>
      </c>
      <c r="B59" s="36"/>
      <c r="C59" s="36"/>
      <c r="D59" s="36" t="s">
        <v>5</v>
      </c>
      <c r="E59" s="36" t="s">
        <v>5</v>
      </c>
      <c r="F59" s="36"/>
      <c r="G59" s="36"/>
      <c r="H59" s="36"/>
    </row>
    <row r="60" spans="1:11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 t="s">
        <v>5</v>
      </c>
    </row>
    <row r="61" spans="1:11" x14ac:dyDescent="0.25">
      <c r="A61" s="4">
        <v>73</v>
      </c>
      <c r="B61" s="36" t="s">
        <v>10</v>
      </c>
      <c r="C61" s="36" t="s">
        <v>5</v>
      </c>
      <c r="D61" s="36"/>
      <c r="E61" s="36"/>
      <c r="F61" s="36" t="s">
        <v>5</v>
      </c>
      <c r="G61" s="36"/>
      <c r="H61" s="36" t="s">
        <v>5</v>
      </c>
    </row>
    <row r="62" spans="1:11" x14ac:dyDescent="0.25">
      <c r="A62" s="4">
        <v>74</v>
      </c>
      <c r="B62" s="36" t="s">
        <v>10</v>
      </c>
      <c r="C62" s="36" t="s">
        <v>5</v>
      </c>
      <c r="D62" s="36"/>
      <c r="E62" s="36" t="s">
        <v>10</v>
      </c>
      <c r="F62" s="36"/>
      <c r="G62" s="36"/>
      <c r="H62" s="36"/>
    </row>
    <row r="63" spans="1:11" x14ac:dyDescent="0.25">
      <c r="A63" s="4">
        <v>101</v>
      </c>
      <c r="B63" s="37" t="s">
        <v>5</v>
      </c>
      <c r="C63" s="37" t="s">
        <v>5</v>
      </c>
      <c r="D63" s="36" t="s">
        <v>5</v>
      </c>
      <c r="E63" s="36" t="s">
        <v>5</v>
      </c>
      <c r="F63" s="36" t="s">
        <v>5</v>
      </c>
      <c r="G63" s="36" t="s">
        <v>5</v>
      </c>
      <c r="H63" s="36" t="s">
        <v>5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 t="s">
        <v>5</v>
      </c>
      <c r="C65" s="36" t="s">
        <v>5</v>
      </c>
      <c r="D65" s="36" t="s">
        <v>5</v>
      </c>
      <c r="E65" s="36" t="s">
        <v>5</v>
      </c>
      <c r="F65" s="36" t="s">
        <v>5</v>
      </c>
      <c r="G65" s="36" t="s">
        <v>5</v>
      </c>
      <c r="H65" s="36" t="s">
        <v>5</v>
      </c>
    </row>
    <row r="66" spans="1:8" x14ac:dyDescent="0.25">
      <c r="A66" s="4">
        <v>104</v>
      </c>
      <c r="B66" s="36" t="s">
        <v>5</v>
      </c>
      <c r="C66" s="36" t="s">
        <v>5</v>
      </c>
      <c r="D66" s="36" t="s">
        <v>5</v>
      </c>
      <c r="E66" s="36" t="s">
        <v>5</v>
      </c>
      <c r="F66" s="36" t="s">
        <v>5</v>
      </c>
      <c r="G66" s="36" t="s">
        <v>5</v>
      </c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 t="s">
        <v>5</v>
      </c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 t="s">
        <v>5</v>
      </c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 t="s">
        <v>5</v>
      </c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5</v>
      </c>
      <c r="D76" s="36" t="s">
        <v>5</v>
      </c>
      <c r="E76" s="36" t="s">
        <v>5</v>
      </c>
      <c r="F76" s="36" t="s">
        <v>5</v>
      </c>
      <c r="G76" s="36"/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 t="s">
        <v>9</v>
      </c>
      <c r="C82" s="36"/>
      <c r="D82" s="36"/>
      <c r="E82" s="36"/>
      <c r="F82" s="36" t="s">
        <v>5</v>
      </c>
      <c r="G82" s="36"/>
      <c r="H82" s="36" t="s">
        <v>5</v>
      </c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9</v>
      </c>
      <c r="C84" s="36"/>
      <c r="D84" s="36" t="s">
        <v>5</v>
      </c>
      <c r="E84" s="36"/>
      <c r="F84" s="36"/>
      <c r="G84" s="36" t="s">
        <v>5</v>
      </c>
      <c r="H84" s="36"/>
    </row>
    <row r="85" spans="1:8" x14ac:dyDescent="0.25">
      <c r="A85" s="4">
        <v>123</v>
      </c>
      <c r="B85" s="36"/>
      <c r="C85" s="36"/>
      <c r="D85" s="36"/>
      <c r="E85" s="36" t="s">
        <v>5</v>
      </c>
      <c r="F85" s="36" t="s">
        <v>5</v>
      </c>
      <c r="G85" s="36"/>
      <c r="H85" s="36"/>
    </row>
    <row r="86" spans="1:8" x14ac:dyDescent="0.25">
      <c r="A86" s="4">
        <v>124</v>
      </c>
      <c r="B86" s="36" t="s">
        <v>9</v>
      </c>
      <c r="C86" s="36" t="s">
        <v>10</v>
      </c>
      <c r="D86" s="36"/>
      <c r="E86" s="36" t="s">
        <v>5</v>
      </c>
      <c r="F86" s="36"/>
      <c r="G86" s="36"/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 t="s">
        <v>5</v>
      </c>
      <c r="G88" s="36" t="s">
        <v>5</v>
      </c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8</v>
      </c>
      <c r="C95" s="36" t="s">
        <v>5</v>
      </c>
      <c r="D95" s="36" t="s">
        <v>5</v>
      </c>
      <c r="E95" s="36"/>
      <c r="F95" s="36" t="s">
        <v>5</v>
      </c>
      <c r="G95" s="36" t="s">
        <v>5</v>
      </c>
      <c r="H95" s="36" t="s">
        <v>5</v>
      </c>
    </row>
  </sheetData>
  <mergeCells count="5">
    <mergeCell ref="A1:H2"/>
    <mergeCell ref="I17:K17"/>
    <mergeCell ref="I18:J18"/>
    <mergeCell ref="I27:K27"/>
    <mergeCell ref="I28:J28"/>
  </mergeCells>
  <conditionalFormatting sqref="B5:F60">
    <cfRule type="cellIs" dxfId="2854" priority="8" operator="equal">
      <formula>"Energia"</formula>
    </cfRule>
  </conditionalFormatting>
  <conditionalFormatting sqref="B5:H60">
    <cfRule type="cellIs" dxfId="2853" priority="9" operator="equal">
      <formula>"Feito"</formula>
    </cfRule>
    <cfRule type="cellIs" dxfId="2852" priority="10" operator="equal">
      <formula>"Operação"</formula>
    </cfRule>
    <cfRule type="cellIs" dxfId="2851" priority="11" operator="equal">
      <formula>"Chuva"</formula>
    </cfRule>
    <cfRule type="cellIs" dxfId="2850" priority="12" operator="equal">
      <formula>"Elétrico"</formula>
    </cfRule>
    <cfRule type="cellIs" dxfId="2849" priority="13" operator="equal">
      <formula>"Mecânico"</formula>
    </cfRule>
    <cfRule type="cellIs" dxfId="2848" priority="14" operator="equal">
      <formula>"Ok"</formula>
    </cfRule>
  </conditionalFormatting>
  <conditionalFormatting sqref="B63:H95">
    <cfRule type="cellIs" dxfId="2847" priority="36" operator="equal">
      <formula>"Energia"</formula>
    </cfRule>
    <cfRule type="cellIs" dxfId="2846" priority="38" operator="equal">
      <formula>"Feito"</formula>
    </cfRule>
    <cfRule type="cellIs" dxfId="2845" priority="39" operator="equal">
      <formula>"Operação"</formula>
    </cfRule>
    <cfRule type="cellIs" dxfId="2844" priority="40" operator="equal">
      <formula>"Chuva"</formula>
    </cfRule>
    <cfRule type="cellIs" dxfId="2843" priority="41" operator="equal">
      <formula>"Elétrico"</formula>
    </cfRule>
    <cfRule type="cellIs" dxfId="2842" priority="42" operator="equal">
      <formula>"Mecânico"</formula>
    </cfRule>
    <cfRule type="cellIs" dxfId="2841" priority="43" operator="equal">
      <formula>"Ok"</formula>
    </cfRule>
  </conditionalFormatting>
  <conditionalFormatting sqref="B61:I62">
    <cfRule type="cellIs" dxfId="2840" priority="1" operator="equal">
      <formula>"Energia"</formula>
    </cfRule>
    <cfRule type="cellIs" dxfId="2839" priority="2" operator="equal">
      <formula>"Feito"</formula>
    </cfRule>
    <cfRule type="cellIs" dxfId="2838" priority="3" operator="equal">
      <formula>"Operação"</formula>
    </cfRule>
    <cfRule type="cellIs" dxfId="2837" priority="4" operator="equal">
      <formula>"Chuva"</formula>
    </cfRule>
    <cfRule type="cellIs" dxfId="2836" priority="5" operator="equal">
      <formula>"Elétrico"</formula>
    </cfRule>
    <cfRule type="cellIs" dxfId="2835" priority="6" operator="equal">
      <formula>"Mecânico"</formula>
    </cfRule>
    <cfRule type="cellIs" dxfId="2834" priority="7" operator="equal">
      <formula>"Ok"</formula>
    </cfRule>
  </conditionalFormatting>
  <conditionalFormatting sqref="G5:H55 G5:G56 G57:H60">
    <cfRule type="cellIs" dxfId="2833" priority="52" operator="equal">
      <formula>"Energia"</formula>
    </cfRule>
  </conditionalFormatting>
  <conditionalFormatting sqref="H9:H10 C13 H18 H85:H86 C89 H94">
    <cfRule type="cellIs" dxfId="2832" priority="59" operator="equal">
      <formula>"Energia"</formula>
    </cfRule>
  </conditionalFormatting>
  <conditionalFormatting sqref="H56">
    <cfRule type="cellIs" dxfId="2831" priority="29" operator="equal">
      <formula>"Energia"</formula>
    </cfRule>
  </conditionalFormatting>
  <conditionalFormatting sqref="I5:I16 I19:I26 I29:I60">
    <cfRule type="cellIs" dxfId="2830" priority="61" operator="equal">
      <formula>"Energia"</formula>
    </cfRule>
    <cfRule type="cellIs" dxfId="2829" priority="62" operator="equal">
      <formula>"Feito"</formula>
    </cfRule>
    <cfRule type="cellIs" dxfId="2828" priority="63" operator="equal">
      <formula>"Operação"</formula>
    </cfRule>
    <cfRule type="cellIs" dxfId="2827" priority="64" operator="equal">
      <formula>"Chuva"</formula>
    </cfRule>
    <cfRule type="cellIs" dxfId="2826" priority="65" operator="equal">
      <formula>"Elétrico"</formula>
    </cfRule>
    <cfRule type="cellIs" dxfId="2825" priority="66" operator="equal">
      <formula>"Mecânico"</formula>
    </cfRule>
    <cfRule type="cellIs" dxfId="2824" priority="67" operator="equal">
      <formula>"Ok"</formula>
    </cfRule>
  </conditionalFormatting>
  <conditionalFormatting sqref="J7">
    <cfRule type="iconSet" priority="60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006647BE-ACBE-473A-A763-DED583B3D3C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953C-9A13-4C9A-A402-A4C5D1A5EB7F}">
  <sheetPr codeName="Planilha81">
    <tabColor theme="8"/>
  </sheetPr>
  <dimension ref="A1:Q95"/>
  <sheetViews>
    <sheetView showGridLines="0" zoomScaleNormal="100" workbookViewId="0">
      <pane ySplit="4" topLeftCell="A65" activePane="bottomLeft" state="frozen"/>
      <selection pane="bottomLeft" activeCell="H74" sqref="H7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44816</v>
      </c>
      <c r="C3" s="21">
        <f>B3+1</f>
        <v>44817</v>
      </c>
      <c r="D3" s="21">
        <f t="shared" ref="D3:H3" si="0">C3+1</f>
        <v>44818</v>
      </c>
      <c r="E3" s="21">
        <f t="shared" si="0"/>
        <v>44819</v>
      </c>
      <c r="F3" s="21">
        <f t="shared" si="0"/>
        <v>44820</v>
      </c>
      <c r="G3" s="21">
        <f t="shared" si="0"/>
        <v>44821</v>
      </c>
      <c r="H3" s="23">
        <f t="shared" si="0"/>
        <v>44822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 t="s">
        <v>5</v>
      </c>
      <c r="E5" s="36" t="s">
        <v>10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190</v>
      </c>
      <c r="L5" s="32">
        <f t="shared" ref="L5:L10" si="2">K5/$K$11</f>
        <v>0.82969432314410485</v>
      </c>
      <c r="M5" s="50">
        <f>B3</f>
        <v>44816</v>
      </c>
      <c r="O5" t="s">
        <v>42</v>
      </c>
      <c r="P5">
        <v>186</v>
      </c>
      <c r="Q5" s="50">
        <f>M5</f>
        <v>44816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3</v>
      </c>
      <c r="L6" s="33">
        <f t="shared" si="2"/>
        <v>1.3100436681222707E-2</v>
      </c>
      <c r="O6" t="s">
        <v>43</v>
      </c>
      <c r="P6">
        <f>SUM(K19:K25)</f>
        <v>13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7</v>
      </c>
      <c r="L7" s="33">
        <f t="shared" si="2"/>
        <v>3.0567685589519649E-2</v>
      </c>
      <c r="O7" t="s">
        <v>44</v>
      </c>
      <c r="P7">
        <f>SUM(K29:K35)</f>
        <v>3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196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 t="s">
        <v>5</v>
      </c>
      <c r="J10" s="41" t="s">
        <v>10</v>
      </c>
      <c r="K10">
        <f t="shared" si="3"/>
        <v>29</v>
      </c>
      <c r="L10" s="35">
        <f t="shared" si="2"/>
        <v>0.12663755458515283</v>
      </c>
      <c r="O10" t="s">
        <v>55</v>
      </c>
      <c r="P10">
        <f>P8</f>
        <v>196</v>
      </c>
    </row>
    <row r="11" spans="1:17" x14ac:dyDescent="0.25">
      <c r="A11" s="4">
        <v>7</v>
      </c>
      <c r="B11" s="36"/>
      <c r="C11" s="36" t="s">
        <v>10</v>
      </c>
      <c r="D11" s="36"/>
      <c r="E11" s="36"/>
      <c r="F11" s="36"/>
      <c r="G11" s="36"/>
      <c r="H11" s="36"/>
      <c r="J11" s="42" t="s">
        <v>20</v>
      </c>
      <c r="K11">
        <f>SUM(K5:K10)</f>
        <v>229</v>
      </c>
    </row>
    <row r="12" spans="1:17" x14ac:dyDescent="0.25">
      <c r="A12" s="4">
        <v>8</v>
      </c>
      <c r="B12" s="36" t="s">
        <v>5</v>
      </c>
      <c r="C12" s="36"/>
      <c r="D12" s="36" t="s">
        <v>5</v>
      </c>
      <c r="E12" s="36" t="s">
        <v>5</v>
      </c>
      <c r="F12" s="36" t="s">
        <v>5</v>
      </c>
      <c r="G12" s="36"/>
      <c r="H12" s="36"/>
    </row>
    <row r="13" spans="1:17" x14ac:dyDescent="0.25">
      <c r="A13" s="4">
        <v>9</v>
      </c>
      <c r="B13" s="36"/>
      <c r="C13" s="36" t="s">
        <v>5</v>
      </c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 t="s">
        <v>5</v>
      </c>
      <c r="C15" s="36" t="s">
        <v>5</v>
      </c>
      <c r="D15" s="36" t="s">
        <v>5</v>
      </c>
      <c r="E15" s="36"/>
      <c r="F15" s="36" t="s">
        <v>5</v>
      </c>
      <c r="G15" s="36" t="s">
        <v>5</v>
      </c>
      <c r="H15" s="36"/>
    </row>
    <row r="16" spans="1:17" x14ac:dyDescent="0.25">
      <c r="A16" s="4">
        <v>12</v>
      </c>
      <c r="B16" s="36" t="s">
        <v>5</v>
      </c>
      <c r="C16" s="36"/>
      <c r="D16" s="36" t="s">
        <v>5</v>
      </c>
      <c r="E16" s="36" t="s">
        <v>5</v>
      </c>
      <c r="F16" s="36"/>
      <c r="G16" s="36" t="s">
        <v>9</v>
      </c>
      <c r="H16" s="36" t="s">
        <v>5</v>
      </c>
      <c r="O16" s="59"/>
    </row>
    <row r="17" spans="1:11" x14ac:dyDescent="0.25">
      <c r="A17" s="4">
        <v>13</v>
      </c>
      <c r="B17" s="36" t="s">
        <v>5</v>
      </c>
      <c r="C17" s="36" t="s">
        <v>5</v>
      </c>
      <c r="D17" s="36" t="s">
        <v>5</v>
      </c>
      <c r="E17" s="36" t="s">
        <v>5</v>
      </c>
      <c r="F17" s="36" t="s">
        <v>5</v>
      </c>
      <c r="G17" s="36" t="s">
        <v>5</v>
      </c>
      <c r="H17" s="36" t="s">
        <v>5</v>
      </c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 t="s">
        <v>5</v>
      </c>
      <c r="D18" s="36"/>
      <c r="E18" s="36" t="s">
        <v>5</v>
      </c>
      <c r="F18" s="36"/>
      <c r="G18" s="36" t="s">
        <v>5</v>
      </c>
      <c r="H18" s="36" t="s">
        <v>5</v>
      </c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>
        <v>1</v>
      </c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2</v>
      </c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1</v>
      </c>
    </row>
    <row r="23" spans="1:11" x14ac:dyDescent="0.25">
      <c r="A23" s="4">
        <v>19</v>
      </c>
      <c r="B23" s="36" t="s">
        <v>10</v>
      </c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2</v>
      </c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2</v>
      </c>
    </row>
    <row r="25" spans="1:11" x14ac:dyDescent="0.25">
      <c r="A25" s="4">
        <v>21</v>
      </c>
      <c r="B25" s="36" t="s">
        <v>5</v>
      </c>
      <c r="C25" s="36" t="s">
        <v>5</v>
      </c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5</v>
      </c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 t="s">
        <v>5</v>
      </c>
      <c r="C27" s="36"/>
      <c r="D27" s="36" t="s">
        <v>5</v>
      </c>
      <c r="E27" s="36" t="s">
        <v>5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 t="s">
        <v>5</v>
      </c>
      <c r="D28" s="36"/>
      <c r="E28" s="36" t="s">
        <v>5</v>
      </c>
      <c r="F28" s="36"/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 t="s">
        <v>5</v>
      </c>
      <c r="D29" s="36"/>
      <c r="E29" s="36" t="s">
        <v>8</v>
      </c>
      <c r="F29" s="36"/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 t="s">
        <v>5</v>
      </c>
      <c r="D30" s="36"/>
      <c r="E30" s="36" t="s">
        <v>5</v>
      </c>
      <c r="F30" s="36" t="s">
        <v>5</v>
      </c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/>
      <c r="H33" s="36" t="s">
        <v>5</v>
      </c>
      <c r="I33" s="38" t="s">
        <v>50</v>
      </c>
      <c r="J33" s="38" t="str">
        <f t="shared" si="4"/>
        <v>sex</v>
      </c>
      <c r="K33" s="58">
        <v>1</v>
      </c>
    </row>
    <row r="34" spans="1:11" x14ac:dyDescent="0.25">
      <c r="A34" s="4">
        <v>30</v>
      </c>
      <c r="B34" s="36" t="s">
        <v>8</v>
      </c>
      <c r="C34" s="36" t="s">
        <v>5</v>
      </c>
      <c r="D34" s="36" t="s">
        <v>10</v>
      </c>
      <c r="E34" s="36" t="s">
        <v>10</v>
      </c>
      <c r="F34" s="36" t="s">
        <v>10</v>
      </c>
      <c r="G34" s="36" t="s">
        <v>5</v>
      </c>
      <c r="H34" s="36" t="s">
        <v>5</v>
      </c>
      <c r="I34" s="38" t="s">
        <v>51</v>
      </c>
      <c r="J34" s="38" t="str">
        <f t="shared" si="4"/>
        <v>sáb</v>
      </c>
      <c r="K34" s="58">
        <v>1</v>
      </c>
    </row>
    <row r="35" spans="1:11" x14ac:dyDescent="0.25">
      <c r="A35" s="4">
        <v>31</v>
      </c>
      <c r="B35" s="36"/>
      <c r="C35" s="36" t="s">
        <v>10</v>
      </c>
      <c r="D35" s="36" t="s">
        <v>10</v>
      </c>
      <c r="E35" s="36"/>
      <c r="F35" s="36" t="s">
        <v>5</v>
      </c>
      <c r="G35" s="36" t="s">
        <v>5</v>
      </c>
      <c r="H35" s="36" t="s">
        <v>5</v>
      </c>
      <c r="I35" s="38" t="s">
        <v>52</v>
      </c>
      <c r="J35" s="38" t="str">
        <f t="shared" si="4"/>
        <v>dom</v>
      </c>
      <c r="K35" s="58">
        <v>1</v>
      </c>
    </row>
    <row r="36" spans="1:11" x14ac:dyDescent="0.25">
      <c r="A36" s="4">
        <v>32</v>
      </c>
      <c r="B36" s="36" t="s">
        <v>5</v>
      </c>
      <c r="C36" s="36"/>
      <c r="D36" s="36" t="s">
        <v>5</v>
      </c>
      <c r="E36" s="36" t="s">
        <v>10</v>
      </c>
      <c r="F36" s="36" t="s">
        <v>8</v>
      </c>
      <c r="G36" s="36" t="s">
        <v>5</v>
      </c>
      <c r="H36" s="36" t="s">
        <v>5</v>
      </c>
    </row>
    <row r="37" spans="1:11" x14ac:dyDescent="0.25">
      <c r="A37" s="4">
        <v>33</v>
      </c>
      <c r="B37" s="36" t="s">
        <v>10</v>
      </c>
      <c r="C37" s="36"/>
      <c r="D37" s="36" t="s">
        <v>10</v>
      </c>
      <c r="E37" s="36" t="s">
        <v>5</v>
      </c>
      <c r="F37" s="36" t="s">
        <v>5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5</v>
      </c>
      <c r="D39" s="36"/>
      <c r="E39" s="36" t="s">
        <v>5</v>
      </c>
      <c r="F39" s="36"/>
      <c r="G39" s="36" t="s">
        <v>5</v>
      </c>
      <c r="H39" s="36"/>
    </row>
    <row r="40" spans="1:11" x14ac:dyDescent="0.25">
      <c r="A40" s="4">
        <v>36</v>
      </c>
      <c r="B40" s="36" t="s">
        <v>5</v>
      </c>
      <c r="C40" s="36" t="s">
        <v>5</v>
      </c>
      <c r="D40" s="36" t="s">
        <v>5</v>
      </c>
      <c r="E40" s="36"/>
      <c r="F40" s="36"/>
      <c r="G40" s="36"/>
      <c r="H40" s="36" t="s">
        <v>5</v>
      </c>
    </row>
    <row r="41" spans="1:11" x14ac:dyDescent="0.25">
      <c r="A41" s="4">
        <v>37</v>
      </c>
      <c r="B41" s="36"/>
      <c r="C41" s="36" t="s">
        <v>5</v>
      </c>
      <c r="D41" s="36"/>
      <c r="E41" s="36" t="s">
        <v>5</v>
      </c>
      <c r="F41" s="36"/>
      <c r="G41" s="36" t="s">
        <v>5</v>
      </c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 t="s">
        <v>5</v>
      </c>
      <c r="H42" s="36" t="s">
        <v>5</v>
      </c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 t="s">
        <v>5</v>
      </c>
      <c r="D47" s="36"/>
      <c r="E47" s="36" t="s">
        <v>5</v>
      </c>
      <c r="F47" s="36" t="s">
        <v>5</v>
      </c>
      <c r="G47" s="36" t="s">
        <v>5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</row>
    <row r="51" spans="1:11" x14ac:dyDescent="0.25">
      <c r="A51" s="4">
        <v>47</v>
      </c>
      <c r="B51" s="36" t="s">
        <v>5</v>
      </c>
      <c r="C51" s="36" t="s">
        <v>5</v>
      </c>
      <c r="D51" s="36" t="s">
        <v>5</v>
      </c>
      <c r="E51" s="36" t="s">
        <v>5</v>
      </c>
      <c r="F51" s="36" t="s">
        <v>5</v>
      </c>
      <c r="G51" s="36" t="s">
        <v>5</v>
      </c>
      <c r="H51" s="36" t="s">
        <v>5</v>
      </c>
    </row>
    <row r="52" spans="1:11" x14ac:dyDescent="0.25">
      <c r="A52" s="4">
        <v>48</v>
      </c>
      <c r="B52" s="36" t="s">
        <v>5</v>
      </c>
      <c r="C52" s="36" t="s">
        <v>5</v>
      </c>
      <c r="D52" s="36" t="s">
        <v>5</v>
      </c>
      <c r="E52" s="36" t="s">
        <v>5</v>
      </c>
      <c r="F52" s="36" t="s">
        <v>5</v>
      </c>
      <c r="G52" s="36" t="s">
        <v>5</v>
      </c>
      <c r="H52" s="36" t="s">
        <v>5</v>
      </c>
    </row>
    <row r="53" spans="1:11" x14ac:dyDescent="0.25">
      <c r="A53" s="4">
        <v>49</v>
      </c>
      <c r="B53" s="36" t="s">
        <v>5</v>
      </c>
      <c r="C53" s="36" t="s">
        <v>5</v>
      </c>
      <c r="D53" s="36" t="s">
        <v>5</v>
      </c>
      <c r="E53" s="36" t="s">
        <v>5</v>
      </c>
      <c r="F53" s="36" t="s">
        <v>5</v>
      </c>
      <c r="G53" s="36" t="s">
        <v>5</v>
      </c>
      <c r="H53" s="36" t="s">
        <v>5</v>
      </c>
      <c r="K53" t="s">
        <v>57</v>
      </c>
    </row>
    <row r="54" spans="1:11" x14ac:dyDescent="0.25">
      <c r="A54" s="4">
        <v>50</v>
      </c>
      <c r="B54" s="36" t="s">
        <v>10</v>
      </c>
      <c r="C54" s="36"/>
      <c r="D54" s="36" t="s">
        <v>10</v>
      </c>
      <c r="E54" s="36"/>
      <c r="F54" s="36" t="s">
        <v>5</v>
      </c>
      <c r="G54" s="36"/>
      <c r="H54" s="36" t="s">
        <v>5</v>
      </c>
    </row>
    <row r="55" spans="1:11" x14ac:dyDescent="0.25">
      <c r="A55" s="4">
        <v>51</v>
      </c>
      <c r="B55" s="36"/>
      <c r="C55" s="36" t="s">
        <v>5</v>
      </c>
      <c r="D55" s="36"/>
      <c r="E55" s="36" t="s">
        <v>5</v>
      </c>
      <c r="F55" s="36"/>
      <c r="G55" s="36" t="s">
        <v>5</v>
      </c>
      <c r="H55" s="36" t="s">
        <v>5</v>
      </c>
    </row>
    <row r="56" spans="1:11" x14ac:dyDescent="0.25">
      <c r="A56" s="4">
        <v>52</v>
      </c>
      <c r="B56" s="36" t="s">
        <v>10</v>
      </c>
      <c r="C56" s="36" t="s">
        <v>5</v>
      </c>
      <c r="D56" s="36" t="s">
        <v>10</v>
      </c>
      <c r="E56" s="36" t="s">
        <v>5</v>
      </c>
      <c r="F56" s="36"/>
      <c r="G56" s="36" t="s">
        <v>5</v>
      </c>
      <c r="H56" s="36"/>
    </row>
    <row r="57" spans="1:11" x14ac:dyDescent="0.25">
      <c r="A57" s="4">
        <v>53</v>
      </c>
      <c r="B57" s="36"/>
      <c r="C57" s="36"/>
      <c r="D57" s="36"/>
      <c r="E57" s="36"/>
      <c r="F57" s="36" t="s">
        <v>5</v>
      </c>
      <c r="G57" s="36" t="s">
        <v>5</v>
      </c>
      <c r="H57" s="36" t="s">
        <v>5</v>
      </c>
    </row>
    <row r="58" spans="1:11" x14ac:dyDescent="0.25">
      <c r="A58" s="4">
        <v>54</v>
      </c>
      <c r="B58" s="36"/>
      <c r="C58" s="36" t="s">
        <v>5</v>
      </c>
      <c r="D58" s="36" t="s">
        <v>5</v>
      </c>
      <c r="E58" s="36"/>
      <c r="F58" s="36" t="s">
        <v>10</v>
      </c>
      <c r="G58" s="36"/>
      <c r="H58" s="36" t="s">
        <v>5</v>
      </c>
    </row>
    <row r="59" spans="1:11" x14ac:dyDescent="0.25">
      <c r="A59" s="4">
        <v>55</v>
      </c>
      <c r="B59" s="36" t="s">
        <v>9</v>
      </c>
      <c r="C59" s="36" t="s">
        <v>9</v>
      </c>
      <c r="D59" s="36"/>
      <c r="E59" s="36"/>
      <c r="F59" s="36"/>
      <c r="G59" s="36" t="s">
        <v>5</v>
      </c>
      <c r="H59" s="36" t="s">
        <v>5</v>
      </c>
    </row>
    <row r="60" spans="1:11" x14ac:dyDescent="0.25">
      <c r="A60" s="4">
        <v>56</v>
      </c>
      <c r="B60" s="36" t="s">
        <v>5</v>
      </c>
      <c r="C60" s="36" t="s">
        <v>5</v>
      </c>
      <c r="D60" s="36" t="s">
        <v>5</v>
      </c>
      <c r="E60" s="36" t="s">
        <v>5</v>
      </c>
      <c r="F60" s="36" t="s">
        <v>5</v>
      </c>
      <c r="G60" s="36" t="s">
        <v>5</v>
      </c>
      <c r="H60" s="36" t="s">
        <v>5</v>
      </c>
    </row>
    <row r="61" spans="1:11" x14ac:dyDescent="0.25">
      <c r="A61" s="4">
        <v>73</v>
      </c>
      <c r="B61" s="36"/>
      <c r="C61" s="36" t="s">
        <v>10</v>
      </c>
      <c r="D61" s="36"/>
      <c r="E61" s="36"/>
      <c r="F61" s="36"/>
      <c r="G61" s="36"/>
      <c r="H61" s="36"/>
    </row>
    <row r="62" spans="1:11" x14ac:dyDescent="0.25">
      <c r="A62" s="4">
        <v>74</v>
      </c>
      <c r="B62" s="36" t="s">
        <v>10</v>
      </c>
      <c r="C62" s="36" t="s">
        <v>10</v>
      </c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5</v>
      </c>
      <c r="C63" s="37" t="s">
        <v>9</v>
      </c>
      <c r="D63" s="36" t="s">
        <v>9</v>
      </c>
      <c r="E63" s="36" t="s">
        <v>5</v>
      </c>
      <c r="F63" s="36" t="s">
        <v>5</v>
      </c>
      <c r="G63" s="36" t="s">
        <v>10</v>
      </c>
      <c r="H63" s="36" t="s">
        <v>5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6" t="s">
        <v>5</v>
      </c>
      <c r="C65" s="36" t="s">
        <v>5</v>
      </c>
      <c r="D65" s="36" t="s">
        <v>5</v>
      </c>
      <c r="E65" s="36" t="s">
        <v>5</v>
      </c>
      <c r="F65" s="36" t="s">
        <v>5</v>
      </c>
      <c r="G65" s="36" t="s">
        <v>10</v>
      </c>
      <c r="H65" s="36" t="s">
        <v>5</v>
      </c>
    </row>
    <row r="66" spans="1:8" x14ac:dyDescent="0.25">
      <c r="A66" s="4">
        <v>104</v>
      </c>
      <c r="B66" s="36" t="s">
        <v>5</v>
      </c>
      <c r="C66" s="36" t="s">
        <v>5</v>
      </c>
      <c r="D66" s="36" t="s">
        <v>5</v>
      </c>
      <c r="E66" s="36" t="s">
        <v>5</v>
      </c>
      <c r="F66" s="36" t="s">
        <v>5</v>
      </c>
      <c r="G66" s="36" t="s">
        <v>5</v>
      </c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 t="s">
        <v>5</v>
      </c>
      <c r="C68" s="36" t="s">
        <v>5</v>
      </c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 t="s">
        <v>5</v>
      </c>
      <c r="F71" s="36" t="s">
        <v>5</v>
      </c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 t="s">
        <v>5</v>
      </c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 t="s">
        <v>10</v>
      </c>
      <c r="D74" s="36" t="s">
        <v>10</v>
      </c>
      <c r="E74" s="36" t="s">
        <v>10</v>
      </c>
      <c r="F74" s="36" t="s">
        <v>10</v>
      </c>
      <c r="G74" s="36" t="s">
        <v>9</v>
      </c>
      <c r="H74" s="36" t="s">
        <v>9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10</v>
      </c>
      <c r="D76" s="36" t="s">
        <v>10</v>
      </c>
      <c r="E76" s="36" t="s">
        <v>10</v>
      </c>
      <c r="F76" s="36" t="s">
        <v>5</v>
      </c>
      <c r="G76" s="36" t="s">
        <v>10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 t="s">
        <v>5</v>
      </c>
      <c r="D82" s="36"/>
      <c r="E82" s="36" t="s">
        <v>5</v>
      </c>
      <c r="F82" s="36"/>
      <c r="G82" s="36" t="s">
        <v>5</v>
      </c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5</v>
      </c>
      <c r="C84" s="36"/>
      <c r="D84" s="36" t="s">
        <v>5</v>
      </c>
      <c r="E84" s="36" t="s">
        <v>5</v>
      </c>
      <c r="F84" s="36"/>
      <c r="G84" s="36" t="s">
        <v>5</v>
      </c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 t="s">
        <v>5</v>
      </c>
      <c r="D86" s="36" t="s">
        <v>5</v>
      </c>
      <c r="E86" s="36"/>
      <c r="F86" s="36" t="s">
        <v>5</v>
      </c>
      <c r="G86" s="36"/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5</v>
      </c>
      <c r="C95" s="36" t="s">
        <v>5</v>
      </c>
      <c r="D95" s="36" t="s">
        <v>5</v>
      </c>
      <c r="E95" s="36" t="s">
        <v>5</v>
      </c>
      <c r="F95" s="36" t="s">
        <v>5</v>
      </c>
      <c r="G95" s="36" t="s">
        <v>5</v>
      </c>
      <c r="H95" s="36" t="s">
        <v>5</v>
      </c>
    </row>
  </sheetData>
  <mergeCells count="5">
    <mergeCell ref="A1:H2"/>
    <mergeCell ref="I17:K17"/>
    <mergeCell ref="I18:J18"/>
    <mergeCell ref="I27:K27"/>
    <mergeCell ref="I28:J28"/>
  </mergeCells>
  <conditionalFormatting sqref="B5:F60">
    <cfRule type="cellIs" dxfId="2823" priority="8" operator="equal">
      <formula>"Energia"</formula>
    </cfRule>
  </conditionalFormatting>
  <conditionalFormatting sqref="B5:H60">
    <cfRule type="cellIs" dxfId="2822" priority="9" operator="equal">
      <formula>"Feito"</formula>
    </cfRule>
    <cfRule type="cellIs" dxfId="2821" priority="10" operator="equal">
      <formula>"Operação"</formula>
    </cfRule>
    <cfRule type="cellIs" dxfId="2820" priority="11" operator="equal">
      <formula>"Chuva"</formula>
    </cfRule>
    <cfRule type="cellIs" dxfId="2819" priority="12" operator="equal">
      <formula>"Elétrico"</formula>
    </cfRule>
    <cfRule type="cellIs" dxfId="2818" priority="13" operator="equal">
      <formula>"Mecânico"</formula>
    </cfRule>
    <cfRule type="cellIs" dxfId="2817" priority="14" operator="equal">
      <formula>"Ok"</formula>
    </cfRule>
  </conditionalFormatting>
  <conditionalFormatting sqref="B63:H95">
    <cfRule type="cellIs" dxfId="2816" priority="36" operator="equal">
      <formula>"Energia"</formula>
    </cfRule>
    <cfRule type="cellIs" dxfId="2815" priority="38" operator="equal">
      <formula>"Feito"</formula>
    </cfRule>
    <cfRule type="cellIs" dxfId="2814" priority="39" operator="equal">
      <formula>"Operação"</formula>
    </cfRule>
    <cfRule type="cellIs" dxfId="2813" priority="40" operator="equal">
      <formula>"Chuva"</formula>
    </cfRule>
    <cfRule type="cellIs" dxfId="2812" priority="41" operator="equal">
      <formula>"Elétrico"</formula>
    </cfRule>
    <cfRule type="cellIs" dxfId="2811" priority="42" operator="equal">
      <formula>"Mecânico"</formula>
    </cfRule>
    <cfRule type="cellIs" dxfId="2810" priority="43" operator="equal">
      <formula>"Ok"</formula>
    </cfRule>
  </conditionalFormatting>
  <conditionalFormatting sqref="B61:I62">
    <cfRule type="cellIs" dxfId="2809" priority="1" operator="equal">
      <formula>"Energia"</formula>
    </cfRule>
    <cfRule type="cellIs" dxfId="2808" priority="2" operator="equal">
      <formula>"Feito"</formula>
    </cfRule>
    <cfRule type="cellIs" dxfId="2807" priority="3" operator="equal">
      <formula>"Operação"</formula>
    </cfRule>
    <cfRule type="cellIs" dxfId="2806" priority="4" operator="equal">
      <formula>"Chuva"</formula>
    </cfRule>
    <cfRule type="cellIs" dxfId="2805" priority="5" operator="equal">
      <formula>"Elétrico"</formula>
    </cfRule>
    <cfRule type="cellIs" dxfId="2804" priority="6" operator="equal">
      <formula>"Mecânico"</formula>
    </cfRule>
    <cfRule type="cellIs" dxfId="2803" priority="7" operator="equal">
      <formula>"Ok"</formula>
    </cfRule>
  </conditionalFormatting>
  <conditionalFormatting sqref="G5:H55 G5:G56 G57:H60">
    <cfRule type="cellIs" dxfId="2802" priority="52" operator="equal">
      <formula>"Energia"</formula>
    </cfRule>
  </conditionalFormatting>
  <conditionalFormatting sqref="H9:H10 C13 H18 H85:H86 C89 H94">
    <cfRule type="cellIs" dxfId="2801" priority="59" operator="equal">
      <formula>"Energia"</formula>
    </cfRule>
  </conditionalFormatting>
  <conditionalFormatting sqref="H56">
    <cfRule type="cellIs" dxfId="2800" priority="29" operator="equal">
      <formula>"Energia"</formula>
    </cfRule>
  </conditionalFormatting>
  <conditionalFormatting sqref="I5:I16 I19:I26 I29:I60">
    <cfRule type="cellIs" dxfId="2799" priority="61" operator="equal">
      <formula>"Energia"</formula>
    </cfRule>
    <cfRule type="cellIs" dxfId="2798" priority="62" operator="equal">
      <formula>"Feito"</formula>
    </cfRule>
    <cfRule type="cellIs" dxfId="2797" priority="63" operator="equal">
      <formula>"Operação"</formula>
    </cfRule>
    <cfRule type="cellIs" dxfId="2796" priority="64" operator="equal">
      <formula>"Chuva"</formula>
    </cfRule>
    <cfRule type="cellIs" dxfId="2795" priority="65" operator="equal">
      <formula>"Elétrico"</formula>
    </cfRule>
    <cfRule type="cellIs" dxfId="2794" priority="66" operator="equal">
      <formula>"Mecânico"</formula>
    </cfRule>
    <cfRule type="cellIs" dxfId="2793" priority="67" operator="equal">
      <formula>"Ok"</formula>
    </cfRule>
  </conditionalFormatting>
  <conditionalFormatting sqref="J7">
    <cfRule type="iconSet" priority="60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331F65CA-63E0-4E12-B7E5-0F7BB24E810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B02E-9216-4264-8730-E676A21B6A49}">
  <sheetPr codeName="Planilha82">
    <tabColor theme="8"/>
  </sheetPr>
  <dimension ref="A1:Q95"/>
  <sheetViews>
    <sheetView showGridLines="0" zoomScale="130" zoomScaleNormal="130" workbookViewId="0">
      <pane ySplit="4" topLeftCell="A14" activePane="bottomLeft" state="frozen"/>
      <selection pane="bottomLeft" activeCell="I24" sqref="I2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65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44823</v>
      </c>
      <c r="C3" s="21">
        <f>B3+1</f>
        <v>44824</v>
      </c>
      <c r="D3" s="21">
        <f t="shared" ref="D3:H3" si="0">C3+1</f>
        <v>44825</v>
      </c>
      <c r="E3" s="21">
        <f t="shared" si="0"/>
        <v>44826</v>
      </c>
      <c r="F3" s="21">
        <f t="shared" si="0"/>
        <v>44827</v>
      </c>
      <c r="G3" s="21">
        <f t="shared" si="0"/>
        <v>44828</v>
      </c>
      <c r="H3" s="23">
        <f t="shared" si="0"/>
        <v>44829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 t="s">
        <v>5</v>
      </c>
      <c r="D5" s="36" t="s">
        <v>5</v>
      </c>
      <c r="E5" s="36" t="s">
        <v>5</v>
      </c>
      <c r="F5" s="36" t="s">
        <v>5</v>
      </c>
      <c r="G5" s="36" t="s">
        <v>5</v>
      </c>
      <c r="H5" s="36"/>
      <c r="J5" s="46" t="s">
        <v>5</v>
      </c>
      <c r="K5">
        <f>COUNTIF($B$5:$H$95,J5)</f>
        <v>142</v>
      </c>
      <c r="L5" s="32">
        <f t="shared" ref="L5:L10" si="2">K5/$K$11</f>
        <v>0.75531914893617025</v>
      </c>
      <c r="M5" s="50">
        <f>B3</f>
        <v>44823</v>
      </c>
      <c r="O5" t="s">
        <v>42</v>
      </c>
      <c r="P5">
        <v>237</v>
      </c>
      <c r="Q5" s="50">
        <f>M5</f>
        <v>44823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1</v>
      </c>
      <c r="L6" s="33">
        <f t="shared" si="2"/>
        <v>5.3191489361702126E-3</v>
      </c>
      <c r="O6" t="s">
        <v>43</v>
      </c>
      <c r="P6">
        <f>SUM(K19:K25)</f>
        <v>8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4</v>
      </c>
      <c r="L7" s="33">
        <f t="shared" si="2"/>
        <v>2.1276595744680851E-2</v>
      </c>
      <c r="O7" t="s">
        <v>44</v>
      </c>
      <c r="P7">
        <f>SUM(K29:K35)</f>
        <v>43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9</v>
      </c>
      <c r="L8" s="33">
        <f t="shared" si="2"/>
        <v>4.7872340425531915E-2</v>
      </c>
      <c r="O8" s="62" t="s">
        <v>20</v>
      </c>
      <c r="P8" s="62">
        <f>P5+P6-P7</f>
        <v>202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6</v>
      </c>
      <c r="L9" s="33">
        <f t="shared" si="2"/>
        <v>3.1914893617021274E-2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26</v>
      </c>
      <c r="L10" s="35">
        <f t="shared" si="2"/>
        <v>0.13829787234042554</v>
      </c>
      <c r="O10" t="s">
        <v>55</v>
      </c>
      <c r="P10">
        <f>P8</f>
        <v>202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188</v>
      </c>
    </row>
    <row r="12" spans="1:17" x14ac:dyDescent="0.25">
      <c r="A12" s="4">
        <v>8</v>
      </c>
      <c r="B12" s="36" t="s">
        <v>5</v>
      </c>
      <c r="C12" s="36"/>
      <c r="D12" s="36"/>
      <c r="E12" s="36"/>
      <c r="F12" s="36" t="s">
        <v>5</v>
      </c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 t="s">
        <v>5</v>
      </c>
      <c r="C16" s="36" t="s">
        <v>5</v>
      </c>
      <c r="D16" s="36"/>
      <c r="E16" s="36" t="s">
        <v>5</v>
      </c>
      <c r="F16" s="36"/>
      <c r="G16" s="36"/>
      <c r="H16" s="36"/>
      <c r="O16" s="59"/>
    </row>
    <row r="17" spans="1:13" x14ac:dyDescent="0.25">
      <c r="A17" s="4">
        <v>13</v>
      </c>
      <c r="B17" s="36" t="s">
        <v>5</v>
      </c>
      <c r="C17" s="36" t="s">
        <v>5</v>
      </c>
      <c r="D17" s="36"/>
      <c r="E17" s="36"/>
      <c r="F17" s="36" t="s">
        <v>5</v>
      </c>
      <c r="G17" s="36" t="s">
        <v>5</v>
      </c>
      <c r="H17" s="36"/>
      <c r="I17" s="71" t="s">
        <v>43</v>
      </c>
      <c r="J17" s="72"/>
      <c r="K17" s="72"/>
      <c r="M17" s="51"/>
    </row>
    <row r="18" spans="1:13" x14ac:dyDescent="0.25">
      <c r="A18" s="4">
        <v>14</v>
      </c>
      <c r="B18" s="36"/>
      <c r="C18" s="36" t="s">
        <v>5</v>
      </c>
      <c r="D18" s="36" t="s">
        <v>5</v>
      </c>
      <c r="E18" s="36"/>
      <c r="F18" s="36" t="s">
        <v>5</v>
      </c>
      <c r="G18" s="36" t="s">
        <v>5</v>
      </c>
      <c r="H18" s="36"/>
      <c r="I18" s="71" t="s">
        <v>45</v>
      </c>
      <c r="J18" s="72"/>
      <c r="K18" t="s">
        <v>2</v>
      </c>
    </row>
    <row r="19" spans="1:13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1</v>
      </c>
    </row>
    <row r="23" spans="1:13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2</v>
      </c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4</v>
      </c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1</v>
      </c>
    </row>
    <row r="26" spans="1:13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3" x14ac:dyDescent="0.25">
      <c r="A27" s="4">
        <v>23</v>
      </c>
      <c r="B27" s="36" t="s">
        <v>5</v>
      </c>
      <c r="C27" s="36" t="s">
        <v>5</v>
      </c>
      <c r="D27" s="36" t="s">
        <v>5</v>
      </c>
      <c r="E27" s="36" t="s">
        <v>8</v>
      </c>
      <c r="F27" s="36" t="s">
        <v>10</v>
      </c>
      <c r="G27" s="36" t="s">
        <v>5</v>
      </c>
      <c r="H27" s="36"/>
      <c r="I27" s="71" t="s">
        <v>44</v>
      </c>
      <c r="J27" s="72"/>
      <c r="K27" s="72"/>
    </row>
    <row r="28" spans="1:13" x14ac:dyDescent="0.25">
      <c r="A28" s="4">
        <v>24</v>
      </c>
      <c r="B28" s="36" t="s">
        <v>5</v>
      </c>
      <c r="C28" s="36" t="s">
        <v>5</v>
      </c>
      <c r="D28" s="36" t="s">
        <v>5</v>
      </c>
      <c r="E28" s="36" t="s">
        <v>5</v>
      </c>
      <c r="F28" s="36"/>
      <c r="G28" s="36" t="s">
        <v>5</v>
      </c>
      <c r="H28" s="36"/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/>
      <c r="C29" s="36" t="s">
        <v>5</v>
      </c>
      <c r="D29" s="36"/>
      <c r="E29" s="36" t="s">
        <v>5</v>
      </c>
      <c r="F29" s="36"/>
      <c r="G29" s="36" t="s">
        <v>6</v>
      </c>
      <c r="H29" s="36"/>
      <c r="I29" s="38" t="s">
        <v>46</v>
      </c>
      <c r="J29" s="38" t="str">
        <f t="shared" ref="J29:J35" si="4">J19</f>
        <v>seg</v>
      </c>
      <c r="K29" s="58"/>
    </row>
    <row r="30" spans="1:13" x14ac:dyDescent="0.25">
      <c r="A30" s="4">
        <v>26</v>
      </c>
      <c r="B30" s="36"/>
      <c r="C30" s="36" t="s">
        <v>5</v>
      </c>
      <c r="D30" s="36" t="s">
        <v>5</v>
      </c>
      <c r="E30" s="36" t="s">
        <v>5</v>
      </c>
      <c r="F30" s="36" t="s">
        <v>5</v>
      </c>
      <c r="G30" s="36" t="s">
        <v>5</v>
      </c>
      <c r="H30" s="36"/>
      <c r="I30" s="38" t="s">
        <v>47</v>
      </c>
      <c r="J30" s="38" t="str">
        <f t="shared" si="4"/>
        <v>ter</v>
      </c>
      <c r="K30" s="58">
        <v>2</v>
      </c>
    </row>
    <row r="31" spans="1:13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3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>
        <v>2</v>
      </c>
    </row>
    <row r="33" spans="1:11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/>
      <c r="H33" s="36"/>
      <c r="I33" s="38" t="s">
        <v>50</v>
      </c>
      <c r="J33" s="38" t="str">
        <f t="shared" si="4"/>
        <v>sex</v>
      </c>
      <c r="K33" s="58">
        <v>7</v>
      </c>
    </row>
    <row r="34" spans="1:11" x14ac:dyDescent="0.25">
      <c r="A34" s="4">
        <v>30</v>
      </c>
      <c r="B34" s="36" t="s">
        <v>5</v>
      </c>
      <c r="C34" s="36" t="s">
        <v>5</v>
      </c>
      <c r="D34" s="36" t="s">
        <v>5</v>
      </c>
      <c r="E34" s="36" t="s">
        <v>5</v>
      </c>
      <c r="F34" s="36" t="s">
        <v>10</v>
      </c>
      <c r="G34" s="36" t="s">
        <v>5</v>
      </c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 t="s">
        <v>5</v>
      </c>
      <c r="D35" s="36" t="s">
        <v>5</v>
      </c>
      <c r="E35" s="36" t="s">
        <v>5</v>
      </c>
      <c r="F35" s="36" t="s">
        <v>10</v>
      </c>
      <c r="G35" s="36" t="s">
        <v>5</v>
      </c>
      <c r="H35" s="36"/>
      <c r="I35" s="38" t="s">
        <v>52</v>
      </c>
      <c r="J35" s="38" t="str">
        <f t="shared" si="4"/>
        <v>dom</v>
      </c>
      <c r="K35" s="58">
        <v>32</v>
      </c>
    </row>
    <row r="36" spans="1:11" x14ac:dyDescent="0.25">
      <c r="A36" s="4">
        <v>32</v>
      </c>
      <c r="B36" s="36" t="s">
        <v>5</v>
      </c>
      <c r="C36" s="36" t="s">
        <v>10</v>
      </c>
      <c r="D36" s="36" t="s">
        <v>5</v>
      </c>
      <c r="E36" s="36" t="s">
        <v>10</v>
      </c>
      <c r="F36" s="36" t="s">
        <v>5</v>
      </c>
      <c r="G36" s="36" t="s">
        <v>6</v>
      </c>
      <c r="H36" s="36"/>
    </row>
    <row r="37" spans="1:11" x14ac:dyDescent="0.25">
      <c r="A37" s="4">
        <v>33</v>
      </c>
      <c r="B37" s="36" t="s">
        <v>5</v>
      </c>
      <c r="C37" s="36" t="s">
        <v>5</v>
      </c>
      <c r="D37" s="36" t="s">
        <v>5</v>
      </c>
      <c r="E37" s="36" t="s">
        <v>5</v>
      </c>
      <c r="F37" s="36" t="s">
        <v>10</v>
      </c>
      <c r="G37" s="36" t="s">
        <v>5</v>
      </c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5</v>
      </c>
      <c r="C39" s="36"/>
      <c r="D39" s="36" t="s">
        <v>5</v>
      </c>
      <c r="E39" s="36"/>
      <c r="F39" s="36"/>
      <c r="G39" s="36"/>
      <c r="H39" s="36"/>
    </row>
    <row r="40" spans="1:11" x14ac:dyDescent="0.25">
      <c r="A40" s="4">
        <v>36</v>
      </c>
      <c r="B40" s="36"/>
      <c r="C40" s="36" t="s">
        <v>5</v>
      </c>
      <c r="D40" s="36"/>
      <c r="E40" s="36" t="s">
        <v>5</v>
      </c>
      <c r="F40" s="36"/>
      <c r="G40" s="36" t="s">
        <v>5</v>
      </c>
      <c r="H40" s="36"/>
    </row>
    <row r="41" spans="1:11" x14ac:dyDescent="0.25">
      <c r="A41" s="4">
        <v>37</v>
      </c>
      <c r="B41" s="36" t="s">
        <v>5</v>
      </c>
      <c r="C41" s="36"/>
      <c r="D41" s="36" t="s">
        <v>5</v>
      </c>
      <c r="E41" s="36"/>
      <c r="F41" s="36"/>
      <c r="G41" s="36"/>
      <c r="H41" s="36"/>
    </row>
    <row r="42" spans="1:11" x14ac:dyDescent="0.25">
      <c r="A42" s="4">
        <v>38</v>
      </c>
      <c r="B42" s="36"/>
      <c r="C42" s="36" t="s">
        <v>5</v>
      </c>
      <c r="D42" s="36"/>
      <c r="E42" s="36" t="s">
        <v>5</v>
      </c>
      <c r="F42" s="36" t="s">
        <v>5</v>
      </c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5</v>
      </c>
      <c r="C47" s="36" t="s">
        <v>5</v>
      </c>
      <c r="D47" s="36" t="s">
        <v>5</v>
      </c>
      <c r="E47" s="36" t="s">
        <v>10</v>
      </c>
      <c r="F47" s="36" t="s">
        <v>5</v>
      </c>
      <c r="G47" s="36" t="s">
        <v>5</v>
      </c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 t="s">
        <v>7</v>
      </c>
      <c r="D49" s="36" t="s">
        <v>5</v>
      </c>
      <c r="E49" s="36" t="s">
        <v>5</v>
      </c>
      <c r="F49" s="36" t="s">
        <v>5</v>
      </c>
      <c r="G49" s="36" t="s">
        <v>5</v>
      </c>
      <c r="H49" s="36"/>
    </row>
    <row r="50" spans="1:11" x14ac:dyDescent="0.25">
      <c r="A50" s="4">
        <v>46</v>
      </c>
      <c r="B50" s="36"/>
      <c r="C50" s="36" t="s">
        <v>7</v>
      </c>
      <c r="D50" s="36" t="s">
        <v>5</v>
      </c>
      <c r="E50" s="36" t="s">
        <v>5</v>
      </c>
      <c r="F50" s="36"/>
      <c r="G50" s="36" t="s">
        <v>5</v>
      </c>
      <c r="H50" s="36"/>
    </row>
    <row r="51" spans="1:11" x14ac:dyDescent="0.25">
      <c r="A51" s="4">
        <v>47</v>
      </c>
      <c r="B51" s="36"/>
      <c r="C51" s="36" t="s">
        <v>7</v>
      </c>
      <c r="D51" s="36"/>
      <c r="E51" s="36" t="s">
        <v>10</v>
      </c>
      <c r="F51" s="36"/>
      <c r="G51" s="36" t="s">
        <v>5</v>
      </c>
      <c r="H51" s="36"/>
    </row>
    <row r="52" spans="1:11" x14ac:dyDescent="0.25">
      <c r="A52" s="4">
        <v>48</v>
      </c>
      <c r="B52" s="36" t="s">
        <v>5</v>
      </c>
      <c r="C52" s="36" t="s">
        <v>7</v>
      </c>
      <c r="D52" s="36" t="s">
        <v>10</v>
      </c>
      <c r="E52" s="36"/>
      <c r="F52" s="36"/>
      <c r="G52" s="36" t="s">
        <v>6</v>
      </c>
      <c r="H52" s="36"/>
    </row>
    <row r="53" spans="1:11" x14ac:dyDescent="0.25">
      <c r="A53" s="4">
        <v>49</v>
      </c>
      <c r="B53" s="36" t="s">
        <v>5</v>
      </c>
      <c r="C53" s="36" t="s">
        <v>7</v>
      </c>
      <c r="D53" s="36" t="s">
        <v>10</v>
      </c>
      <c r="E53" s="36" t="s">
        <v>5</v>
      </c>
      <c r="F53" s="36"/>
      <c r="G53" s="36" t="s">
        <v>5</v>
      </c>
      <c r="H53" s="36"/>
      <c r="K53" t="s">
        <v>57</v>
      </c>
    </row>
    <row r="54" spans="1:11" x14ac:dyDescent="0.25">
      <c r="A54" s="4">
        <v>50</v>
      </c>
      <c r="B54" s="36"/>
      <c r="C54" s="36" t="s">
        <v>7</v>
      </c>
      <c r="D54" s="36"/>
      <c r="E54" s="36" t="s">
        <v>5</v>
      </c>
      <c r="F54" s="36" t="s">
        <v>5</v>
      </c>
      <c r="G54" s="36"/>
      <c r="H54" s="36"/>
    </row>
    <row r="55" spans="1:11" x14ac:dyDescent="0.25">
      <c r="A55" s="4">
        <v>51</v>
      </c>
      <c r="B55" s="36" t="s">
        <v>5</v>
      </c>
      <c r="C55" s="36"/>
      <c r="D55" s="36"/>
      <c r="E55" s="36"/>
      <c r="F55" s="36" t="s">
        <v>5</v>
      </c>
      <c r="G55" s="36" t="s">
        <v>6</v>
      </c>
      <c r="H55" s="36"/>
    </row>
    <row r="56" spans="1:11" x14ac:dyDescent="0.25">
      <c r="A56" s="4">
        <v>52</v>
      </c>
      <c r="B56" s="36" t="s">
        <v>5</v>
      </c>
      <c r="C56" s="36" t="s">
        <v>7</v>
      </c>
      <c r="D56" s="36" t="s">
        <v>5</v>
      </c>
      <c r="E56" s="36" t="s">
        <v>5</v>
      </c>
      <c r="F56" s="36"/>
      <c r="G56" s="36" t="s">
        <v>5</v>
      </c>
      <c r="H56" s="36"/>
    </row>
    <row r="57" spans="1:11" x14ac:dyDescent="0.25">
      <c r="A57" s="4">
        <v>53</v>
      </c>
      <c r="B57" s="36" t="s">
        <v>5</v>
      </c>
      <c r="C57" s="36" t="s">
        <v>7</v>
      </c>
      <c r="D57" s="36" t="s">
        <v>5</v>
      </c>
      <c r="E57" s="36" t="s">
        <v>5</v>
      </c>
      <c r="F57" s="36" t="s">
        <v>5</v>
      </c>
      <c r="G57" s="36" t="s">
        <v>6</v>
      </c>
      <c r="H57" s="36"/>
    </row>
    <row r="58" spans="1:11" x14ac:dyDescent="0.25">
      <c r="A58" s="4">
        <v>54</v>
      </c>
      <c r="B58" s="36" t="s">
        <v>5</v>
      </c>
      <c r="C58" s="36"/>
      <c r="D58" s="36"/>
      <c r="E58" s="36" t="s">
        <v>10</v>
      </c>
      <c r="F58" s="36"/>
      <c r="G58" s="36" t="s">
        <v>6</v>
      </c>
      <c r="H58" s="36"/>
    </row>
    <row r="59" spans="1:11" x14ac:dyDescent="0.25">
      <c r="A59" s="4">
        <v>55</v>
      </c>
      <c r="B59" s="36" t="s">
        <v>5</v>
      </c>
      <c r="C59" s="36"/>
      <c r="D59" s="36" t="s">
        <v>5</v>
      </c>
      <c r="E59" s="36" t="s">
        <v>5</v>
      </c>
      <c r="F59" s="36" t="s">
        <v>5</v>
      </c>
      <c r="G59" s="36" t="s">
        <v>5</v>
      </c>
      <c r="H59" s="36"/>
    </row>
    <row r="60" spans="1:11" x14ac:dyDescent="0.25">
      <c r="A60" s="4">
        <v>56</v>
      </c>
      <c r="B60" s="36"/>
      <c r="C60" s="36" t="s">
        <v>7</v>
      </c>
      <c r="D60" s="36" t="s">
        <v>5</v>
      </c>
      <c r="E60" s="36" t="s">
        <v>5</v>
      </c>
      <c r="F60" s="36"/>
      <c r="G60" s="36" t="s">
        <v>5</v>
      </c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10</v>
      </c>
      <c r="C63" s="37" t="s">
        <v>10</v>
      </c>
      <c r="D63" s="36" t="s">
        <v>5</v>
      </c>
      <c r="E63" s="37" t="s">
        <v>10</v>
      </c>
      <c r="F63" s="37" t="s">
        <v>10</v>
      </c>
      <c r="G63" s="36" t="s">
        <v>5</v>
      </c>
      <c r="H63" s="36" t="s">
        <v>5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 t="s">
        <v>5</v>
      </c>
    </row>
    <row r="65" spans="1:8" x14ac:dyDescent="0.25">
      <c r="A65" s="4">
        <v>103</v>
      </c>
      <c r="B65" s="37" t="s">
        <v>10</v>
      </c>
      <c r="C65" s="37" t="s">
        <v>10</v>
      </c>
      <c r="D65" s="37" t="s">
        <v>10</v>
      </c>
      <c r="E65" s="37" t="s">
        <v>10</v>
      </c>
      <c r="F65" s="37" t="s">
        <v>10</v>
      </c>
      <c r="G65" s="36" t="s">
        <v>5</v>
      </c>
      <c r="H65" s="36" t="s">
        <v>5</v>
      </c>
    </row>
    <row r="66" spans="1:8" x14ac:dyDescent="0.25">
      <c r="A66" s="4">
        <v>104</v>
      </c>
      <c r="B66" s="36" t="s">
        <v>5</v>
      </c>
      <c r="C66" s="36" t="s">
        <v>5</v>
      </c>
      <c r="D66" s="37" t="s">
        <v>10</v>
      </c>
      <c r="E66" s="37" t="s">
        <v>10</v>
      </c>
      <c r="F66" s="37" t="s">
        <v>10</v>
      </c>
      <c r="G66" s="36" t="s">
        <v>5</v>
      </c>
      <c r="H66" s="36" t="s">
        <v>5</v>
      </c>
    </row>
    <row r="67" spans="1:8" x14ac:dyDescent="0.25">
      <c r="A67" s="4">
        <v>105</v>
      </c>
      <c r="B67" s="36"/>
      <c r="C67" s="36"/>
      <c r="D67" s="36"/>
      <c r="E67" s="36" t="s">
        <v>5</v>
      </c>
      <c r="F67" s="36" t="s">
        <v>5</v>
      </c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 t="s">
        <v>5</v>
      </c>
      <c r="F69" s="36"/>
      <c r="G69" s="36" t="s">
        <v>5</v>
      </c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 t="s">
        <v>5</v>
      </c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9</v>
      </c>
      <c r="C74" s="36" t="s">
        <v>5</v>
      </c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9</v>
      </c>
      <c r="C76" s="36" t="s">
        <v>5</v>
      </c>
      <c r="D76" s="36" t="s">
        <v>5</v>
      </c>
      <c r="E76" s="37" t="s">
        <v>10</v>
      </c>
      <c r="F76" s="36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 t="s">
        <v>9</v>
      </c>
      <c r="C82" s="36"/>
      <c r="D82" s="36" t="s">
        <v>5</v>
      </c>
      <c r="E82" s="36"/>
      <c r="F82" s="36"/>
      <c r="G82" s="36" t="s">
        <v>5</v>
      </c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 t="s">
        <v>9</v>
      </c>
      <c r="C84" s="36"/>
      <c r="D84" s="36" t="s">
        <v>5</v>
      </c>
      <c r="E84" s="36"/>
      <c r="F84" s="36"/>
      <c r="G84" s="36" t="s">
        <v>5</v>
      </c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 t="s">
        <v>5</v>
      </c>
      <c r="D86" s="36" t="s">
        <v>5</v>
      </c>
      <c r="E86" s="36"/>
      <c r="F86" s="36"/>
      <c r="G86" s="36" t="s">
        <v>5</v>
      </c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 t="s">
        <v>10</v>
      </c>
      <c r="F94" s="36"/>
      <c r="G94" s="36"/>
      <c r="H94" s="36"/>
    </row>
    <row r="95" spans="1:8" x14ac:dyDescent="0.25">
      <c r="A95" s="4">
        <v>133</v>
      </c>
      <c r="B95" s="36" t="s">
        <v>5</v>
      </c>
      <c r="C95" s="36" t="s">
        <v>5</v>
      </c>
      <c r="D95" s="36"/>
      <c r="E95" s="36" t="s">
        <v>10</v>
      </c>
      <c r="F95" s="36" t="s">
        <v>5</v>
      </c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74">
    <cfRule type="cellIs" dxfId="2792" priority="2" operator="equal">
      <formula>"Energia"</formula>
    </cfRule>
  </conditionalFormatting>
  <conditionalFormatting sqref="B76">
    <cfRule type="cellIs" dxfId="2791" priority="1" operator="equal">
      <formula>"Energia"</formula>
    </cfRule>
  </conditionalFormatting>
  <conditionalFormatting sqref="B95">
    <cfRule type="cellIs" dxfId="2790" priority="3" operator="equal">
      <formula>"Energia"</formula>
    </cfRule>
  </conditionalFormatting>
  <conditionalFormatting sqref="B5:F60">
    <cfRule type="cellIs" dxfId="2789" priority="11" operator="equal">
      <formula>"Energia"</formula>
    </cfRule>
  </conditionalFormatting>
  <conditionalFormatting sqref="B5:H60">
    <cfRule type="cellIs" dxfId="2788" priority="12" operator="equal">
      <formula>"Feito"</formula>
    </cfRule>
    <cfRule type="cellIs" dxfId="2787" priority="13" operator="equal">
      <formula>"Operação"</formula>
    </cfRule>
    <cfRule type="cellIs" dxfId="2786" priority="14" operator="equal">
      <formula>"Chuva"</formula>
    </cfRule>
    <cfRule type="cellIs" dxfId="2785" priority="15" operator="equal">
      <formula>"Elétrico"</formula>
    </cfRule>
    <cfRule type="cellIs" dxfId="2784" priority="16" operator="equal">
      <formula>"Mecânico"</formula>
    </cfRule>
    <cfRule type="cellIs" dxfId="2783" priority="17" operator="equal">
      <formula>"Ok"</formula>
    </cfRule>
  </conditionalFormatting>
  <conditionalFormatting sqref="B63:H95">
    <cfRule type="cellIs" dxfId="2782" priority="39" operator="equal">
      <formula>"Energia"</formula>
    </cfRule>
    <cfRule type="cellIs" dxfId="2781" priority="41" operator="equal">
      <formula>"Feito"</formula>
    </cfRule>
    <cfRule type="cellIs" dxfId="2780" priority="42" operator="equal">
      <formula>"Operação"</formula>
    </cfRule>
    <cfRule type="cellIs" dxfId="2779" priority="43" operator="equal">
      <formula>"Chuva"</formula>
    </cfRule>
    <cfRule type="cellIs" dxfId="2778" priority="44" operator="equal">
      <formula>"Elétrico"</formula>
    </cfRule>
    <cfRule type="cellIs" dxfId="2777" priority="45" operator="equal">
      <formula>"Mecânico"</formula>
    </cfRule>
    <cfRule type="cellIs" dxfId="2776" priority="46" operator="equal">
      <formula>"Ok"</formula>
    </cfRule>
  </conditionalFormatting>
  <conditionalFormatting sqref="B61:I62">
    <cfRule type="cellIs" dxfId="2775" priority="4" operator="equal">
      <formula>"Energia"</formula>
    </cfRule>
    <cfRule type="cellIs" dxfId="2774" priority="5" operator="equal">
      <formula>"Feito"</formula>
    </cfRule>
    <cfRule type="cellIs" dxfId="2773" priority="6" operator="equal">
      <formula>"Operação"</formula>
    </cfRule>
    <cfRule type="cellIs" dxfId="2772" priority="7" operator="equal">
      <formula>"Chuva"</formula>
    </cfRule>
    <cfRule type="cellIs" dxfId="2771" priority="8" operator="equal">
      <formula>"Elétrico"</formula>
    </cfRule>
    <cfRule type="cellIs" dxfId="2770" priority="9" operator="equal">
      <formula>"Mecânico"</formula>
    </cfRule>
    <cfRule type="cellIs" dxfId="2769" priority="10" operator="equal">
      <formula>"Ok"</formula>
    </cfRule>
  </conditionalFormatting>
  <conditionalFormatting sqref="G5:H55 G5:G56 G57:H60">
    <cfRule type="cellIs" dxfId="2768" priority="55" operator="equal">
      <formula>"Energia"</formula>
    </cfRule>
  </conditionalFormatting>
  <conditionalFormatting sqref="H9:H10 C13 H18 H85:H86 C89 H94">
    <cfRule type="cellIs" dxfId="2767" priority="62" operator="equal">
      <formula>"Energia"</formula>
    </cfRule>
  </conditionalFormatting>
  <conditionalFormatting sqref="H56">
    <cfRule type="cellIs" dxfId="2766" priority="32" operator="equal">
      <formula>"Energia"</formula>
    </cfRule>
  </conditionalFormatting>
  <conditionalFormatting sqref="I5:I16 I19:I26 I29:I60">
    <cfRule type="cellIs" dxfId="2765" priority="64" operator="equal">
      <formula>"Energia"</formula>
    </cfRule>
    <cfRule type="cellIs" dxfId="2764" priority="65" operator="equal">
      <formula>"Feito"</formula>
    </cfRule>
    <cfRule type="cellIs" dxfId="2763" priority="66" operator="equal">
      <formula>"Operação"</formula>
    </cfRule>
    <cfRule type="cellIs" dxfId="2762" priority="67" operator="equal">
      <formula>"Chuva"</formula>
    </cfRule>
    <cfRule type="cellIs" dxfId="2761" priority="68" operator="equal">
      <formula>"Elétrico"</formula>
    </cfRule>
    <cfRule type="cellIs" dxfId="2760" priority="69" operator="equal">
      <formula>"Mecânico"</formula>
    </cfRule>
    <cfRule type="cellIs" dxfId="2759" priority="70" operator="equal">
      <formula>"Ok"</formula>
    </cfRule>
  </conditionalFormatting>
  <conditionalFormatting sqref="J7">
    <cfRule type="iconSet" priority="63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C67484C6-D929-4114-832D-0A1E87DD820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B0C7-40FE-472F-8D02-D2836099E99C}">
  <sheetPr codeName="Planilha83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N19" sqref="N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66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44830</v>
      </c>
      <c r="C3" s="21">
        <f>B3+1</f>
        <v>44831</v>
      </c>
      <c r="D3" s="21">
        <f t="shared" ref="D3:H3" si="0">C3+1</f>
        <v>44832</v>
      </c>
      <c r="E3" s="21">
        <f t="shared" si="0"/>
        <v>44833</v>
      </c>
      <c r="F3" s="21">
        <f t="shared" si="0"/>
        <v>44834</v>
      </c>
      <c r="G3" s="21">
        <f t="shared" si="0"/>
        <v>44835</v>
      </c>
      <c r="H3" s="23">
        <f t="shared" si="0"/>
        <v>44836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10</v>
      </c>
      <c r="D5" s="36" t="s">
        <v>10</v>
      </c>
      <c r="E5" s="36" t="s">
        <v>5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157</v>
      </c>
      <c r="L5" s="32">
        <f t="shared" ref="L5:L10" si="2">K5/$K$11</f>
        <v>0.84408602150537637</v>
      </c>
      <c r="M5" s="50">
        <f>B3</f>
        <v>44830</v>
      </c>
      <c r="O5" t="s">
        <v>42</v>
      </c>
      <c r="P5">
        <v>200</v>
      </c>
      <c r="Q5" s="50">
        <f>M5</f>
        <v>44830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1</v>
      </c>
      <c r="L6" s="33">
        <f t="shared" si="2"/>
        <v>5.3763440860215058E-3</v>
      </c>
      <c r="O6" t="s">
        <v>43</v>
      </c>
      <c r="P6">
        <f>SUM(K19:K25)</f>
        <v>6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2</v>
      </c>
      <c r="L7" s="33">
        <f t="shared" si="2"/>
        <v>1.0752688172043012E-2</v>
      </c>
      <c r="O7" t="s">
        <v>44</v>
      </c>
      <c r="P7">
        <f>SUM(K29:K35)</f>
        <v>8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198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26</v>
      </c>
      <c r="L10" s="35">
        <f t="shared" si="2"/>
        <v>0.13978494623655913</v>
      </c>
      <c r="O10" t="s">
        <v>55</v>
      </c>
      <c r="P10">
        <f>P8</f>
        <v>198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186</v>
      </c>
    </row>
    <row r="12" spans="1:17" x14ac:dyDescent="0.25">
      <c r="A12" s="4">
        <v>8</v>
      </c>
      <c r="B12" s="36"/>
      <c r="C12" s="36"/>
      <c r="D12" s="36" t="s">
        <v>5</v>
      </c>
      <c r="E12" s="36"/>
      <c r="F12" s="36"/>
      <c r="G12" s="36" t="s">
        <v>5</v>
      </c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3" x14ac:dyDescent="0.25">
      <c r="A17" s="4">
        <v>13</v>
      </c>
      <c r="B17" s="36"/>
      <c r="C17" s="36"/>
      <c r="D17" s="36"/>
      <c r="E17" s="36"/>
      <c r="F17" s="36" t="s">
        <v>5</v>
      </c>
      <c r="G17" s="36"/>
      <c r="H17" s="36"/>
      <c r="I17" s="71" t="s">
        <v>43</v>
      </c>
      <c r="J17" s="72"/>
      <c r="K17" s="72"/>
      <c r="M17" s="51"/>
    </row>
    <row r="18" spans="1:13" x14ac:dyDescent="0.25">
      <c r="A18" s="4">
        <v>14</v>
      </c>
      <c r="B18" s="36"/>
      <c r="C18" s="36"/>
      <c r="D18" s="36" t="s">
        <v>5</v>
      </c>
      <c r="E18" s="36"/>
      <c r="F18" s="36"/>
      <c r="G18" s="36" t="s">
        <v>5</v>
      </c>
      <c r="H18" s="36"/>
      <c r="I18" s="71" t="s">
        <v>45</v>
      </c>
      <c r="J18" s="72"/>
      <c r="K18" t="s">
        <v>2</v>
      </c>
    </row>
    <row r="19" spans="1:13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>
        <v>1</v>
      </c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2</v>
      </c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1</v>
      </c>
    </row>
    <row r="23" spans="1:13" x14ac:dyDescent="0.25">
      <c r="A23" s="4">
        <v>19</v>
      </c>
      <c r="B23" s="36"/>
      <c r="C23" s="36"/>
      <c r="D23" s="36"/>
      <c r="E23" s="36"/>
      <c r="F23" s="36" t="s">
        <v>10</v>
      </c>
      <c r="G23" s="36"/>
      <c r="H23" s="36"/>
      <c r="I23" s="38" t="s">
        <v>50</v>
      </c>
      <c r="J23" s="38" t="str">
        <f>TEXT(F3,"ddd")</f>
        <v>sex</v>
      </c>
      <c r="K23" s="58"/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1</v>
      </c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1</v>
      </c>
    </row>
    <row r="26" spans="1:13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3" x14ac:dyDescent="0.25">
      <c r="A27" s="4">
        <v>23</v>
      </c>
      <c r="B27" s="36"/>
      <c r="C27" s="36" t="s">
        <v>10</v>
      </c>
      <c r="D27" s="36" t="s">
        <v>5</v>
      </c>
      <c r="E27" s="36" t="s">
        <v>10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3" x14ac:dyDescent="0.25">
      <c r="A28" s="4">
        <v>24</v>
      </c>
      <c r="B28" s="36"/>
      <c r="C28" s="36" t="s">
        <v>5</v>
      </c>
      <c r="D28" s="36" t="s">
        <v>10</v>
      </c>
      <c r="E28" s="36" t="s">
        <v>10</v>
      </c>
      <c r="F28" s="36" t="s">
        <v>10</v>
      </c>
      <c r="G28" s="36" t="s">
        <v>10</v>
      </c>
      <c r="H28" s="36" t="s">
        <v>5</v>
      </c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/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3" x14ac:dyDescent="0.25">
      <c r="A30" s="4">
        <v>26</v>
      </c>
      <c r="B30" s="36"/>
      <c r="C30" s="36" t="s">
        <v>9</v>
      </c>
      <c r="D30" s="36" t="s">
        <v>9</v>
      </c>
      <c r="E30" s="36" t="s">
        <v>5</v>
      </c>
      <c r="F30" s="36" t="s">
        <v>10</v>
      </c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>
        <v>4</v>
      </c>
    </row>
    <row r="31" spans="1:13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3</v>
      </c>
    </row>
    <row r="32" spans="1:13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 t="s">
        <v>5</v>
      </c>
      <c r="D33" s="36"/>
      <c r="E33" s="36" t="s">
        <v>5</v>
      </c>
      <c r="F33" s="36"/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 t="s">
        <v>5</v>
      </c>
      <c r="D34" s="36" t="s">
        <v>5</v>
      </c>
      <c r="E34" s="36" t="s">
        <v>5</v>
      </c>
      <c r="F34" s="36" t="s">
        <v>5</v>
      </c>
      <c r="G34" s="36" t="s">
        <v>5</v>
      </c>
      <c r="H34" s="36" t="s">
        <v>10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 t="s">
        <v>10</v>
      </c>
      <c r="D35" s="36" t="s">
        <v>5</v>
      </c>
      <c r="E35" s="36"/>
      <c r="F35" s="36" t="s">
        <v>5</v>
      </c>
      <c r="G35" s="36" t="s">
        <v>5</v>
      </c>
      <c r="H35" s="36" t="s">
        <v>5</v>
      </c>
      <c r="I35" s="38" t="s">
        <v>52</v>
      </c>
      <c r="J35" s="38" t="str">
        <f t="shared" si="4"/>
        <v>dom</v>
      </c>
      <c r="K35" s="58">
        <v>1</v>
      </c>
    </row>
    <row r="36" spans="1:11" x14ac:dyDescent="0.25">
      <c r="A36" s="4">
        <v>32</v>
      </c>
      <c r="B36" s="36"/>
      <c r="C36" s="36" t="s">
        <v>5</v>
      </c>
      <c r="D36" s="36" t="s">
        <v>5</v>
      </c>
      <c r="E36" s="36" t="s">
        <v>10</v>
      </c>
      <c r="F36" s="36" t="s">
        <v>5</v>
      </c>
      <c r="G36" s="36" t="s">
        <v>5</v>
      </c>
      <c r="H36" s="36" t="s">
        <v>5</v>
      </c>
    </row>
    <row r="37" spans="1:11" x14ac:dyDescent="0.25">
      <c r="A37" s="4">
        <v>33</v>
      </c>
      <c r="B37" s="36"/>
      <c r="C37" s="36" t="s">
        <v>8</v>
      </c>
      <c r="D37" s="36" t="s">
        <v>5</v>
      </c>
      <c r="E37" s="36" t="s">
        <v>5</v>
      </c>
      <c r="F37" s="36" t="s">
        <v>10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 t="s">
        <v>10</v>
      </c>
      <c r="C40" s="36"/>
      <c r="D40" s="36"/>
      <c r="E40" s="36" t="s">
        <v>5</v>
      </c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 t="s">
        <v>5</v>
      </c>
      <c r="D47" s="36" t="s">
        <v>5</v>
      </c>
      <c r="E47" s="36" t="s">
        <v>5</v>
      </c>
      <c r="F47" s="36" t="s">
        <v>5</v>
      </c>
      <c r="G47" s="36" t="s">
        <v>5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 t="s">
        <v>10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/>
      <c r="C50" s="36"/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</row>
    <row r="51" spans="1:11" x14ac:dyDescent="0.25">
      <c r="A51" s="4">
        <v>47</v>
      </c>
      <c r="B51" s="36"/>
      <c r="C51" s="36"/>
      <c r="D51" s="36" t="s">
        <v>5</v>
      </c>
      <c r="E51" s="36" t="s">
        <v>5</v>
      </c>
      <c r="F51" s="36" t="s">
        <v>10</v>
      </c>
      <c r="G51" s="36" t="s">
        <v>10</v>
      </c>
      <c r="H51" s="36" t="s">
        <v>5</v>
      </c>
    </row>
    <row r="52" spans="1:11" x14ac:dyDescent="0.25">
      <c r="A52" s="4">
        <v>48</v>
      </c>
      <c r="B52" s="36"/>
      <c r="C52" s="36"/>
      <c r="D52" s="36"/>
      <c r="E52" s="36"/>
      <c r="F52" s="36" t="s">
        <v>5</v>
      </c>
      <c r="G52" s="36"/>
      <c r="H52" s="36"/>
    </row>
    <row r="53" spans="1:11" x14ac:dyDescent="0.25">
      <c r="A53" s="4">
        <v>49</v>
      </c>
      <c r="B53" s="36"/>
      <c r="C53" s="36"/>
      <c r="D53" s="36" t="s">
        <v>5</v>
      </c>
      <c r="E53" s="36" t="s">
        <v>5</v>
      </c>
      <c r="F53" s="36" t="s">
        <v>5</v>
      </c>
      <c r="G53" s="36" t="s">
        <v>5</v>
      </c>
      <c r="H53" s="36" t="s">
        <v>5</v>
      </c>
      <c r="K53" t="s">
        <v>57</v>
      </c>
    </row>
    <row r="54" spans="1:11" x14ac:dyDescent="0.25">
      <c r="A54" s="4">
        <v>50</v>
      </c>
      <c r="B54" s="36"/>
      <c r="C54" s="36" t="s">
        <v>5</v>
      </c>
      <c r="D54" s="36"/>
      <c r="E54" s="36" t="s">
        <v>5</v>
      </c>
      <c r="F54" s="36"/>
      <c r="G54" s="36" t="s">
        <v>5</v>
      </c>
      <c r="H54" s="36"/>
    </row>
    <row r="55" spans="1:11" x14ac:dyDescent="0.25">
      <c r="A55" s="4">
        <v>51</v>
      </c>
      <c r="B55" s="36"/>
      <c r="C55" s="36"/>
      <c r="D55" s="36" t="s">
        <v>5</v>
      </c>
      <c r="E55" s="36"/>
      <c r="F55" s="36" t="s">
        <v>5</v>
      </c>
      <c r="G55" s="36"/>
      <c r="H55" s="36" t="s">
        <v>5</v>
      </c>
    </row>
    <row r="56" spans="1:11" x14ac:dyDescent="0.25">
      <c r="A56" s="4">
        <v>52</v>
      </c>
      <c r="B56" s="36"/>
      <c r="C56" s="36" t="s">
        <v>10</v>
      </c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1" x14ac:dyDescent="0.25">
      <c r="A57" s="4">
        <v>53</v>
      </c>
      <c r="B57" s="36" t="s">
        <v>5</v>
      </c>
      <c r="C57" s="36" t="s">
        <v>5</v>
      </c>
      <c r="D57" s="36" t="s">
        <v>10</v>
      </c>
      <c r="E57" s="36" t="s">
        <v>5</v>
      </c>
      <c r="F57" s="36" t="s">
        <v>5</v>
      </c>
      <c r="G57" s="36"/>
      <c r="H57" s="36" t="s">
        <v>5</v>
      </c>
    </row>
    <row r="58" spans="1:11" x14ac:dyDescent="0.25">
      <c r="A58" s="4">
        <v>54</v>
      </c>
      <c r="B58" s="36"/>
      <c r="C58" s="36" t="s">
        <v>5</v>
      </c>
      <c r="D58" s="36"/>
      <c r="E58" s="36" t="s">
        <v>5</v>
      </c>
      <c r="F58" s="36"/>
      <c r="G58" s="36" t="s">
        <v>5</v>
      </c>
      <c r="H58" s="36"/>
    </row>
    <row r="59" spans="1:11" x14ac:dyDescent="0.25">
      <c r="A59" s="4">
        <v>55</v>
      </c>
      <c r="B59" s="36" t="s">
        <v>10</v>
      </c>
      <c r="C59" s="36" t="s">
        <v>5</v>
      </c>
      <c r="D59" s="36" t="s">
        <v>5</v>
      </c>
      <c r="E59" s="36" t="s">
        <v>5</v>
      </c>
      <c r="F59" s="36" t="s">
        <v>10</v>
      </c>
      <c r="G59" s="36" t="s">
        <v>5</v>
      </c>
      <c r="H59" s="36" t="s">
        <v>5</v>
      </c>
    </row>
    <row r="60" spans="1:11" x14ac:dyDescent="0.25">
      <c r="A60" s="4">
        <v>56</v>
      </c>
      <c r="B60" s="36" t="s">
        <v>5</v>
      </c>
      <c r="C60" s="36"/>
      <c r="D60" s="36" t="s">
        <v>10</v>
      </c>
      <c r="E60" s="36"/>
      <c r="F60" s="36" t="s">
        <v>5</v>
      </c>
      <c r="G60" s="36" t="s">
        <v>5</v>
      </c>
      <c r="H60" s="36" t="s">
        <v>5</v>
      </c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5</v>
      </c>
      <c r="C63" s="37" t="s">
        <v>5</v>
      </c>
      <c r="D63" s="36" t="s">
        <v>5</v>
      </c>
      <c r="E63" s="37" t="s">
        <v>5</v>
      </c>
      <c r="F63" s="37" t="s">
        <v>5</v>
      </c>
      <c r="G63" s="36" t="s">
        <v>5</v>
      </c>
      <c r="H63" s="36" t="s">
        <v>5</v>
      </c>
    </row>
    <row r="64" spans="1:11" x14ac:dyDescent="0.25">
      <c r="A64" s="4">
        <v>102</v>
      </c>
      <c r="B64" s="36"/>
      <c r="C64" s="36" t="s">
        <v>5</v>
      </c>
      <c r="D64" s="36" t="s">
        <v>5</v>
      </c>
      <c r="E64" s="36" t="s">
        <v>5</v>
      </c>
      <c r="F64" s="36"/>
      <c r="G64" s="36"/>
      <c r="H64" s="36"/>
    </row>
    <row r="65" spans="1:8" x14ac:dyDescent="0.25">
      <c r="A65" s="4">
        <v>103</v>
      </c>
      <c r="B65" s="37" t="s">
        <v>5</v>
      </c>
      <c r="C65" s="37" t="s">
        <v>5</v>
      </c>
      <c r="D65" s="37" t="s">
        <v>5</v>
      </c>
      <c r="E65" s="36" t="s">
        <v>5</v>
      </c>
      <c r="F65" s="37" t="s">
        <v>5</v>
      </c>
      <c r="G65" s="36" t="s">
        <v>5</v>
      </c>
      <c r="H65" s="36" t="s">
        <v>5</v>
      </c>
    </row>
    <row r="66" spans="1:8" x14ac:dyDescent="0.25">
      <c r="A66" s="4">
        <v>104</v>
      </c>
      <c r="B66" s="37" t="s">
        <v>5</v>
      </c>
      <c r="C66" s="36" t="s">
        <v>5</v>
      </c>
      <c r="D66" s="37" t="s">
        <v>5</v>
      </c>
      <c r="E66" s="36" t="s">
        <v>5</v>
      </c>
      <c r="F66" s="37" t="s">
        <v>5</v>
      </c>
      <c r="G66" s="36" t="s">
        <v>5</v>
      </c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 t="s">
        <v>5</v>
      </c>
      <c r="E70" s="36"/>
      <c r="F70" s="36"/>
      <c r="G70" s="36" t="s">
        <v>5</v>
      </c>
      <c r="H70" s="36" t="s">
        <v>5</v>
      </c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/>
      <c r="D74" s="36" t="s">
        <v>5</v>
      </c>
      <c r="E74" s="36" t="s">
        <v>5</v>
      </c>
      <c r="F74" s="36" t="s">
        <v>10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10</v>
      </c>
      <c r="D76" s="36" t="s">
        <v>5</v>
      </c>
      <c r="E76" s="37" t="s">
        <v>5</v>
      </c>
      <c r="F76" s="36" t="s">
        <v>10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 t="s">
        <v>5</v>
      </c>
      <c r="D83" s="36"/>
      <c r="E83" s="36" t="s">
        <v>5</v>
      </c>
      <c r="F83" s="36"/>
      <c r="G83" s="36" t="s">
        <v>5</v>
      </c>
      <c r="H83" s="36" t="s">
        <v>5</v>
      </c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 t="s">
        <v>5</v>
      </c>
      <c r="D85" s="36"/>
      <c r="E85" s="36"/>
      <c r="F85" s="36" t="s">
        <v>5</v>
      </c>
      <c r="G85" s="36" t="s">
        <v>5</v>
      </c>
      <c r="H85" s="36" t="s">
        <v>5</v>
      </c>
    </row>
    <row r="86" spans="1:8" x14ac:dyDescent="0.25">
      <c r="A86" s="4">
        <v>124</v>
      </c>
      <c r="B86" s="36" t="s">
        <v>5</v>
      </c>
      <c r="C86" s="36"/>
      <c r="D86" s="36" t="s">
        <v>5</v>
      </c>
      <c r="E86" s="36"/>
      <c r="F86" s="36" t="s">
        <v>5</v>
      </c>
      <c r="G86" s="36" t="s">
        <v>5</v>
      </c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 t="s">
        <v>5</v>
      </c>
      <c r="G88" s="36" t="s">
        <v>5</v>
      </c>
      <c r="H88" s="36" t="s">
        <v>5</v>
      </c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5</v>
      </c>
      <c r="C95" s="36" t="s">
        <v>5</v>
      </c>
      <c r="D95" s="36"/>
      <c r="E95" s="36" t="s">
        <v>5</v>
      </c>
      <c r="F95" s="36" t="s">
        <v>5</v>
      </c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74">
    <cfRule type="cellIs" dxfId="2758" priority="11" operator="equal">
      <formula>"Energia"</formula>
    </cfRule>
  </conditionalFormatting>
  <conditionalFormatting sqref="B76">
    <cfRule type="cellIs" dxfId="2757" priority="10" operator="equal">
      <formula>"Energia"</formula>
    </cfRule>
  </conditionalFormatting>
  <conditionalFormatting sqref="B95">
    <cfRule type="cellIs" dxfId="2756" priority="12" operator="equal">
      <formula>"Energia"</formula>
    </cfRule>
  </conditionalFormatting>
  <conditionalFormatting sqref="B5:F5 B6:E60 H9:H10 C13 C89">
    <cfRule type="cellIs" dxfId="2755" priority="71" operator="equal">
      <formula>"Energia"</formula>
    </cfRule>
  </conditionalFormatting>
  <conditionalFormatting sqref="B5:F5 I5:I16 B6:E60 I19:I26 I29:I62">
    <cfRule type="cellIs" dxfId="2754" priority="78" operator="equal">
      <formula>"Mecânico"</formula>
    </cfRule>
    <cfRule type="cellIs" dxfId="2753" priority="79" operator="equal">
      <formula>"Ok"</formula>
    </cfRule>
    <cfRule type="cellIs" dxfId="2752" priority="77" operator="equal">
      <formula>"Elétrico"</formula>
    </cfRule>
    <cfRule type="cellIs" dxfId="2751" priority="76" operator="equal">
      <formula>"Chuva"</formula>
    </cfRule>
    <cfRule type="cellIs" dxfId="2750" priority="75" operator="equal">
      <formula>"Operação"</formula>
    </cfRule>
    <cfRule type="cellIs" dxfId="2749" priority="74" operator="equal">
      <formula>"Feito"</formula>
    </cfRule>
  </conditionalFormatting>
  <conditionalFormatting sqref="B61:G95">
    <cfRule type="cellIs" dxfId="2748" priority="13" operator="equal">
      <formula>"Energia"</formula>
    </cfRule>
    <cfRule type="cellIs" dxfId="2747" priority="19" operator="equal">
      <formula>"Ok"</formula>
    </cfRule>
    <cfRule type="cellIs" dxfId="2746" priority="18" operator="equal">
      <formula>"Mecânico"</formula>
    </cfRule>
    <cfRule type="cellIs" dxfId="2745" priority="14" operator="equal">
      <formula>"Feito"</formula>
    </cfRule>
    <cfRule type="cellIs" dxfId="2744" priority="15" operator="equal">
      <formula>"Operação"</formula>
    </cfRule>
    <cfRule type="cellIs" dxfId="2743" priority="16" operator="equal">
      <formula>"Chuva"</formula>
    </cfRule>
    <cfRule type="cellIs" dxfId="2742" priority="17" operator="equal">
      <formula>"Elétrico"</formula>
    </cfRule>
  </conditionalFormatting>
  <conditionalFormatting sqref="C27">
    <cfRule type="cellIs" dxfId="2741" priority="9" operator="equal">
      <formula>"Energia"</formula>
    </cfRule>
  </conditionalFormatting>
  <conditionalFormatting sqref="C56">
    <cfRule type="cellIs" dxfId="2740" priority="21" operator="equal">
      <formula>"Feito"</formula>
    </cfRule>
    <cfRule type="cellIs" dxfId="2739" priority="22" operator="equal">
      <formula>"Operação"</formula>
    </cfRule>
    <cfRule type="cellIs" dxfId="2738" priority="23" operator="equal">
      <formula>"Chuva"</formula>
    </cfRule>
    <cfRule type="cellIs" dxfId="2737" priority="24" operator="equal">
      <formula>"Elétrico"</formula>
    </cfRule>
    <cfRule type="cellIs" dxfId="2736" priority="26" operator="equal">
      <formula>"Ok"</formula>
    </cfRule>
    <cfRule type="cellIs" dxfId="2735" priority="25" operator="equal">
      <formula>"Mecânico"</formula>
    </cfRule>
    <cfRule type="cellIs" dxfId="2734" priority="20" operator="equal">
      <formula>"Energia"</formula>
    </cfRule>
  </conditionalFormatting>
  <conditionalFormatting sqref="D60">
    <cfRule type="cellIs" dxfId="2733" priority="8" operator="equal">
      <formula>"Energia"</formula>
    </cfRule>
  </conditionalFormatting>
  <conditionalFormatting sqref="F6:F27 F28:G60">
    <cfRule type="cellIs" dxfId="2732" priority="60" operator="equal">
      <formula>"Elétrico"</formula>
    </cfRule>
    <cfRule type="cellIs" dxfId="2731" priority="59" operator="equal">
      <formula>"Chuva"</formula>
    </cfRule>
    <cfRule type="cellIs" dxfId="2730" priority="58" operator="equal">
      <formula>"Operação"</formula>
    </cfRule>
    <cfRule type="cellIs" dxfId="2729" priority="61" operator="equal">
      <formula>"Mecânico"</formula>
    </cfRule>
    <cfRule type="cellIs" dxfId="2728" priority="62" operator="equal">
      <formula>"Ok"</formula>
    </cfRule>
    <cfRule type="cellIs" dxfId="2727" priority="56" operator="equal">
      <formula>"Energia"</formula>
    </cfRule>
    <cfRule type="cellIs" dxfId="2726" priority="57" operator="equal">
      <formula>"Feito"</formula>
    </cfRule>
  </conditionalFormatting>
  <conditionalFormatting sqref="G5:H15 G5:G27">
    <cfRule type="cellIs" dxfId="2725" priority="64" operator="equal">
      <formula>"Energia"</formula>
    </cfRule>
  </conditionalFormatting>
  <conditionalFormatting sqref="G5:H15 G16:G27">
    <cfRule type="cellIs" dxfId="2724" priority="65" operator="equal">
      <formula>"Feito"</formula>
    </cfRule>
    <cfRule type="cellIs" dxfId="2723" priority="66" operator="equal">
      <formula>"Operação"</formula>
    </cfRule>
    <cfRule type="cellIs" dxfId="2722" priority="67" operator="equal">
      <formula>"Chuva"</formula>
    </cfRule>
    <cfRule type="cellIs" dxfId="2721" priority="68" operator="equal">
      <formula>"Elétrico"</formula>
    </cfRule>
    <cfRule type="cellIs" dxfId="2720" priority="69" operator="equal">
      <formula>"Mecânico"</formula>
    </cfRule>
    <cfRule type="cellIs" dxfId="2719" priority="70" operator="equal">
      <formula>"Ok"</formula>
    </cfRule>
  </conditionalFormatting>
  <conditionalFormatting sqref="H16:H95">
    <cfRule type="cellIs" dxfId="2718" priority="4" operator="equal">
      <formula>"Chuva"</formula>
    </cfRule>
    <cfRule type="cellIs" dxfId="2717" priority="1" operator="equal">
      <formula>"Energia"</formula>
    </cfRule>
    <cfRule type="cellIs" dxfId="2716" priority="3" operator="equal">
      <formula>"Operação"</formula>
    </cfRule>
    <cfRule type="cellIs" dxfId="2715" priority="2" operator="equal">
      <formula>"Feito"</formula>
    </cfRule>
    <cfRule type="cellIs" dxfId="2714" priority="7" operator="equal">
      <formula>"Ok"</formula>
    </cfRule>
    <cfRule type="cellIs" dxfId="2713" priority="6" operator="equal">
      <formula>"Mecânico"</formula>
    </cfRule>
    <cfRule type="cellIs" dxfId="2712" priority="5" operator="equal">
      <formula>"Elétrico"</formula>
    </cfRule>
  </conditionalFormatting>
  <conditionalFormatting sqref="I5:I16 I19:I26 I29:I62">
    <cfRule type="cellIs" dxfId="2711" priority="73" operator="equal">
      <formula>"Energia"</formula>
    </cfRule>
  </conditionalFormatting>
  <conditionalFormatting sqref="J7">
    <cfRule type="iconSet" priority="7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856CE72B-C873-4891-A2EA-1137E857F9A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4758-C0BC-4169-9EE5-F0BD421DFF50}">
  <sheetPr codeName="Planilha84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M19" sqref="M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67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44837</v>
      </c>
      <c r="C3" s="21">
        <f>B3+1</f>
        <v>44838</v>
      </c>
      <c r="D3" s="21">
        <f t="shared" ref="D3:H3" si="0">C3+1</f>
        <v>44839</v>
      </c>
      <c r="E3" s="21">
        <f t="shared" si="0"/>
        <v>44840</v>
      </c>
      <c r="F3" s="21">
        <f t="shared" si="0"/>
        <v>44841</v>
      </c>
      <c r="G3" s="21">
        <f t="shared" si="0"/>
        <v>44842</v>
      </c>
      <c r="H3" s="23">
        <f t="shared" si="0"/>
        <v>44843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 t="s">
        <v>5</v>
      </c>
      <c r="D5" s="36" t="s">
        <v>5</v>
      </c>
      <c r="E5" s="36" t="s">
        <v>10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185</v>
      </c>
      <c r="L5" s="32">
        <f t="shared" ref="L5:L10" si="2">K5/$K$11</f>
        <v>0.8258928571428571</v>
      </c>
      <c r="M5" s="50">
        <f>B3</f>
        <v>44837</v>
      </c>
      <c r="O5" t="s">
        <v>42</v>
      </c>
      <c r="P5">
        <v>243</v>
      </c>
      <c r="Q5" s="50">
        <f>M5</f>
        <v>44837</v>
      </c>
    </row>
    <row r="6" spans="1:17" x14ac:dyDescent="0.25">
      <c r="A6" s="4">
        <v>2</v>
      </c>
      <c r="B6" s="36"/>
      <c r="C6" s="36"/>
      <c r="D6" s="36"/>
      <c r="E6" s="36"/>
      <c r="F6" s="36" t="s">
        <v>5</v>
      </c>
      <c r="G6" s="36" t="s">
        <v>5</v>
      </c>
      <c r="H6" s="36" t="s">
        <v>5</v>
      </c>
      <c r="J6" s="40" t="s">
        <v>8</v>
      </c>
      <c r="K6">
        <f>COUNTIF($B$5:$H$95,J6)</f>
        <v>12</v>
      </c>
      <c r="L6" s="33">
        <f t="shared" si="2"/>
        <v>5.3571428571428568E-2</v>
      </c>
      <c r="O6" t="s">
        <v>43</v>
      </c>
      <c r="P6">
        <f>SUM(K19:K25)</f>
        <v>1</v>
      </c>
    </row>
    <row r="7" spans="1:17" x14ac:dyDescent="0.25">
      <c r="A7" s="4">
        <v>3</v>
      </c>
      <c r="B7" s="36"/>
      <c r="C7" s="36"/>
      <c r="D7" s="36"/>
      <c r="E7" s="36"/>
      <c r="F7" s="36"/>
      <c r="G7" s="36" t="s">
        <v>5</v>
      </c>
      <c r="H7" s="36"/>
      <c r="J7" s="44" t="s">
        <v>9</v>
      </c>
      <c r="K7">
        <f t="shared" ref="K7:K10" si="3">COUNTIF($B$5:$H$95,J7)</f>
        <v>3</v>
      </c>
      <c r="L7" s="33">
        <f t="shared" si="2"/>
        <v>1.3392857142857142E-2</v>
      </c>
      <c r="O7" t="s">
        <v>44</v>
      </c>
      <c r="P7">
        <f>SUM(K29:K35)</f>
        <v>5</v>
      </c>
    </row>
    <row r="8" spans="1:17" x14ac:dyDescent="0.25">
      <c r="A8" s="4">
        <v>4</v>
      </c>
      <c r="B8" s="36"/>
      <c r="C8" s="36"/>
      <c r="D8" s="36"/>
      <c r="E8" s="36"/>
      <c r="F8" s="36"/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239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24</v>
      </c>
      <c r="L10" s="35">
        <f t="shared" si="2"/>
        <v>0.10714285714285714</v>
      </c>
      <c r="O10" t="s">
        <v>55</v>
      </c>
      <c r="P10">
        <f>P8</f>
        <v>239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224</v>
      </c>
    </row>
    <row r="12" spans="1:17" x14ac:dyDescent="0.25">
      <c r="A12" s="4">
        <v>8</v>
      </c>
      <c r="B12" s="36"/>
      <c r="C12" s="36" t="s">
        <v>5</v>
      </c>
      <c r="D12" s="36"/>
      <c r="E12" s="36"/>
      <c r="F12" s="36"/>
      <c r="G12" s="36"/>
      <c r="H12" s="36" t="s">
        <v>5</v>
      </c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3" x14ac:dyDescent="0.25">
      <c r="A17" s="4">
        <v>13</v>
      </c>
      <c r="B17" s="36" t="s">
        <v>5</v>
      </c>
      <c r="C17" s="36"/>
      <c r="D17" s="36"/>
      <c r="E17" s="36" t="s">
        <v>5</v>
      </c>
      <c r="F17" s="36"/>
      <c r="G17" s="36"/>
      <c r="H17" s="36"/>
      <c r="I17" s="71" t="s">
        <v>43</v>
      </c>
      <c r="J17" s="72"/>
      <c r="K17" s="72"/>
      <c r="M17" s="51"/>
    </row>
    <row r="18" spans="1:13" x14ac:dyDescent="0.25">
      <c r="A18" s="4">
        <v>14</v>
      </c>
      <c r="B18" s="36" t="s">
        <v>5</v>
      </c>
      <c r="C18" s="36"/>
      <c r="D18" s="36"/>
      <c r="E18" s="36"/>
      <c r="F18" s="36" t="s">
        <v>5</v>
      </c>
      <c r="G18" s="36"/>
      <c r="H18" s="36" t="s">
        <v>5</v>
      </c>
      <c r="I18" s="71" t="s">
        <v>45</v>
      </c>
      <c r="J18" s="72"/>
      <c r="K18" t="s">
        <v>2</v>
      </c>
    </row>
    <row r="19" spans="1:13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1</v>
      </c>
    </row>
    <row r="23" spans="1:13" x14ac:dyDescent="0.25">
      <c r="A23" s="4">
        <v>19</v>
      </c>
      <c r="B23" s="36" t="s">
        <v>5</v>
      </c>
      <c r="C23" s="36"/>
      <c r="D23" s="36"/>
      <c r="E23" s="36" t="s">
        <v>10</v>
      </c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3" x14ac:dyDescent="0.25">
      <c r="A26" s="4">
        <v>22</v>
      </c>
      <c r="B26" s="36"/>
      <c r="C26" s="36"/>
      <c r="D26" s="36"/>
      <c r="E26" s="36"/>
      <c r="F26" s="36"/>
      <c r="G26" s="36" t="s">
        <v>5</v>
      </c>
      <c r="H26" s="36" t="s">
        <v>5</v>
      </c>
    </row>
    <row r="27" spans="1:13" x14ac:dyDescent="0.25">
      <c r="A27" s="4">
        <v>23</v>
      </c>
      <c r="B27" s="36" t="s">
        <v>10</v>
      </c>
      <c r="C27" s="36" t="s">
        <v>10</v>
      </c>
      <c r="D27" s="36" t="s">
        <v>8</v>
      </c>
      <c r="E27" s="36" t="s">
        <v>8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3" x14ac:dyDescent="0.25">
      <c r="A28" s="4">
        <v>24</v>
      </c>
      <c r="B28" s="36" t="s">
        <v>5</v>
      </c>
      <c r="C28" s="36"/>
      <c r="D28" s="36" t="s">
        <v>8</v>
      </c>
      <c r="E28" s="36" t="s">
        <v>8</v>
      </c>
      <c r="F28" s="36" t="s">
        <v>5</v>
      </c>
      <c r="G28" s="36" t="s">
        <v>5</v>
      </c>
      <c r="H28" s="36" t="s">
        <v>5</v>
      </c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 t="s">
        <v>5</v>
      </c>
      <c r="C29" s="36" t="s">
        <v>5</v>
      </c>
      <c r="D29" s="36" t="s">
        <v>5</v>
      </c>
      <c r="E29" s="36"/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3" x14ac:dyDescent="0.25">
      <c r="A30" s="4">
        <v>26</v>
      </c>
      <c r="B30" s="36" t="s">
        <v>5</v>
      </c>
      <c r="C30" s="36" t="s">
        <v>5</v>
      </c>
      <c r="D30" s="36" t="s">
        <v>5</v>
      </c>
      <c r="E30" s="36" t="s">
        <v>8</v>
      </c>
      <c r="F30" s="36" t="s">
        <v>10</v>
      </c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>
        <v>1</v>
      </c>
    </row>
    <row r="31" spans="1:13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2</v>
      </c>
    </row>
    <row r="32" spans="1:13" x14ac:dyDescent="0.25">
      <c r="A32" s="4">
        <v>28</v>
      </c>
      <c r="B32" s="36"/>
      <c r="C32" s="36"/>
      <c r="D32" s="36"/>
      <c r="E32" s="36"/>
      <c r="F32" s="36" t="s">
        <v>10</v>
      </c>
      <c r="G32" s="36" t="s">
        <v>5</v>
      </c>
      <c r="H32" s="36" t="s">
        <v>5</v>
      </c>
      <c r="I32" s="38" t="s">
        <v>49</v>
      </c>
      <c r="J32" s="38" t="str">
        <f t="shared" si="4"/>
        <v>qui</v>
      </c>
      <c r="K32" s="58">
        <v>2</v>
      </c>
    </row>
    <row r="33" spans="1:11" x14ac:dyDescent="0.25">
      <c r="A33" s="4">
        <v>29</v>
      </c>
      <c r="B33" s="36" t="s">
        <v>5</v>
      </c>
      <c r="C33" s="36"/>
      <c r="D33" s="36" t="s">
        <v>5</v>
      </c>
      <c r="E33" s="36"/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10</v>
      </c>
      <c r="C34" s="36" t="s">
        <v>10</v>
      </c>
      <c r="D34" s="36" t="s">
        <v>8</v>
      </c>
      <c r="E34" s="36" t="s">
        <v>8</v>
      </c>
      <c r="F34" s="36" t="s">
        <v>10</v>
      </c>
      <c r="G34" s="36" t="s">
        <v>5</v>
      </c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 t="s">
        <v>8</v>
      </c>
      <c r="D35" s="36" t="s">
        <v>8</v>
      </c>
      <c r="E35" s="36" t="s">
        <v>8</v>
      </c>
      <c r="F35" s="36" t="s">
        <v>10</v>
      </c>
      <c r="G35" s="36" t="s">
        <v>10</v>
      </c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5</v>
      </c>
      <c r="C36" s="36" t="s">
        <v>5</v>
      </c>
      <c r="D36" s="36" t="s">
        <v>5</v>
      </c>
      <c r="E36" s="36" t="s">
        <v>8</v>
      </c>
      <c r="F36" s="36" t="s">
        <v>10</v>
      </c>
      <c r="G36" s="36" t="s">
        <v>5</v>
      </c>
      <c r="H36" s="36" t="s">
        <v>5</v>
      </c>
    </row>
    <row r="37" spans="1:11" x14ac:dyDescent="0.25">
      <c r="A37" s="4">
        <v>33</v>
      </c>
      <c r="B37" s="36" t="s">
        <v>5</v>
      </c>
      <c r="C37" s="36" t="s">
        <v>5</v>
      </c>
      <c r="D37" s="36" t="s">
        <v>5</v>
      </c>
      <c r="E37" s="36" t="s">
        <v>8</v>
      </c>
      <c r="F37" s="36" t="s">
        <v>10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 t="s">
        <v>9</v>
      </c>
      <c r="E40" s="36"/>
      <c r="F40" s="36"/>
      <c r="G40" s="36" t="s">
        <v>5</v>
      </c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5</v>
      </c>
      <c r="C47" s="36" t="s">
        <v>5</v>
      </c>
      <c r="D47" s="36" t="s">
        <v>5</v>
      </c>
      <c r="E47" s="36" t="s">
        <v>5</v>
      </c>
      <c r="F47" s="36" t="s">
        <v>5</v>
      </c>
      <c r="G47" s="36" t="s">
        <v>5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 t="s">
        <v>10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</row>
    <row r="51" spans="1:11" x14ac:dyDescent="0.25">
      <c r="A51" s="4">
        <v>47</v>
      </c>
      <c r="B51" s="36" t="s">
        <v>5</v>
      </c>
      <c r="C51" s="36" t="s">
        <v>5</v>
      </c>
      <c r="D51" s="36" t="s">
        <v>5</v>
      </c>
      <c r="E51" s="36" t="s">
        <v>10</v>
      </c>
      <c r="F51" s="36" t="s">
        <v>5</v>
      </c>
      <c r="G51" s="36" t="s">
        <v>5</v>
      </c>
      <c r="H51" s="36" t="s">
        <v>5</v>
      </c>
    </row>
    <row r="52" spans="1:11" x14ac:dyDescent="0.25">
      <c r="A52" s="4">
        <v>48</v>
      </c>
      <c r="B52" s="36"/>
      <c r="C52" s="36" t="s">
        <v>5</v>
      </c>
      <c r="D52" s="36" t="s">
        <v>5</v>
      </c>
      <c r="E52" s="36"/>
      <c r="F52" s="36" t="s">
        <v>5</v>
      </c>
      <c r="G52" s="36" t="s">
        <v>5</v>
      </c>
      <c r="H52" s="36"/>
    </row>
    <row r="53" spans="1:11" x14ac:dyDescent="0.25">
      <c r="A53" s="4">
        <v>49</v>
      </c>
      <c r="B53" s="36"/>
      <c r="C53" s="36"/>
      <c r="D53" s="36" t="s">
        <v>10</v>
      </c>
      <c r="E53" s="36"/>
      <c r="F53" s="36"/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 t="s">
        <v>5</v>
      </c>
      <c r="C54" s="36" t="s">
        <v>10</v>
      </c>
      <c r="D54" s="36" t="s">
        <v>5</v>
      </c>
      <c r="E54" s="36" t="s">
        <v>5</v>
      </c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/>
      <c r="C55" s="36" t="s">
        <v>5</v>
      </c>
      <c r="D55" s="36" t="s">
        <v>5</v>
      </c>
      <c r="E55" s="36" t="s">
        <v>5</v>
      </c>
      <c r="F55" s="36" t="s">
        <v>5</v>
      </c>
      <c r="G55" s="36" t="s">
        <v>5</v>
      </c>
      <c r="H55" s="36" t="s">
        <v>5</v>
      </c>
    </row>
    <row r="56" spans="1:11" x14ac:dyDescent="0.25">
      <c r="A56" s="4">
        <v>52</v>
      </c>
      <c r="B56" s="36" t="s">
        <v>5</v>
      </c>
      <c r="C56" s="36" t="s">
        <v>5</v>
      </c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9</v>
      </c>
    </row>
    <row r="57" spans="1:11" x14ac:dyDescent="0.25">
      <c r="A57" s="4">
        <v>53</v>
      </c>
      <c r="B57" s="36"/>
      <c r="C57" s="36" t="s">
        <v>5</v>
      </c>
      <c r="D57" s="36"/>
      <c r="E57" s="36" t="s">
        <v>10</v>
      </c>
      <c r="F57" s="36" t="s">
        <v>5</v>
      </c>
      <c r="G57" s="36" t="s">
        <v>5</v>
      </c>
      <c r="H57" s="36" t="s">
        <v>5</v>
      </c>
    </row>
    <row r="58" spans="1:11" x14ac:dyDescent="0.25">
      <c r="A58" s="4">
        <v>54</v>
      </c>
      <c r="B58" s="36" t="s">
        <v>5</v>
      </c>
      <c r="C58" s="36"/>
      <c r="D58" s="36" t="s">
        <v>5</v>
      </c>
      <c r="E58" s="36"/>
      <c r="F58" s="36" t="s">
        <v>5</v>
      </c>
      <c r="G58" s="36"/>
      <c r="H58" s="36"/>
    </row>
    <row r="59" spans="1:11" x14ac:dyDescent="0.25">
      <c r="A59" s="4">
        <v>55</v>
      </c>
      <c r="B59" s="36" t="s">
        <v>5</v>
      </c>
      <c r="C59" s="36"/>
      <c r="D59" s="36" t="s">
        <v>5</v>
      </c>
      <c r="E59" s="36" t="s">
        <v>10</v>
      </c>
      <c r="F59" s="36" t="s">
        <v>5</v>
      </c>
      <c r="G59" s="36" t="s">
        <v>5</v>
      </c>
      <c r="H59" s="36"/>
    </row>
    <row r="60" spans="1:11" x14ac:dyDescent="0.25">
      <c r="A60" s="4">
        <v>56</v>
      </c>
      <c r="B60" s="36"/>
      <c r="C60" s="36" t="s">
        <v>5</v>
      </c>
      <c r="D60" s="36"/>
      <c r="E60" s="36"/>
      <c r="F60" s="36"/>
      <c r="G60" s="36" t="s">
        <v>5</v>
      </c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9</v>
      </c>
      <c r="C63" s="37" t="s">
        <v>5</v>
      </c>
      <c r="D63" s="36" t="s">
        <v>5</v>
      </c>
      <c r="E63" s="37" t="s">
        <v>5</v>
      </c>
      <c r="F63" s="37" t="s">
        <v>10</v>
      </c>
      <c r="G63" s="36" t="s">
        <v>5</v>
      </c>
      <c r="H63" s="36" t="s">
        <v>5</v>
      </c>
    </row>
    <row r="64" spans="1:11" x14ac:dyDescent="0.25">
      <c r="A64" s="4">
        <v>102</v>
      </c>
      <c r="B64" s="36" t="s">
        <v>5</v>
      </c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 t="s">
        <v>5</v>
      </c>
      <c r="C65" s="37" t="s">
        <v>5</v>
      </c>
      <c r="D65" s="37" t="s">
        <v>5</v>
      </c>
      <c r="E65" s="36" t="s">
        <v>5</v>
      </c>
      <c r="F65" s="37" t="s">
        <v>5</v>
      </c>
      <c r="G65" s="36" t="s">
        <v>5</v>
      </c>
      <c r="H65" s="36" t="s">
        <v>5</v>
      </c>
    </row>
    <row r="66" spans="1:8" x14ac:dyDescent="0.25">
      <c r="A66" s="4">
        <v>104</v>
      </c>
      <c r="B66" s="37" t="s">
        <v>5</v>
      </c>
      <c r="C66" s="36" t="s">
        <v>5</v>
      </c>
      <c r="D66" s="37" t="s">
        <v>5</v>
      </c>
      <c r="E66" s="36" t="s">
        <v>5</v>
      </c>
      <c r="F66" s="37" t="s">
        <v>5</v>
      </c>
      <c r="G66" s="36" t="s">
        <v>5</v>
      </c>
      <c r="H66" s="36" t="s">
        <v>5</v>
      </c>
    </row>
    <row r="67" spans="1:8" x14ac:dyDescent="0.25">
      <c r="A67" s="4">
        <v>105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 t="s">
        <v>10</v>
      </c>
      <c r="D68" s="36"/>
      <c r="E68" s="36" t="s">
        <v>10</v>
      </c>
      <c r="F68" s="36" t="s">
        <v>5</v>
      </c>
      <c r="G68" s="36"/>
      <c r="H68" s="36" t="s">
        <v>5</v>
      </c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 t="s">
        <v>5</v>
      </c>
      <c r="C70" s="36"/>
      <c r="D70" s="36" t="s">
        <v>5</v>
      </c>
      <c r="E70" s="36" t="s">
        <v>5</v>
      </c>
      <c r="F70" s="36"/>
      <c r="G70" s="36"/>
      <c r="H70" s="36" t="s">
        <v>5</v>
      </c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 t="s">
        <v>5</v>
      </c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 t="s">
        <v>5</v>
      </c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5</v>
      </c>
      <c r="D76" s="36" t="s">
        <v>10</v>
      </c>
      <c r="E76" s="36" t="s">
        <v>5</v>
      </c>
      <c r="F76" s="37" t="s">
        <v>10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 t="s">
        <v>5</v>
      </c>
      <c r="D83" s="36" t="s">
        <v>5</v>
      </c>
      <c r="E83" s="36" t="s">
        <v>5</v>
      </c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 t="s">
        <v>5</v>
      </c>
      <c r="D85" s="36" t="s">
        <v>5</v>
      </c>
      <c r="E85" s="36" t="s">
        <v>5</v>
      </c>
      <c r="F85" s="36"/>
      <c r="G85" s="36"/>
      <c r="H85" s="36" t="s">
        <v>5</v>
      </c>
    </row>
    <row r="86" spans="1:8" x14ac:dyDescent="0.25">
      <c r="A86" s="4">
        <v>124</v>
      </c>
      <c r="B86" s="36"/>
      <c r="C86" s="36" t="s">
        <v>5</v>
      </c>
      <c r="D86" s="36" t="s">
        <v>5</v>
      </c>
      <c r="E86" s="36" t="s">
        <v>5</v>
      </c>
      <c r="F86" s="36"/>
      <c r="G86" s="36"/>
      <c r="H86" s="36" t="s">
        <v>5</v>
      </c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 t="s">
        <v>5</v>
      </c>
      <c r="C88" s="36" t="s">
        <v>5</v>
      </c>
      <c r="D88" s="36" t="s">
        <v>5</v>
      </c>
      <c r="E88" s="36" t="s">
        <v>5</v>
      </c>
      <c r="F88" s="36"/>
      <c r="G88" s="36"/>
      <c r="H88" s="36" t="s">
        <v>5</v>
      </c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 t="s">
        <v>5</v>
      </c>
      <c r="C95" s="36" t="s">
        <v>5</v>
      </c>
      <c r="D95" s="36"/>
      <c r="E95" s="36" t="s">
        <v>5</v>
      </c>
      <c r="F95" s="36" t="s">
        <v>5</v>
      </c>
      <c r="G95" s="36" t="s">
        <v>5</v>
      </c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74">
    <cfRule type="cellIs" dxfId="2710" priority="18" operator="equal">
      <formula>"Energia"</formula>
    </cfRule>
  </conditionalFormatting>
  <conditionalFormatting sqref="B76">
    <cfRule type="cellIs" dxfId="2709" priority="17" operator="equal">
      <formula>"Energia"</formula>
    </cfRule>
  </conditionalFormatting>
  <conditionalFormatting sqref="B95">
    <cfRule type="cellIs" dxfId="2708" priority="19" operator="equal">
      <formula>"Energia"</formula>
    </cfRule>
  </conditionalFormatting>
  <conditionalFormatting sqref="B5:F60">
    <cfRule type="cellIs" dxfId="2707" priority="60" operator="equal">
      <formula>"Elétrico"</formula>
    </cfRule>
    <cfRule type="cellIs" dxfId="2706" priority="62" operator="equal">
      <formula>"Ok"</formula>
    </cfRule>
    <cfRule type="cellIs" dxfId="2705" priority="61" operator="equal">
      <formula>"Mecânico"</formula>
    </cfRule>
    <cfRule type="cellIs" dxfId="2704" priority="59" operator="equal">
      <formula>"Chuva"</formula>
    </cfRule>
    <cfRule type="cellIs" dxfId="2703" priority="58" operator="equal">
      <formula>"Operação"</formula>
    </cfRule>
    <cfRule type="cellIs" dxfId="2702" priority="57" operator="equal">
      <formula>"Feito"</formula>
    </cfRule>
  </conditionalFormatting>
  <conditionalFormatting sqref="B5:G95">
    <cfRule type="cellIs" dxfId="2701" priority="1" operator="equal">
      <formula>"Energia"</formula>
    </cfRule>
  </conditionalFormatting>
  <conditionalFormatting sqref="B61:G95">
    <cfRule type="cellIs" dxfId="2700" priority="26" operator="equal">
      <formula>"Ok"</formula>
    </cfRule>
    <cfRule type="cellIs" dxfId="2699" priority="21" operator="equal">
      <formula>"Feito"</formula>
    </cfRule>
    <cfRule type="cellIs" dxfId="2698" priority="22" operator="equal">
      <formula>"Operação"</formula>
    </cfRule>
    <cfRule type="cellIs" dxfId="2697" priority="23" operator="equal">
      <formula>"Chuva"</formula>
    </cfRule>
    <cfRule type="cellIs" dxfId="2696" priority="24" operator="equal">
      <formula>"Elétrico"</formula>
    </cfRule>
    <cfRule type="cellIs" dxfId="2695" priority="25" operator="equal">
      <formula>"Mecânico"</formula>
    </cfRule>
  </conditionalFormatting>
  <conditionalFormatting sqref="C27">
    <cfRule type="cellIs" dxfId="2694" priority="16" operator="equal">
      <formula>"Energia"</formula>
    </cfRule>
  </conditionalFormatting>
  <conditionalFormatting sqref="C56">
    <cfRule type="cellIs" dxfId="2693" priority="33" operator="equal">
      <formula>"Ok"</formula>
    </cfRule>
    <cfRule type="cellIs" dxfId="2692" priority="32" operator="equal">
      <formula>"Mecânico"</formula>
    </cfRule>
    <cfRule type="cellIs" dxfId="2691" priority="28" operator="equal">
      <formula>"Feito"</formula>
    </cfRule>
    <cfRule type="cellIs" dxfId="2690" priority="29" operator="equal">
      <formula>"Operação"</formula>
    </cfRule>
    <cfRule type="cellIs" dxfId="2689" priority="30" operator="equal">
      <formula>"Chuva"</formula>
    </cfRule>
    <cfRule type="cellIs" dxfId="2688" priority="31" operator="equal">
      <formula>"Elétrico"</formula>
    </cfRule>
    <cfRule type="cellIs" dxfId="2687" priority="27" operator="equal">
      <formula>"Energia"</formula>
    </cfRule>
  </conditionalFormatting>
  <conditionalFormatting sqref="D60">
    <cfRule type="cellIs" dxfId="2686" priority="15" operator="equal">
      <formula>"Energia"</formula>
    </cfRule>
  </conditionalFormatting>
  <conditionalFormatting sqref="G16:G60">
    <cfRule type="cellIs" dxfId="2685" priority="2" operator="equal">
      <formula>"Feito"</formula>
    </cfRule>
    <cfRule type="cellIs" dxfId="2684" priority="3" operator="equal">
      <formula>"Operação"</formula>
    </cfRule>
    <cfRule type="cellIs" dxfId="2683" priority="7" operator="equal">
      <formula>"Ok"</formula>
    </cfRule>
    <cfRule type="cellIs" dxfId="2682" priority="6" operator="equal">
      <formula>"Mecânico"</formula>
    </cfRule>
    <cfRule type="cellIs" dxfId="2681" priority="5" operator="equal">
      <formula>"Elétrico"</formula>
    </cfRule>
    <cfRule type="cellIs" dxfId="2680" priority="4" operator="equal">
      <formula>"Chuva"</formula>
    </cfRule>
  </conditionalFormatting>
  <conditionalFormatting sqref="G5:H15 H16:H95">
    <cfRule type="cellIs" dxfId="2679" priority="64" operator="equal">
      <formula>"Energia"</formula>
    </cfRule>
    <cfRule type="cellIs" dxfId="2678" priority="65" operator="equal">
      <formula>"Feito"</formula>
    </cfRule>
    <cfRule type="cellIs" dxfId="2677" priority="66" operator="equal">
      <formula>"Operação"</formula>
    </cfRule>
    <cfRule type="cellIs" dxfId="2676" priority="67" operator="equal">
      <formula>"Chuva"</formula>
    </cfRule>
    <cfRule type="cellIs" dxfId="2675" priority="68" operator="equal">
      <formula>"Elétrico"</formula>
    </cfRule>
    <cfRule type="cellIs" dxfId="2674" priority="69" operator="equal">
      <formula>"Mecânico"</formula>
    </cfRule>
    <cfRule type="cellIs" dxfId="2673" priority="70" operator="equal">
      <formula>"Ok"</formula>
    </cfRule>
  </conditionalFormatting>
  <conditionalFormatting sqref="H9:H10 C13 C89">
    <cfRule type="cellIs" dxfId="2672" priority="71" operator="equal">
      <formula>"Energia"</formula>
    </cfRule>
  </conditionalFormatting>
  <conditionalFormatting sqref="I5:I16 I19:I26 I29:I62">
    <cfRule type="cellIs" dxfId="2671" priority="73" operator="equal">
      <formula>"Energia"</formula>
    </cfRule>
    <cfRule type="cellIs" dxfId="2670" priority="74" operator="equal">
      <formula>"Feito"</formula>
    </cfRule>
    <cfRule type="cellIs" dxfId="2669" priority="75" operator="equal">
      <formula>"Operação"</formula>
    </cfRule>
    <cfRule type="cellIs" dxfId="2668" priority="76" operator="equal">
      <formula>"Chuva"</formula>
    </cfRule>
    <cfRule type="cellIs" dxfId="2667" priority="77" operator="equal">
      <formula>"Elétrico"</formula>
    </cfRule>
    <cfRule type="cellIs" dxfId="2666" priority="78" operator="equal">
      <formula>"Mecânico"</formula>
    </cfRule>
    <cfRule type="cellIs" dxfId="2665" priority="79" operator="equal">
      <formula>"Ok"</formula>
    </cfRule>
  </conditionalFormatting>
  <conditionalFormatting sqref="J7">
    <cfRule type="iconSet" priority="7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58D3D26C-5816-413C-A7E2-F2259BE35DE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C151-A4F6-4D7C-8760-3FBBA0299B9A}">
  <sheetPr codeName="Planilha85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E9" sqref="E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68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44844</v>
      </c>
      <c r="C3" s="21">
        <f>B3+1</f>
        <v>44845</v>
      </c>
      <c r="D3" s="21">
        <f t="shared" ref="D3:H3" si="0">C3+1</f>
        <v>44846</v>
      </c>
      <c r="E3" s="21">
        <f t="shared" si="0"/>
        <v>44847</v>
      </c>
      <c r="F3" s="21">
        <f t="shared" si="0"/>
        <v>44848</v>
      </c>
      <c r="G3" s="21">
        <f t="shared" si="0"/>
        <v>44849</v>
      </c>
      <c r="H3" s="23">
        <f t="shared" si="0"/>
        <v>44850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 t="s">
        <v>5</v>
      </c>
      <c r="D5" s="36" t="s">
        <v>5</v>
      </c>
      <c r="E5" s="36" t="s">
        <v>5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212</v>
      </c>
      <c r="L5" s="32">
        <f t="shared" ref="L5:L10" si="2">K5/$K$11</f>
        <v>0.77655677655677657</v>
      </c>
      <c r="M5" s="50">
        <f>B3</f>
        <v>44844</v>
      </c>
      <c r="O5" t="s">
        <v>42</v>
      </c>
      <c r="P5">
        <v>0</v>
      </c>
      <c r="Q5" s="50">
        <f>M5</f>
        <v>44844</v>
      </c>
    </row>
    <row r="6" spans="1:17" x14ac:dyDescent="0.25">
      <c r="A6" s="4">
        <v>2</v>
      </c>
      <c r="B6" s="36"/>
      <c r="C6" s="36" t="s">
        <v>5</v>
      </c>
      <c r="D6" s="36" t="s">
        <v>5</v>
      </c>
      <c r="E6" s="36" t="s">
        <v>5</v>
      </c>
      <c r="F6" s="36" t="s">
        <v>5</v>
      </c>
      <c r="G6" s="36" t="s">
        <v>5</v>
      </c>
      <c r="H6" s="36" t="s">
        <v>5</v>
      </c>
      <c r="J6" s="40" t="s">
        <v>8</v>
      </c>
      <c r="K6">
        <f>COUNTIF($B$5:$H$95,J6)</f>
        <v>4</v>
      </c>
      <c r="L6" s="33">
        <f t="shared" si="2"/>
        <v>1.4652014652014652E-2</v>
      </c>
      <c r="O6" t="s">
        <v>43</v>
      </c>
      <c r="P6">
        <f>SUM(K19:K25)</f>
        <v>8</v>
      </c>
    </row>
    <row r="7" spans="1:17" x14ac:dyDescent="0.25">
      <c r="A7" s="4">
        <v>3</v>
      </c>
      <c r="B7" s="36" t="s">
        <v>5</v>
      </c>
      <c r="C7" s="36" t="s">
        <v>9</v>
      </c>
      <c r="D7" s="36" t="s">
        <v>5</v>
      </c>
      <c r="E7" s="36" t="s">
        <v>5</v>
      </c>
      <c r="F7" s="36" t="s">
        <v>5</v>
      </c>
      <c r="G7" s="36" t="s">
        <v>5</v>
      </c>
      <c r="H7" s="36" t="s">
        <v>5</v>
      </c>
      <c r="J7" s="44" t="s">
        <v>9</v>
      </c>
      <c r="K7">
        <f t="shared" ref="K7:K10" si="3">COUNTIF($B$5:$H$95,J7)</f>
        <v>13</v>
      </c>
      <c r="L7" s="33">
        <f t="shared" si="2"/>
        <v>4.7619047619047616E-2</v>
      </c>
      <c r="O7" t="s">
        <v>44</v>
      </c>
      <c r="P7">
        <f>SUM(K29:K35)</f>
        <v>5</v>
      </c>
    </row>
    <row r="8" spans="1:17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3</v>
      </c>
    </row>
    <row r="9" spans="1:17" x14ac:dyDescent="0.25">
      <c r="A9" s="4">
        <v>5</v>
      </c>
      <c r="B9" s="36"/>
      <c r="C9" s="36"/>
      <c r="D9" s="36"/>
      <c r="E9" s="36"/>
      <c r="F9" s="36"/>
      <c r="G9" s="36" t="s">
        <v>5</v>
      </c>
      <c r="H9" s="36" t="s">
        <v>10</v>
      </c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 t="s">
        <v>5</v>
      </c>
      <c r="H10" s="36" t="s">
        <v>10</v>
      </c>
      <c r="J10" s="41" t="s">
        <v>10</v>
      </c>
      <c r="K10">
        <f t="shared" si="3"/>
        <v>44</v>
      </c>
      <c r="L10" s="35">
        <f t="shared" si="2"/>
        <v>0.16117216117216118</v>
      </c>
      <c r="O10" t="s">
        <v>55</v>
      </c>
      <c r="P10">
        <f>P8</f>
        <v>3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 t="s">
        <v>10</v>
      </c>
      <c r="J11" s="42" t="s">
        <v>20</v>
      </c>
      <c r="K11">
        <f>SUM(K5:K10)</f>
        <v>273</v>
      </c>
    </row>
    <row r="12" spans="1:17" x14ac:dyDescent="0.25">
      <c r="A12" s="4">
        <v>8</v>
      </c>
      <c r="B12" s="36"/>
      <c r="C12" s="36"/>
      <c r="D12" s="36"/>
      <c r="E12" s="36"/>
      <c r="F12" s="36" t="s">
        <v>5</v>
      </c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 t="s">
        <v>10</v>
      </c>
      <c r="D15" s="36" t="s">
        <v>10</v>
      </c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 t="s">
        <v>5</v>
      </c>
      <c r="H16" s="36"/>
      <c r="O16" s="59"/>
    </row>
    <row r="17" spans="1:13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  <c r="M17" s="51"/>
    </row>
    <row r="18" spans="1:13" x14ac:dyDescent="0.25">
      <c r="A18" s="4">
        <v>14</v>
      </c>
      <c r="B18" s="36"/>
      <c r="C18" s="36"/>
      <c r="D18" s="36"/>
      <c r="E18" s="36"/>
      <c r="F18" s="36"/>
      <c r="G18" s="36"/>
      <c r="H18" s="36" t="s">
        <v>10</v>
      </c>
      <c r="I18" s="71" t="s">
        <v>45</v>
      </c>
      <c r="J18" s="72"/>
      <c r="K18" t="s">
        <v>2</v>
      </c>
    </row>
    <row r="19" spans="1:13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3" x14ac:dyDescent="0.25">
      <c r="A23" s="4">
        <v>19</v>
      </c>
      <c r="B23" s="36"/>
      <c r="C23" s="36"/>
      <c r="D23" s="36" t="s">
        <v>5</v>
      </c>
      <c r="E23" s="36"/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/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3</v>
      </c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5</v>
      </c>
    </row>
    <row r="26" spans="1:13" x14ac:dyDescent="0.25">
      <c r="A26" s="4">
        <v>22</v>
      </c>
      <c r="B26" s="36" t="s">
        <v>9</v>
      </c>
      <c r="C26" s="36" t="s">
        <v>5</v>
      </c>
      <c r="D26" s="36" t="s">
        <v>5</v>
      </c>
      <c r="E26" s="36" t="s">
        <v>5</v>
      </c>
      <c r="F26" s="36" t="s">
        <v>5</v>
      </c>
      <c r="G26" s="36" t="s">
        <v>5</v>
      </c>
      <c r="H26" s="36" t="s">
        <v>5</v>
      </c>
    </row>
    <row r="27" spans="1:13" x14ac:dyDescent="0.25">
      <c r="A27" s="4">
        <v>23</v>
      </c>
      <c r="B27" s="36" t="s">
        <v>9</v>
      </c>
      <c r="C27" s="36" t="s">
        <v>10</v>
      </c>
      <c r="D27" s="36" t="s">
        <v>10</v>
      </c>
      <c r="E27" s="36" t="s">
        <v>5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3" x14ac:dyDescent="0.25">
      <c r="A28" s="4">
        <v>24</v>
      </c>
      <c r="B28" s="36" t="s">
        <v>10</v>
      </c>
      <c r="C28" s="36"/>
      <c r="D28" s="36" t="s">
        <v>5</v>
      </c>
      <c r="E28" s="36"/>
      <c r="F28" s="36" t="s">
        <v>10</v>
      </c>
      <c r="G28" s="36"/>
      <c r="H28" s="36" t="s">
        <v>5</v>
      </c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8</v>
      </c>
      <c r="G29" s="36" t="s">
        <v>8</v>
      </c>
      <c r="H29" s="36" t="s">
        <v>5</v>
      </c>
      <c r="I29" s="38" t="s">
        <v>46</v>
      </c>
      <c r="J29" s="38" t="str">
        <f t="shared" ref="J29:J35" si="4">J19</f>
        <v>seg</v>
      </c>
      <c r="K29" s="58">
        <v>2</v>
      </c>
    </row>
    <row r="30" spans="1:13" x14ac:dyDescent="0.25">
      <c r="A30" s="4">
        <v>26</v>
      </c>
      <c r="B30" s="36" t="s">
        <v>5</v>
      </c>
      <c r="C30" s="36" t="s">
        <v>10</v>
      </c>
      <c r="D30" s="36" t="s">
        <v>10</v>
      </c>
      <c r="E30" s="36" t="s">
        <v>5</v>
      </c>
      <c r="F30" s="36" t="s">
        <v>10</v>
      </c>
      <c r="G30" s="36" t="s">
        <v>5</v>
      </c>
      <c r="H30" s="36" t="s">
        <v>10</v>
      </c>
      <c r="I30" s="38" t="s">
        <v>47</v>
      </c>
      <c r="J30" s="38" t="str">
        <f t="shared" si="4"/>
        <v>ter</v>
      </c>
      <c r="K30" s="58">
        <v>1</v>
      </c>
    </row>
    <row r="31" spans="1:13" x14ac:dyDescent="0.25">
      <c r="A31" s="4">
        <v>27</v>
      </c>
      <c r="B31" s="36"/>
      <c r="C31" s="36"/>
      <c r="D31" s="36"/>
      <c r="E31" s="36"/>
      <c r="F31" s="36"/>
      <c r="G31" s="36"/>
      <c r="H31" s="36" t="s">
        <v>10</v>
      </c>
      <c r="I31" s="38" t="s">
        <v>48</v>
      </c>
      <c r="J31" s="38" t="str">
        <f t="shared" si="4"/>
        <v>qua</v>
      </c>
      <c r="K31" s="58">
        <v>1</v>
      </c>
    </row>
    <row r="32" spans="1:13" x14ac:dyDescent="0.25">
      <c r="A32" s="4">
        <v>28</v>
      </c>
      <c r="B32" s="36" t="s">
        <v>5</v>
      </c>
      <c r="C32" s="36" t="s">
        <v>5</v>
      </c>
      <c r="D32" s="36" t="s">
        <v>5</v>
      </c>
      <c r="E32" s="36" t="s">
        <v>5</v>
      </c>
      <c r="F32" s="36" t="s">
        <v>8</v>
      </c>
      <c r="G32" s="36" t="s">
        <v>5</v>
      </c>
      <c r="H32" s="36" t="s">
        <v>10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5</v>
      </c>
      <c r="C34" s="36" t="s">
        <v>10</v>
      </c>
      <c r="D34" s="36" t="s">
        <v>5</v>
      </c>
      <c r="E34" s="36" t="s">
        <v>5</v>
      </c>
      <c r="F34" s="36" t="s">
        <v>10</v>
      </c>
      <c r="G34" s="36" t="s">
        <v>5</v>
      </c>
      <c r="H34" s="36" t="s">
        <v>10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 t="s">
        <v>5</v>
      </c>
      <c r="D35" s="36" t="s">
        <v>5</v>
      </c>
      <c r="E35" s="36" t="s">
        <v>5</v>
      </c>
      <c r="F35" s="36" t="s">
        <v>5</v>
      </c>
      <c r="G35" s="36" t="s">
        <v>10</v>
      </c>
      <c r="H35" s="36" t="s">
        <v>10</v>
      </c>
      <c r="I35" s="38" t="s">
        <v>52</v>
      </c>
      <c r="J35" s="38" t="str">
        <f t="shared" si="4"/>
        <v>dom</v>
      </c>
      <c r="K35" s="58">
        <v>1</v>
      </c>
    </row>
    <row r="36" spans="1:11" x14ac:dyDescent="0.25">
      <c r="A36" s="4">
        <v>32</v>
      </c>
      <c r="B36" s="36" t="s">
        <v>5</v>
      </c>
      <c r="C36" s="36" t="s">
        <v>5</v>
      </c>
      <c r="D36" s="36" t="s">
        <v>5</v>
      </c>
      <c r="E36" s="36" t="s">
        <v>5</v>
      </c>
      <c r="F36" s="36" t="s">
        <v>10</v>
      </c>
      <c r="G36" s="36" t="s">
        <v>5</v>
      </c>
      <c r="H36" s="36" t="s">
        <v>5</v>
      </c>
    </row>
    <row r="37" spans="1:11" x14ac:dyDescent="0.25">
      <c r="A37" s="4">
        <v>33</v>
      </c>
      <c r="B37" s="36" t="s">
        <v>5</v>
      </c>
      <c r="C37" s="36" t="s">
        <v>5</v>
      </c>
      <c r="D37" s="36" t="s">
        <v>5</v>
      </c>
      <c r="E37" s="36" t="s">
        <v>5</v>
      </c>
      <c r="F37" s="36" t="s">
        <v>5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 t="s">
        <v>5</v>
      </c>
    </row>
    <row r="41" spans="1:11" x14ac:dyDescent="0.25">
      <c r="A41" s="4">
        <v>37</v>
      </c>
      <c r="B41" s="36"/>
      <c r="C41" s="36" t="s">
        <v>5</v>
      </c>
      <c r="D41" s="36"/>
      <c r="E41" s="36" t="s">
        <v>5</v>
      </c>
      <c r="F41" s="36" t="s">
        <v>5</v>
      </c>
      <c r="G41" s="36" t="s">
        <v>5</v>
      </c>
      <c r="H41" s="36" t="s">
        <v>5</v>
      </c>
    </row>
    <row r="42" spans="1:11" x14ac:dyDescent="0.25">
      <c r="A42" s="4">
        <v>38</v>
      </c>
      <c r="B42" s="36"/>
      <c r="C42" s="36"/>
      <c r="D42" s="36"/>
      <c r="E42" s="36"/>
      <c r="F42" s="36" t="s">
        <v>5</v>
      </c>
      <c r="G42" s="36" t="s">
        <v>5</v>
      </c>
      <c r="H42" s="36" t="s">
        <v>5</v>
      </c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 t="s">
        <v>5</v>
      </c>
      <c r="F46" s="36" t="s">
        <v>5</v>
      </c>
      <c r="G46" s="36" t="s">
        <v>5</v>
      </c>
      <c r="H46" s="36" t="s">
        <v>5</v>
      </c>
    </row>
    <row r="47" spans="1:11" x14ac:dyDescent="0.25">
      <c r="A47" s="4">
        <v>43</v>
      </c>
      <c r="B47" s="36" t="s">
        <v>10</v>
      </c>
      <c r="C47" s="36" t="s">
        <v>10</v>
      </c>
      <c r="D47" s="36" t="s">
        <v>10</v>
      </c>
      <c r="E47" s="36" t="s">
        <v>5</v>
      </c>
      <c r="F47" s="36" t="s">
        <v>5</v>
      </c>
      <c r="G47" s="36" t="s">
        <v>5</v>
      </c>
      <c r="H47" s="36" t="s">
        <v>10</v>
      </c>
    </row>
    <row r="48" spans="1:11" x14ac:dyDescent="0.25">
      <c r="A48" s="4">
        <v>44</v>
      </c>
      <c r="B48" s="36" t="s">
        <v>10</v>
      </c>
      <c r="C48" s="36" t="s">
        <v>10</v>
      </c>
      <c r="D48" s="36"/>
      <c r="E48" s="36"/>
      <c r="F48" s="36"/>
      <c r="G48" s="36" t="s">
        <v>5</v>
      </c>
      <c r="H48" s="36"/>
    </row>
    <row r="49" spans="1:11" x14ac:dyDescent="0.25">
      <c r="A49" s="4">
        <v>45</v>
      </c>
      <c r="B49" s="36" t="s">
        <v>10</v>
      </c>
      <c r="C49" s="36" t="s">
        <v>10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</row>
    <row r="51" spans="1:11" x14ac:dyDescent="0.25">
      <c r="A51" s="4">
        <v>47</v>
      </c>
      <c r="B51" s="36" t="s">
        <v>9</v>
      </c>
      <c r="C51" s="36" t="s">
        <v>5</v>
      </c>
      <c r="D51" s="36" t="s">
        <v>5</v>
      </c>
      <c r="E51" s="36"/>
      <c r="F51" s="36"/>
      <c r="G51" s="36"/>
      <c r="H51" s="36" t="s">
        <v>5</v>
      </c>
    </row>
    <row r="52" spans="1:11" x14ac:dyDescent="0.25">
      <c r="A52" s="4">
        <v>48</v>
      </c>
      <c r="B52" s="36"/>
      <c r="C52" s="36"/>
      <c r="D52" s="36" t="s">
        <v>10</v>
      </c>
      <c r="E52" s="36" t="s">
        <v>5</v>
      </c>
      <c r="F52" s="36"/>
      <c r="G52" s="36"/>
      <c r="H52" s="36" t="s">
        <v>5</v>
      </c>
    </row>
    <row r="53" spans="1:11" x14ac:dyDescent="0.25">
      <c r="A53" s="4">
        <v>49</v>
      </c>
      <c r="B53" s="36"/>
      <c r="C53" s="36"/>
      <c r="D53" s="36" t="s">
        <v>10</v>
      </c>
      <c r="E53" s="36"/>
      <c r="F53" s="36"/>
      <c r="G53" s="36" t="s">
        <v>5</v>
      </c>
      <c r="H53" s="36" t="s">
        <v>5</v>
      </c>
      <c r="K53" t="s">
        <v>57</v>
      </c>
    </row>
    <row r="54" spans="1:11" x14ac:dyDescent="0.25">
      <c r="A54" s="4">
        <v>50</v>
      </c>
      <c r="B54" s="36" t="s">
        <v>9</v>
      </c>
      <c r="C54" s="36" t="s">
        <v>5</v>
      </c>
      <c r="D54" s="36" t="s">
        <v>5</v>
      </c>
      <c r="E54" s="36"/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 t="s">
        <v>9</v>
      </c>
      <c r="C55" s="36" t="s">
        <v>10</v>
      </c>
      <c r="D55" s="36" t="s">
        <v>5</v>
      </c>
      <c r="E55" s="36" t="s">
        <v>5</v>
      </c>
      <c r="F55" s="36"/>
      <c r="G55" s="36" t="s">
        <v>5</v>
      </c>
      <c r="H55" s="36" t="s">
        <v>5</v>
      </c>
    </row>
    <row r="56" spans="1:11" x14ac:dyDescent="0.25">
      <c r="A56" s="4">
        <v>52</v>
      </c>
      <c r="B56" s="36" t="s">
        <v>9</v>
      </c>
      <c r="C56" s="36" t="s">
        <v>9</v>
      </c>
      <c r="D56" s="36" t="s">
        <v>10</v>
      </c>
      <c r="E56" s="36" t="s">
        <v>10</v>
      </c>
      <c r="F56" s="36" t="s">
        <v>5</v>
      </c>
      <c r="G56" s="36" t="s">
        <v>5</v>
      </c>
      <c r="H56" s="36" t="s">
        <v>5</v>
      </c>
    </row>
    <row r="57" spans="1:11" x14ac:dyDescent="0.25">
      <c r="A57" s="4">
        <v>53</v>
      </c>
      <c r="B57" s="36" t="s">
        <v>9</v>
      </c>
      <c r="C57" s="36"/>
      <c r="D57" s="36"/>
      <c r="E57" s="36"/>
      <c r="F57" s="36"/>
      <c r="G57" s="36"/>
      <c r="H57" s="36"/>
    </row>
    <row r="58" spans="1:11" x14ac:dyDescent="0.25">
      <c r="A58" s="4">
        <v>54</v>
      </c>
      <c r="B58" s="36" t="s">
        <v>9</v>
      </c>
      <c r="C58" s="36" t="s">
        <v>10</v>
      </c>
      <c r="D58" s="36" t="s">
        <v>8</v>
      </c>
      <c r="E58" s="36" t="s">
        <v>5</v>
      </c>
      <c r="F58" s="36"/>
      <c r="G58" s="36"/>
      <c r="H58" s="36" t="s">
        <v>5</v>
      </c>
    </row>
    <row r="59" spans="1:11" x14ac:dyDescent="0.25">
      <c r="A59" s="4">
        <v>55</v>
      </c>
      <c r="B59" s="36" t="s">
        <v>9</v>
      </c>
      <c r="C59" s="36" t="s">
        <v>10</v>
      </c>
      <c r="D59" s="36"/>
      <c r="E59" s="36" t="s">
        <v>5</v>
      </c>
      <c r="F59" s="36"/>
      <c r="G59" s="36" t="s">
        <v>5</v>
      </c>
      <c r="H59" s="36"/>
    </row>
    <row r="60" spans="1:11" x14ac:dyDescent="0.25">
      <c r="A60" s="4">
        <v>56</v>
      </c>
      <c r="B60" s="36" t="s">
        <v>9</v>
      </c>
      <c r="C60" s="36"/>
      <c r="D60" s="36" t="s">
        <v>5</v>
      </c>
      <c r="E60" s="36" t="s">
        <v>5</v>
      </c>
      <c r="F60" s="36"/>
      <c r="G60" s="36" t="s">
        <v>5</v>
      </c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5</v>
      </c>
      <c r="C63" s="37" t="s">
        <v>10</v>
      </c>
      <c r="D63" s="36" t="s">
        <v>5</v>
      </c>
      <c r="E63" s="37" t="s">
        <v>5</v>
      </c>
      <c r="F63" s="37" t="s">
        <v>5</v>
      </c>
      <c r="G63" s="36" t="s">
        <v>10</v>
      </c>
      <c r="H63" s="36" t="s">
        <v>10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 t="s">
        <v>5</v>
      </c>
      <c r="C65" s="37" t="s">
        <v>10</v>
      </c>
      <c r="D65" s="37" t="s">
        <v>5</v>
      </c>
      <c r="E65" s="36" t="s">
        <v>5</v>
      </c>
      <c r="F65" s="37" t="s">
        <v>10</v>
      </c>
      <c r="G65" s="36" t="s">
        <v>5</v>
      </c>
      <c r="H65" s="36" t="s">
        <v>10</v>
      </c>
    </row>
    <row r="66" spans="1:8" x14ac:dyDescent="0.25">
      <c r="A66" s="4">
        <v>104</v>
      </c>
      <c r="B66" s="37" t="s">
        <v>9</v>
      </c>
      <c r="C66" s="37" t="s">
        <v>5</v>
      </c>
      <c r="D66" s="37" t="s">
        <v>5</v>
      </c>
      <c r="E66" s="37" t="s">
        <v>10</v>
      </c>
      <c r="F66" s="37" t="s">
        <v>5</v>
      </c>
      <c r="G66" s="36" t="s">
        <v>5</v>
      </c>
      <c r="H66" s="36"/>
    </row>
    <row r="67" spans="1:8" x14ac:dyDescent="0.25">
      <c r="A67" s="4">
        <v>105</v>
      </c>
      <c r="B67" s="36"/>
      <c r="C67" s="36"/>
      <c r="D67" s="36"/>
      <c r="E67" s="36"/>
      <c r="F67" s="36"/>
      <c r="G67" s="36" t="s">
        <v>5</v>
      </c>
      <c r="H67" s="36" t="s">
        <v>5</v>
      </c>
    </row>
    <row r="68" spans="1:8" x14ac:dyDescent="0.25">
      <c r="A68" s="4">
        <v>106</v>
      </c>
      <c r="B68" s="36" t="s">
        <v>5</v>
      </c>
      <c r="C68" s="36" t="s">
        <v>5</v>
      </c>
      <c r="D68" s="36" t="s">
        <v>5</v>
      </c>
      <c r="E68" s="36" t="s">
        <v>5</v>
      </c>
      <c r="F68" s="36" t="s">
        <v>5</v>
      </c>
      <c r="G68" s="36" t="s">
        <v>5</v>
      </c>
      <c r="H68" s="36" t="s">
        <v>5</v>
      </c>
    </row>
    <row r="69" spans="1:8" x14ac:dyDescent="0.25">
      <c r="A69" s="4">
        <v>107</v>
      </c>
      <c r="B69" s="36"/>
      <c r="C69" s="36"/>
      <c r="D69" s="36" t="s">
        <v>5</v>
      </c>
      <c r="E69" s="36" t="s">
        <v>5</v>
      </c>
      <c r="F69" s="36" t="s">
        <v>5</v>
      </c>
      <c r="G69" s="36" t="s">
        <v>5</v>
      </c>
      <c r="H69" s="36" t="s">
        <v>5</v>
      </c>
    </row>
    <row r="70" spans="1:8" x14ac:dyDescent="0.25">
      <c r="A70" s="4">
        <v>108</v>
      </c>
      <c r="B70" s="36"/>
      <c r="C70" s="36" t="s">
        <v>5</v>
      </c>
      <c r="D70" s="36" t="s">
        <v>5</v>
      </c>
      <c r="E70" s="36" t="s">
        <v>5</v>
      </c>
      <c r="F70" s="36" t="s">
        <v>5</v>
      </c>
      <c r="G70" s="36" t="s">
        <v>5</v>
      </c>
      <c r="H70" s="36" t="s">
        <v>5</v>
      </c>
    </row>
    <row r="71" spans="1:8" x14ac:dyDescent="0.25">
      <c r="A71" s="4">
        <v>109</v>
      </c>
      <c r="B71" s="36" t="s">
        <v>5</v>
      </c>
      <c r="C71" s="36" t="s">
        <v>5</v>
      </c>
      <c r="D71" s="36" t="s">
        <v>5</v>
      </c>
      <c r="E71" s="36" t="s">
        <v>5</v>
      </c>
      <c r="F71" s="36" t="s">
        <v>5</v>
      </c>
      <c r="G71" s="36" t="s">
        <v>5</v>
      </c>
      <c r="H71" s="36" t="s">
        <v>5</v>
      </c>
    </row>
    <row r="72" spans="1:8" x14ac:dyDescent="0.25">
      <c r="A72" s="4">
        <v>110</v>
      </c>
      <c r="B72" s="36" t="s">
        <v>5</v>
      </c>
      <c r="C72" s="36" t="s">
        <v>5</v>
      </c>
      <c r="D72" s="36" t="s">
        <v>5</v>
      </c>
      <c r="E72" s="36" t="s">
        <v>5</v>
      </c>
      <c r="F72" s="36" t="s">
        <v>5</v>
      </c>
      <c r="G72" s="36" t="s">
        <v>5</v>
      </c>
      <c r="H72" s="36" t="s">
        <v>5</v>
      </c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6" t="s">
        <v>5</v>
      </c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6" t="s">
        <v>5</v>
      </c>
      <c r="D76" s="36" t="s">
        <v>5</v>
      </c>
      <c r="E76" s="36" t="s">
        <v>5</v>
      </c>
      <c r="F76" s="37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/>
      <c r="D83" s="36"/>
      <c r="E83" s="36" t="s">
        <v>5</v>
      </c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 t="s">
        <v>5</v>
      </c>
      <c r="E85" s="36"/>
      <c r="F85" s="36"/>
      <c r="G85" s="36" t="s">
        <v>5</v>
      </c>
      <c r="H85" s="36"/>
    </row>
    <row r="86" spans="1:8" x14ac:dyDescent="0.25">
      <c r="A86" s="4">
        <v>124</v>
      </c>
      <c r="B86" s="36" t="s">
        <v>5</v>
      </c>
      <c r="C86" s="36" t="s">
        <v>5</v>
      </c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 t="s">
        <v>5</v>
      </c>
      <c r="C88" s="36"/>
      <c r="D88" s="36"/>
      <c r="E88" s="36" t="s">
        <v>5</v>
      </c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 t="s">
        <v>5</v>
      </c>
      <c r="D95" s="36"/>
      <c r="E95" s="36"/>
      <c r="F95" s="36" t="s">
        <v>5</v>
      </c>
      <c r="G95" s="36"/>
      <c r="H95" s="36" t="s">
        <v>5</v>
      </c>
    </row>
  </sheetData>
  <mergeCells count="5">
    <mergeCell ref="A1:H2"/>
    <mergeCell ref="I17:K17"/>
    <mergeCell ref="I18:J18"/>
    <mergeCell ref="I27:K27"/>
    <mergeCell ref="I28:J28"/>
  </mergeCells>
  <conditionalFormatting sqref="B5:F60">
    <cfRule type="cellIs" dxfId="2664" priority="41" operator="equal">
      <formula>"Ok"</formula>
    </cfRule>
    <cfRule type="cellIs" dxfId="2663" priority="36" operator="equal">
      <formula>"Feito"</formula>
    </cfRule>
    <cfRule type="cellIs" dxfId="2662" priority="37" operator="equal">
      <formula>"Operação"</formula>
    </cfRule>
    <cfRule type="cellIs" dxfId="2661" priority="38" operator="equal">
      <formula>"Chuva"</formula>
    </cfRule>
    <cfRule type="cellIs" dxfId="2660" priority="39" operator="equal">
      <formula>"Elétrico"</formula>
    </cfRule>
    <cfRule type="cellIs" dxfId="2659" priority="40" operator="equal">
      <formula>"Mecânico"</formula>
    </cfRule>
  </conditionalFormatting>
  <conditionalFormatting sqref="B5:G95">
    <cfRule type="cellIs" dxfId="2658" priority="26" operator="equal">
      <formula>"Energia"</formula>
    </cfRule>
  </conditionalFormatting>
  <conditionalFormatting sqref="B61:G95">
    <cfRule type="cellIs" dxfId="2657" priority="60" operator="equal">
      <formula>"Chuva"</formula>
    </cfRule>
    <cfRule type="cellIs" dxfId="2656" priority="58" operator="equal">
      <formula>"Feito"</formula>
    </cfRule>
    <cfRule type="cellIs" dxfId="2655" priority="59" operator="equal">
      <formula>"Operação"</formula>
    </cfRule>
    <cfRule type="cellIs" dxfId="2654" priority="61" operator="equal">
      <formula>"Elétrico"</formula>
    </cfRule>
    <cfRule type="cellIs" dxfId="2653" priority="62" operator="equal">
      <formula>"Mecânico"</formula>
    </cfRule>
    <cfRule type="cellIs" dxfId="2652" priority="63" operator="equal">
      <formula>"Ok"</formula>
    </cfRule>
  </conditionalFormatting>
  <conditionalFormatting sqref="C34">
    <cfRule type="cellIs" dxfId="2651" priority="43" operator="equal">
      <formula>"Energia"</formula>
    </cfRule>
  </conditionalFormatting>
  <conditionalFormatting sqref="C56">
    <cfRule type="cellIs" dxfId="2650" priority="64" operator="equal">
      <formula>"Energia"</formula>
    </cfRule>
    <cfRule type="cellIs" dxfId="2649" priority="65" operator="equal">
      <formula>"Feito"</formula>
    </cfRule>
    <cfRule type="cellIs" dxfId="2648" priority="66" operator="equal">
      <formula>"Operação"</formula>
    </cfRule>
    <cfRule type="cellIs" dxfId="2647" priority="67" operator="equal">
      <formula>"Chuva"</formula>
    </cfRule>
    <cfRule type="cellIs" dxfId="2646" priority="68" operator="equal">
      <formula>"Elétrico"</formula>
    </cfRule>
    <cfRule type="cellIs" dxfId="2645" priority="69" operator="equal">
      <formula>"Mecânico"</formula>
    </cfRule>
    <cfRule type="cellIs" dxfId="2644" priority="70" operator="equal">
      <formula>"Ok"</formula>
    </cfRule>
  </conditionalFormatting>
  <conditionalFormatting sqref="C27:D27">
    <cfRule type="cellIs" dxfId="2643" priority="53" operator="equal">
      <formula>"Energia"</formula>
    </cfRule>
  </conditionalFormatting>
  <conditionalFormatting sqref="C30:D30">
    <cfRule type="cellIs" dxfId="2642" priority="44" operator="equal">
      <formula>"Energia"</formula>
    </cfRule>
  </conditionalFormatting>
  <conditionalFormatting sqref="D60">
    <cfRule type="cellIs" dxfId="2641" priority="52" operator="equal">
      <formula>"Energia"</formula>
    </cfRule>
  </conditionalFormatting>
  <conditionalFormatting sqref="G16:G60">
    <cfRule type="cellIs" dxfId="2640" priority="33" operator="equal">
      <formula>"Ok"</formula>
    </cfRule>
    <cfRule type="cellIs" dxfId="2639" priority="32" operator="equal">
      <formula>"Mecânico"</formula>
    </cfRule>
    <cfRule type="cellIs" dxfId="2638" priority="28" operator="equal">
      <formula>"Feito"</formula>
    </cfRule>
    <cfRule type="cellIs" dxfId="2637" priority="29" operator="equal">
      <formula>"Operação"</formula>
    </cfRule>
    <cfRule type="cellIs" dxfId="2636" priority="30" operator="equal">
      <formula>"Chuva"</formula>
    </cfRule>
    <cfRule type="cellIs" dxfId="2635" priority="31" operator="equal">
      <formula>"Elétrico"</formula>
    </cfRule>
  </conditionalFormatting>
  <conditionalFormatting sqref="G5:H15">
    <cfRule type="cellIs" dxfId="2634" priority="101" operator="equal">
      <formula>"Energia"</formula>
    </cfRule>
    <cfRule type="cellIs" dxfId="2633" priority="102" operator="equal">
      <formula>"Feito"</formula>
    </cfRule>
    <cfRule type="cellIs" dxfId="2632" priority="103" operator="equal">
      <formula>"Operação"</formula>
    </cfRule>
    <cfRule type="cellIs" dxfId="2631" priority="104" operator="equal">
      <formula>"Chuva"</formula>
    </cfRule>
    <cfRule type="cellIs" dxfId="2630" priority="105" operator="equal">
      <formula>"Elétrico"</formula>
    </cfRule>
    <cfRule type="cellIs" dxfId="2629" priority="106" operator="equal">
      <formula>"Mecânico"</formula>
    </cfRule>
    <cfRule type="cellIs" dxfId="2628" priority="107" operator="equal">
      <formula>"Ok"</formula>
    </cfRule>
  </conditionalFormatting>
  <conditionalFormatting sqref="H5:H11 C13 B81:E87">
    <cfRule type="cellIs" dxfId="2627" priority="108" operator="equal">
      <formula>"Energia"</formula>
    </cfRule>
  </conditionalFormatting>
  <conditionalFormatting sqref="H16:H95">
    <cfRule type="cellIs" dxfId="2626" priority="6" operator="equal">
      <formula>"Mecânico"</formula>
    </cfRule>
    <cfRule type="cellIs" dxfId="2625" priority="7" operator="equal">
      <formula>"Ok"</formula>
    </cfRule>
    <cfRule type="cellIs" dxfId="2624" priority="1" operator="equal">
      <formula>"Energia"</formula>
    </cfRule>
    <cfRule type="cellIs" dxfId="2623" priority="2" operator="equal">
      <formula>"Feito"</formula>
    </cfRule>
    <cfRule type="cellIs" dxfId="2622" priority="3" operator="equal">
      <formula>"Operação"</formula>
    </cfRule>
    <cfRule type="cellIs" dxfId="2621" priority="4" operator="equal">
      <formula>"Chuva"</formula>
    </cfRule>
    <cfRule type="cellIs" dxfId="2620" priority="5" operator="equal">
      <formula>"Elétrico"</formula>
    </cfRule>
  </conditionalFormatting>
  <conditionalFormatting sqref="I5:I16 I19:I26 I29:I62">
    <cfRule type="cellIs" dxfId="2619" priority="110" operator="equal">
      <formula>"Energia"</formula>
    </cfRule>
    <cfRule type="cellIs" dxfId="2618" priority="111" operator="equal">
      <formula>"Feito"</formula>
    </cfRule>
    <cfRule type="cellIs" dxfId="2617" priority="112" operator="equal">
      <formula>"Operação"</formula>
    </cfRule>
    <cfRule type="cellIs" dxfId="2616" priority="113" operator="equal">
      <formula>"Chuva"</formula>
    </cfRule>
    <cfRule type="cellIs" dxfId="2615" priority="114" operator="equal">
      <formula>"Elétrico"</formula>
    </cfRule>
    <cfRule type="cellIs" dxfId="2614" priority="115" operator="equal">
      <formula>"Mecânico"</formula>
    </cfRule>
    <cfRule type="cellIs" dxfId="2613" priority="116" operator="equal">
      <formula>"Ok"</formula>
    </cfRule>
  </conditionalFormatting>
  <conditionalFormatting sqref="J7">
    <cfRule type="iconSet" priority="10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FB685479-B125-43B7-920F-7805D800846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C216-E523-44A2-92E8-A20C65562176}">
  <sheetPr codeName="Planilha86">
    <tabColor theme="8"/>
  </sheetPr>
  <dimension ref="A1:Q95"/>
  <sheetViews>
    <sheetView showGridLines="0" zoomScaleNormal="100" workbookViewId="0">
      <pane ySplit="4" topLeftCell="A5" activePane="bottomLeft" state="frozen"/>
      <selection pane="bottomLeft" activeCell="M9" sqref="M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69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44851</v>
      </c>
      <c r="C3" s="21">
        <f>B3+1</f>
        <v>44852</v>
      </c>
      <c r="D3" s="21">
        <f t="shared" ref="D3:H3" si="0">C3+1</f>
        <v>44853</v>
      </c>
      <c r="E3" s="21">
        <f t="shared" si="0"/>
        <v>44854</v>
      </c>
      <c r="F3" s="21">
        <f t="shared" si="0"/>
        <v>44855</v>
      </c>
      <c r="G3" s="21">
        <f t="shared" si="0"/>
        <v>44856</v>
      </c>
      <c r="H3" s="23">
        <f t="shared" si="0"/>
        <v>44857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 t="s">
        <v>5</v>
      </c>
      <c r="D5" s="36" t="s">
        <v>5</v>
      </c>
      <c r="E5" s="36" t="s">
        <v>5</v>
      </c>
      <c r="F5" s="36" t="s">
        <v>5</v>
      </c>
      <c r="G5" s="36" t="s">
        <v>5</v>
      </c>
      <c r="H5" s="36" t="s">
        <v>5</v>
      </c>
      <c r="J5" s="46" t="s">
        <v>5</v>
      </c>
      <c r="K5">
        <f>COUNTIF($B$5:$H$95,J5)</f>
        <v>267</v>
      </c>
      <c r="L5" s="32">
        <f t="shared" ref="L5:L10" si="2">K5/$K$11</f>
        <v>0.84493670886075944</v>
      </c>
      <c r="M5" s="50">
        <f>B3</f>
        <v>44851</v>
      </c>
      <c r="O5" t="s">
        <v>42</v>
      </c>
      <c r="P5">
        <v>295</v>
      </c>
      <c r="Q5" s="50">
        <f>M5</f>
        <v>44851</v>
      </c>
    </row>
    <row r="6" spans="1:17" x14ac:dyDescent="0.25">
      <c r="A6" s="4">
        <v>2</v>
      </c>
      <c r="B6" s="36" t="s">
        <v>5</v>
      </c>
      <c r="C6" s="36" t="s">
        <v>5</v>
      </c>
      <c r="D6" s="36" t="s">
        <v>5</v>
      </c>
      <c r="E6" s="36" t="s">
        <v>5</v>
      </c>
      <c r="F6" s="36" t="s">
        <v>5</v>
      </c>
      <c r="G6" s="36" t="s">
        <v>5</v>
      </c>
      <c r="H6" s="36" t="s">
        <v>5</v>
      </c>
      <c r="J6" s="40" t="s">
        <v>8</v>
      </c>
      <c r="K6">
        <f>COUNTIF($B$5:$H$95,J6)</f>
        <v>8</v>
      </c>
      <c r="L6" s="33">
        <f t="shared" si="2"/>
        <v>2.5316455696202531E-2</v>
      </c>
      <c r="O6" t="s">
        <v>43</v>
      </c>
      <c r="P6">
        <f>SUM(K19:K25)</f>
        <v>7</v>
      </c>
    </row>
    <row r="7" spans="1:17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  <c r="H7" s="36" t="s">
        <v>5</v>
      </c>
      <c r="J7" s="44" t="s">
        <v>9</v>
      </c>
      <c r="K7">
        <f t="shared" ref="K7:K10" si="3">COUNTIF($B$5:$H$95,J7)</f>
        <v>3</v>
      </c>
      <c r="L7" s="33">
        <f t="shared" si="2"/>
        <v>9.4936708860759497E-3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302</v>
      </c>
    </row>
    <row r="9" spans="1:17" x14ac:dyDescent="0.25">
      <c r="A9" s="4">
        <v>5</v>
      </c>
      <c r="B9" s="36" t="s">
        <v>5</v>
      </c>
      <c r="C9" s="36" t="s">
        <v>5</v>
      </c>
      <c r="D9" s="36" t="s">
        <v>5</v>
      </c>
      <c r="E9" s="36" t="s">
        <v>5</v>
      </c>
      <c r="F9" s="36" t="s">
        <v>5</v>
      </c>
      <c r="G9" s="36" t="s">
        <v>5</v>
      </c>
      <c r="H9" s="36" t="s">
        <v>5</v>
      </c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 t="s">
        <v>5</v>
      </c>
      <c r="D10" s="36"/>
      <c r="E10" s="36" t="s">
        <v>5</v>
      </c>
      <c r="F10" s="36" t="s">
        <v>5</v>
      </c>
      <c r="G10" s="36" t="s">
        <v>5</v>
      </c>
      <c r="H10" s="36" t="s">
        <v>5</v>
      </c>
      <c r="J10" s="41" t="s">
        <v>10</v>
      </c>
      <c r="K10">
        <f t="shared" si="3"/>
        <v>38</v>
      </c>
      <c r="L10" s="35">
        <f t="shared" si="2"/>
        <v>0.12025316455696203</v>
      </c>
      <c r="O10" t="s">
        <v>55</v>
      </c>
      <c r="P10">
        <f>P8</f>
        <v>302</v>
      </c>
    </row>
    <row r="11" spans="1:17" x14ac:dyDescent="0.25">
      <c r="A11" s="4">
        <v>7</v>
      </c>
      <c r="B11" s="36"/>
      <c r="C11" s="36" t="s">
        <v>10</v>
      </c>
      <c r="D11" s="36"/>
      <c r="E11" s="36" t="s">
        <v>5</v>
      </c>
      <c r="F11" s="36" t="s">
        <v>5</v>
      </c>
      <c r="G11" s="36" t="s">
        <v>5</v>
      </c>
      <c r="H11" s="36" t="s">
        <v>5</v>
      </c>
      <c r="J11" s="42" t="s">
        <v>20</v>
      </c>
      <c r="K11">
        <f>SUM(K5:K10)</f>
        <v>316</v>
      </c>
    </row>
    <row r="12" spans="1:17" x14ac:dyDescent="0.25">
      <c r="A12" s="4">
        <v>8</v>
      </c>
      <c r="B12" s="36" t="s">
        <v>5</v>
      </c>
      <c r="C12" s="36"/>
      <c r="D12" s="36"/>
      <c r="E12" s="36"/>
      <c r="F12" s="36"/>
      <c r="G12" s="36"/>
      <c r="H12" s="36" t="s">
        <v>5</v>
      </c>
    </row>
    <row r="13" spans="1:17" x14ac:dyDescent="0.25">
      <c r="A13" s="4">
        <v>9</v>
      </c>
      <c r="B13" s="36"/>
      <c r="C13" s="36"/>
      <c r="D13" s="36"/>
      <c r="E13" s="36"/>
      <c r="F13" s="36" t="s">
        <v>5</v>
      </c>
      <c r="G13" s="36" t="s">
        <v>5</v>
      </c>
      <c r="H13" s="36" t="s">
        <v>5</v>
      </c>
    </row>
    <row r="14" spans="1:17" x14ac:dyDescent="0.25">
      <c r="A14" s="4">
        <v>10</v>
      </c>
      <c r="B14" s="36"/>
      <c r="C14" s="36"/>
      <c r="D14" s="36"/>
      <c r="E14" s="36"/>
      <c r="F14" s="36" t="s">
        <v>5</v>
      </c>
      <c r="G14" s="36" t="s">
        <v>5</v>
      </c>
      <c r="H14" s="36" t="s">
        <v>5</v>
      </c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 t="s">
        <v>5</v>
      </c>
      <c r="O16" s="59"/>
    </row>
    <row r="17" spans="1:13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  <c r="M17" s="51"/>
    </row>
    <row r="18" spans="1:13" x14ac:dyDescent="0.25">
      <c r="A18" s="4">
        <v>14</v>
      </c>
      <c r="B18" s="36"/>
      <c r="C18" s="36"/>
      <c r="D18" s="36" t="s">
        <v>5</v>
      </c>
      <c r="E18" s="36" t="s">
        <v>10</v>
      </c>
      <c r="F18" s="36"/>
      <c r="G18" s="36"/>
      <c r="H18" s="36"/>
      <c r="I18" s="71" t="s">
        <v>45</v>
      </c>
      <c r="J18" s="72"/>
      <c r="K18" t="s">
        <v>2</v>
      </c>
    </row>
    <row r="19" spans="1:13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2</v>
      </c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3</v>
      </c>
    </row>
    <row r="23" spans="1:13" x14ac:dyDescent="0.25">
      <c r="A23" s="4">
        <v>19</v>
      </c>
      <c r="B23" s="36"/>
      <c r="C23" s="36" t="s">
        <v>8</v>
      </c>
      <c r="D23" s="36" t="s">
        <v>10</v>
      </c>
      <c r="E23" s="36" t="s">
        <v>10</v>
      </c>
      <c r="F23" s="36"/>
      <c r="G23" s="36"/>
      <c r="H23" s="36"/>
      <c r="I23" s="38" t="s">
        <v>50</v>
      </c>
      <c r="J23" s="38" t="str">
        <f>TEXT(F3,"ddd")</f>
        <v>sex</v>
      </c>
      <c r="K23" s="58">
        <v>2</v>
      </c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3" x14ac:dyDescent="0.25">
      <c r="A26" s="4">
        <v>22</v>
      </c>
      <c r="B26" s="36" t="s">
        <v>5</v>
      </c>
      <c r="C26" s="36" t="s">
        <v>5</v>
      </c>
      <c r="D26" s="36"/>
      <c r="E26" s="36"/>
      <c r="F26" s="36" t="s">
        <v>10</v>
      </c>
      <c r="G26" s="36"/>
      <c r="H26" s="36"/>
    </row>
    <row r="27" spans="1:13" x14ac:dyDescent="0.25">
      <c r="A27" s="4">
        <v>23</v>
      </c>
      <c r="B27" s="36" t="s">
        <v>5</v>
      </c>
      <c r="C27" s="36" t="s">
        <v>5</v>
      </c>
      <c r="D27" s="36" t="s">
        <v>5</v>
      </c>
      <c r="E27" s="36" t="s">
        <v>10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3" x14ac:dyDescent="0.25">
      <c r="A28" s="4">
        <v>24</v>
      </c>
      <c r="B28" s="36" t="s">
        <v>5</v>
      </c>
      <c r="C28" s="36" t="s">
        <v>10</v>
      </c>
      <c r="D28" s="36" t="s">
        <v>10</v>
      </c>
      <c r="E28" s="36"/>
      <c r="F28" s="36" t="s">
        <v>10</v>
      </c>
      <c r="G28" s="36"/>
      <c r="H28" s="36" t="s">
        <v>5</v>
      </c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3" x14ac:dyDescent="0.25">
      <c r="A30" s="4">
        <v>26</v>
      </c>
      <c r="B30" s="36" t="s">
        <v>10</v>
      </c>
      <c r="C30" s="36" t="s">
        <v>10</v>
      </c>
      <c r="D30" s="36" t="s">
        <v>5</v>
      </c>
      <c r="E30" s="36" t="s">
        <v>5</v>
      </c>
      <c r="F30" s="36" t="s">
        <v>5</v>
      </c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/>
    </row>
    <row r="31" spans="1:13" x14ac:dyDescent="0.25">
      <c r="A31" s="4">
        <v>27</v>
      </c>
      <c r="B31" s="36"/>
      <c r="C31" s="36"/>
      <c r="D31" s="36" t="s">
        <v>5</v>
      </c>
      <c r="E31" s="36" t="s">
        <v>5</v>
      </c>
      <c r="F31" s="36" t="s">
        <v>5</v>
      </c>
      <c r="G31" s="36"/>
      <c r="H31" s="36"/>
      <c r="I31" s="38" t="s">
        <v>48</v>
      </c>
      <c r="J31" s="38" t="str">
        <f t="shared" si="4"/>
        <v>qua</v>
      </c>
      <c r="K31" s="58"/>
    </row>
    <row r="32" spans="1:13" x14ac:dyDescent="0.25">
      <c r="A32" s="4">
        <v>28</v>
      </c>
      <c r="B32" s="36" t="s">
        <v>8</v>
      </c>
      <c r="C32" s="36" t="s">
        <v>8</v>
      </c>
      <c r="D32" s="36" t="s">
        <v>8</v>
      </c>
      <c r="E32" s="36" t="s">
        <v>8</v>
      </c>
      <c r="F32" s="36" t="s">
        <v>5</v>
      </c>
      <c r="G32" s="36" t="s">
        <v>5</v>
      </c>
      <c r="H32" s="36" t="s">
        <v>5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10</v>
      </c>
      <c r="C34" s="36" t="s">
        <v>10</v>
      </c>
      <c r="D34" s="36" t="s">
        <v>10</v>
      </c>
      <c r="E34" s="36" t="s">
        <v>10</v>
      </c>
      <c r="F34" s="36" t="s">
        <v>5</v>
      </c>
      <c r="G34" s="36" t="s">
        <v>5</v>
      </c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 t="s">
        <v>5</v>
      </c>
      <c r="D35" s="36" t="s">
        <v>5</v>
      </c>
      <c r="E35" s="36" t="s">
        <v>5</v>
      </c>
      <c r="F35" s="36" t="s">
        <v>5</v>
      </c>
      <c r="G35" s="36" t="s">
        <v>5</v>
      </c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5</v>
      </c>
      <c r="C36" s="36" t="s">
        <v>5</v>
      </c>
      <c r="D36" s="36" t="s">
        <v>5</v>
      </c>
      <c r="E36" s="36" t="s">
        <v>5</v>
      </c>
      <c r="F36" s="36" t="s">
        <v>5</v>
      </c>
      <c r="G36" s="36" t="s">
        <v>5</v>
      </c>
      <c r="H36" s="36" t="s">
        <v>5</v>
      </c>
    </row>
    <row r="37" spans="1:11" x14ac:dyDescent="0.25">
      <c r="A37" s="4">
        <v>33</v>
      </c>
      <c r="B37" s="36" t="s">
        <v>10</v>
      </c>
      <c r="C37" s="36" t="s">
        <v>5</v>
      </c>
      <c r="D37" s="36" t="s">
        <v>5</v>
      </c>
      <c r="E37" s="36" t="s">
        <v>10</v>
      </c>
      <c r="F37" s="36" t="s">
        <v>5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5</v>
      </c>
      <c r="C39" s="36"/>
      <c r="D39" s="36" t="s">
        <v>5</v>
      </c>
      <c r="E39" s="36"/>
      <c r="F39" s="36" t="s">
        <v>5</v>
      </c>
      <c r="G39" s="36" t="s">
        <v>5</v>
      </c>
      <c r="H39" s="36" t="s">
        <v>5</v>
      </c>
    </row>
    <row r="40" spans="1:11" x14ac:dyDescent="0.25">
      <c r="A40" s="4">
        <v>36</v>
      </c>
      <c r="B40" s="36" t="s">
        <v>5</v>
      </c>
      <c r="C40" s="36" t="s">
        <v>5</v>
      </c>
      <c r="D40" s="36" t="s">
        <v>5</v>
      </c>
      <c r="E40" s="36" t="s">
        <v>5</v>
      </c>
      <c r="F40" s="36" t="s">
        <v>5</v>
      </c>
      <c r="G40" s="36" t="s">
        <v>5</v>
      </c>
      <c r="H40" s="36" t="s">
        <v>5</v>
      </c>
    </row>
    <row r="41" spans="1:11" x14ac:dyDescent="0.25">
      <c r="A41" s="4">
        <v>37</v>
      </c>
      <c r="B41" s="36" t="s">
        <v>5</v>
      </c>
      <c r="C41" s="36" t="s">
        <v>5</v>
      </c>
      <c r="D41" s="36" t="s">
        <v>5</v>
      </c>
      <c r="E41" s="36" t="s">
        <v>5</v>
      </c>
      <c r="F41" s="36" t="s">
        <v>5</v>
      </c>
      <c r="G41" s="36" t="s">
        <v>5</v>
      </c>
      <c r="H41" s="36"/>
    </row>
    <row r="42" spans="1:11" x14ac:dyDescent="0.25">
      <c r="A42" s="4">
        <v>38</v>
      </c>
      <c r="B42" s="36" t="s">
        <v>5</v>
      </c>
      <c r="C42" s="36" t="s">
        <v>5</v>
      </c>
      <c r="D42" s="36" t="s">
        <v>5</v>
      </c>
      <c r="E42" s="36" t="s">
        <v>5</v>
      </c>
      <c r="F42" s="36" t="s">
        <v>5</v>
      </c>
      <c r="G42" s="36" t="s">
        <v>5</v>
      </c>
      <c r="H42" s="36" t="s">
        <v>5</v>
      </c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 t="s">
        <v>5</v>
      </c>
      <c r="C46" s="36" t="s">
        <v>5</v>
      </c>
      <c r="D46" s="36" t="s">
        <v>5</v>
      </c>
      <c r="E46" s="36" t="s">
        <v>5</v>
      </c>
      <c r="F46" s="36" t="s">
        <v>5</v>
      </c>
      <c r="G46" s="36" t="s">
        <v>5</v>
      </c>
      <c r="H46" s="36"/>
    </row>
    <row r="47" spans="1:11" x14ac:dyDescent="0.25">
      <c r="A47" s="4">
        <v>43</v>
      </c>
      <c r="B47" s="36" t="s">
        <v>10</v>
      </c>
      <c r="C47" s="36" t="s">
        <v>10</v>
      </c>
      <c r="D47" s="36" t="s">
        <v>5</v>
      </c>
      <c r="E47" s="36" t="s">
        <v>5</v>
      </c>
      <c r="F47" s="36" t="s">
        <v>5</v>
      </c>
      <c r="G47" s="36" t="s">
        <v>5</v>
      </c>
      <c r="H47" s="36" t="s">
        <v>10</v>
      </c>
    </row>
    <row r="48" spans="1:11" x14ac:dyDescent="0.25">
      <c r="A48" s="4">
        <v>44</v>
      </c>
      <c r="B48" s="36" t="s">
        <v>5</v>
      </c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5</v>
      </c>
      <c r="C49" s="36" t="s">
        <v>5</v>
      </c>
      <c r="D49" s="36" t="s">
        <v>10</v>
      </c>
      <c r="E49" s="36" t="s">
        <v>10</v>
      </c>
      <c r="F49" s="36" t="s">
        <v>5</v>
      </c>
      <c r="G49" s="36" t="s">
        <v>5</v>
      </c>
      <c r="H49" s="36" t="s">
        <v>5</v>
      </c>
    </row>
    <row r="50" spans="1:11" x14ac:dyDescent="0.25">
      <c r="A50" s="4">
        <v>46</v>
      </c>
      <c r="B50" s="36" t="s">
        <v>5</v>
      </c>
      <c r="C50" s="36" t="s">
        <v>5</v>
      </c>
      <c r="D50" s="36" t="s">
        <v>5</v>
      </c>
      <c r="E50" s="36"/>
      <c r="F50" s="36" t="s">
        <v>5</v>
      </c>
      <c r="G50" s="36" t="s">
        <v>10</v>
      </c>
      <c r="H50" s="36" t="s">
        <v>5</v>
      </c>
    </row>
    <row r="51" spans="1:11" x14ac:dyDescent="0.25">
      <c r="A51" s="4">
        <v>47</v>
      </c>
      <c r="B51" s="36"/>
      <c r="C51" s="36"/>
      <c r="D51" s="36"/>
      <c r="E51" s="36" t="s">
        <v>5</v>
      </c>
      <c r="F51" s="36" t="s">
        <v>5</v>
      </c>
      <c r="G51" s="36"/>
      <c r="H51" s="36" t="s">
        <v>5</v>
      </c>
    </row>
    <row r="52" spans="1:11" x14ac:dyDescent="0.25">
      <c r="A52" s="4">
        <v>48</v>
      </c>
      <c r="B52" s="36"/>
      <c r="C52" s="36" t="s">
        <v>10</v>
      </c>
      <c r="D52" s="36" t="s">
        <v>10</v>
      </c>
      <c r="E52" s="36"/>
      <c r="F52" s="36" t="s">
        <v>5</v>
      </c>
      <c r="G52" s="36"/>
      <c r="H52" s="36" t="s">
        <v>5</v>
      </c>
    </row>
    <row r="53" spans="1:11" x14ac:dyDescent="0.25">
      <c r="A53" s="4">
        <v>49</v>
      </c>
      <c r="B53" s="36"/>
      <c r="C53" s="36"/>
      <c r="D53" s="36" t="s">
        <v>5</v>
      </c>
      <c r="E53" s="36"/>
      <c r="F53" s="36"/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 t="s">
        <v>10</v>
      </c>
      <c r="C54" s="36" t="s">
        <v>5</v>
      </c>
      <c r="D54" s="36" t="s">
        <v>5</v>
      </c>
      <c r="E54" s="36" t="s">
        <v>5</v>
      </c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 t="s">
        <v>5</v>
      </c>
      <c r="C55" s="36" t="s">
        <v>5</v>
      </c>
      <c r="D55" s="36" t="s">
        <v>5</v>
      </c>
      <c r="E55" s="36" t="s">
        <v>5</v>
      </c>
      <c r="F55" s="36" t="s">
        <v>5</v>
      </c>
      <c r="G55" s="36" t="s">
        <v>5</v>
      </c>
      <c r="H55" s="36" t="s">
        <v>5</v>
      </c>
    </row>
    <row r="56" spans="1:11" x14ac:dyDescent="0.25">
      <c r="A56" s="4">
        <v>52</v>
      </c>
      <c r="B56" s="36" t="s">
        <v>5</v>
      </c>
      <c r="C56" s="36" t="s">
        <v>5</v>
      </c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1" x14ac:dyDescent="0.25">
      <c r="A57" s="4">
        <v>53</v>
      </c>
      <c r="B57" s="36" t="s">
        <v>5</v>
      </c>
      <c r="C57" s="36" t="s">
        <v>5</v>
      </c>
      <c r="D57" s="36" t="s">
        <v>5</v>
      </c>
      <c r="E57" s="36" t="s">
        <v>5</v>
      </c>
      <c r="F57" s="36" t="s">
        <v>5</v>
      </c>
      <c r="G57" s="36" t="s">
        <v>5</v>
      </c>
      <c r="H57" s="36"/>
    </row>
    <row r="58" spans="1:11" x14ac:dyDescent="0.25">
      <c r="A58" s="4">
        <v>54</v>
      </c>
      <c r="B58" s="36" t="s">
        <v>10</v>
      </c>
      <c r="C58" s="36" t="s">
        <v>5</v>
      </c>
      <c r="D58" s="36" t="s">
        <v>5</v>
      </c>
      <c r="E58" s="36" t="s">
        <v>5</v>
      </c>
      <c r="F58" s="36" t="s">
        <v>5</v>
      </c>
      <c r="G58" s="36" t="s">
        <v>5</v>
      </c>
      <c r="H58" s="36" t="s">
        <v>5</v>
      </c>
    </row>
    <row r="59" spans="1:11" x14ac:dyDescent="0.25">
      <c r="A59" s="4">
        <v>55</v>
      </c>
      <c r="B59" s="36"/>
      <c r="C59" s="36" t="s">
        <v>9</v>
      </c>
      <c r="D59" s="36" t="s">
        <v>5</v>
      </c>
      <c r="E59" s="36" t="s">
        <v>5</v>
      </c>
      <c r="F59" s="36" t="s">
        <v>5</v>
      </c>
      <c r="G59" s="36" t="s">
        <v>5</v>
      </c>
      <c r="H59" s="36" t="s">
        <v>5</v>
      </c>
    </row>
    <row r="60" spans="1:11" x14ac:dyDescent="0.25">
      <c r="A60" s="4">
        <v>56</v>
      </c>
      <c r="B60" s="36"/>
      <c r="C60" s="36" t="s">
        <v>5</v>
      </c>
      <c r="D60" s="36"/>
      <c r="E60" s="36" t="s">
        <v>5</v>
      </c>
      <c r="F60" s="36" t="s">
        <v>5</v>
      </c>
      <c r="G60" s="36" t="s">
        <v>5</v>
      </c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5</v>
      </c>
      <c r="C63" s="37" t="s">
        <v>10</v>
      </c>
      <c r="D63" s="36" t="s">
        <v>5</v>
      </c>
      <c r="E63" s="37" t="s">
        <v>5</v>
      </c>
      <c r="F63" s="37" t="s">
        <v>10</v>
      </c>
      <c r="G63" s="36" t="s">
        <v>5</v>
      </c>
      <c r="H63" s="36" t="s">
        <v>5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 t="s">
        <v>10</v>
      </c>
      <c r="C65" s="37" t="s">
        <v>10</v>
      </c>
      <c r="D65" s="37" t="s">
        <v>5</v>
      </c>
      <c r="E65" s="36" t="s">
        <v>5</v>
      </c>
      <c r="F65" s="37" t="s">
        <v>5</v>
      </c>
      <c r="G65" s="36" t="s">
        <v>5</v>
      </c>
      <c r="H65" s="37" t="s">
        <v>10</v>
      </c>
    </row>
    <row r="66" spans="1:8" x14ac:dyDescent="0.25">
      <c r="A66" s="4">
        <v>104</v>
      </c>
      <c r="B66" s="37" t="s">
        <v>10</v>
      </c>
      <c r="C66" s="37" t="s">
        <v>10</v>
      </c>
      <c r="D66" s="37" t="s">
        <v>5</v>
      </c>
      <c r="E66" s="36" t="s">
        <v>5</v>
      </c>
      <c r="F66" s="37" t="s">
        <v>10</v>
      </c>
      <c r="G66" s="36" t="s">
        <v>5</v>
      </c>
      <c r="H66" s="36" t="s">
        <v>5</v>
      </c>
    </row>
    <row r="67" spans="1:8" x14ac:dyDescent="0.25">
      <c r="A67" s="4">
        <v>105</v>
      </c>
      <c r="B67" s="36" t="s">
        <v>5</v>
      </c>
      <c r="C67" s="36" t="s">
        <v>5</v>
      </c>
      <c r="D67" s="36" t="s">
        <v>5</v>
      </c>
      <c r="E67" s="36" t="s">
        <v>5</v>
      </c>
      <c r="F67" s="36" t="s">
        <v>5</v>
      </c>
      <c r="G67" s="36" t="s">
        <v>5</v>
      </c>
      <c r="H67" s="36" t="s">
        <v>5</v>
      </c>
    </row>
    <row r="68" spans="1:8" x14ac:dyDescent="0.25">
      <c r="A68" s="4">
        <v>106</v>
      </c>
      <c r="B68" s="36" t="s">
        <v>5</v>
      </c>
      <c r="C68" s="36" t="s">
        <v>5</v>
      </c>
      <c r="D68" s="36"/>
      <c r="E68" s="36" t="s">
        <v>5</v>
      </c>
      <c r="F68" s="36"/>
      <c r="G68" s="36" t="s">
        <v>5</v>
      </c>
      <c r="H68" s="36"/>
    </row>
    <row r="69" spans="1:8" x14ac:dyDescent="0.25">
      <c r="A69" s="4">
        <v>107</v>
      </c>
      <c r="B69" s="36" t="s">
        <v>9</v>
      </c>
      <c r="C69" s="36" t="s">
        <v>5</v>
      </c>
      <c r="D69" s="36" t="s">
        <v>5</v>
      </c>
      <c r="E69" s="36" t="s">
        <v>5</v>
      </c>
      <c r="F69" s="36" t="s">
        <v>5</v>
      </c>
      <c r="G69" s="36" t="s">
        <v>5</v>
      </c>
      <c r="H69" s="36"/>
    </row>
    <row r="70" spans="1:8" x14ac:dyDescent="0.25">
      <c r="A70" s="4">
        <v>108</v>
      </c>
      <c r="B70" s="36"/>
      <c r="C70" s="36" t="s">
        <v>5</v>
      </c>
      <c r="D70" s="36" t="s">
        <v>5</v>
      </c>
      <c r="E70" s="36"/>
      <c r="F70" s="36" t="s">
        <v>5</v>
      </c>
      <c r="G70" s="36"/>
      <c r="H70" s="36" t="s">
        <v>5</v>
      </c>
    </row>
    <row r="71" spans="1:8" x14ac:dyDescent="0.25">
      <c r="A71" s="4">
        <v>109</v>
      </c>
      <c r="B71" s="36" t="s">
        <v>9</v>
      </c>
      <c r="C71" s="36" t="s">
        <v>5</v>
      </c>
      <c r="D71" s="36"/>
      <c r="E71" s="36" t="s">
        <v>5</v>
      </c>
      <c r="F71" s="36"/>
      <c r="G71" s="36" t="s">
        <v>5</v>
      </c>
      <c r="H71" s="36"/>
    </row>
    <row r="72" spans="1:8" x14ac:dyDescent="0.25">
      <c r="A72" s="4">
        <v>110</v>
      </c>
      <c r="B72" s="36" t="s">
        <v>5</v>
      </c>
      <c r="C72" s="36" t="s">
        <v>5</v>
      </c>
      <c r="D72" s="36" t="s">
        <v>5</v>
      </c>
      <c r="E72" s="36"/>
      <c r="F72" s="36" t="s">
        <v>5</v>
      </c>
      <c r="G72" s="36"/>
      <c r="H72" s="36" t="s">
        <v>5</v>
      </c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7" t="s">
        <v>10</v>
      </c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7" t="s">
        <v>10</v>
      </c>
      <c r="D76" s="36" t="s">
        <v>5</v>
      </c>
      <c r="E76" s="36" t="s">
        <v>5</v>
      </c>
      <c r="F76" s="37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 t="s">
        <v>10</v>
      </c>
      <c r="D83" s="36"/>
      <c r="E83" s="36" t="s">
        <v>5</v>
      </c>
      <c r="F83" s="36"/>
      <c r="G83" s="36" t="s">
        <v>5</v>
      </c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 t="s">
        <v>5</v>
      </c>
      <c r="D85" s="36" t="s">
        <v>5</v>
      </c>
      <c r="E85" s="36"/>
      <c r="F85" s="36" t="s">
        <v>8</v>
      </c>
      <c r="G85" s="36"/>
      <c r="H85" s="36" t="s">
        <v>5</v>
      </c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 t="s">
        <v>5</v>
      </c>
      <c r="C88" s="36"/>
      <c r="D88" s="36"/>
      <c r="E88" s="36" t="s">
        <v>5</v>
      </c>
      <c r="F88" s="36"/>
      <c r="G88" s="36" t="s">
        <v>5</v>
      </c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 t="s">
        <v>8</v>
      </c>
      <c r="D95" s="36" t="s">
        <v>8</v>
      </c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H95">
    <cfRule type="cellIs" dxfId="2612" priority="1" operator="equal">
      <formula>"Energia"</formula>
    </cfRule>
    <cfRule type="cellIs" dxfId="2611" priority="2" operator="equal">
      <formula>"Feito"</formula>
    </cfRule>
    <cfRule type="cellIs" dxfId="2610" priority="3" operator="equal">
      <formula>"Operação"</formula>
    </cfRule>
    <cfRule type="cellIs" dxfId="2609" priority="4" operator="equal">
      <formula>"Chuva"</formula>
    </cfRule>
    <cfRule type="cellIs" dxfId="2608" priority="5" operator="equal">
      <formula>"Elétrico"</formula>
    </cfRule>
    <cfRule type="cellIs" dxfId="2607" priority="6" operator="equal">
      <formula>"Mecânico"</formula>
    </cfRule>
    <cfRule type="cellIs" dxfId="2606" priority="7" operator="equal">
      <formula>"Ok"</formula>
    </cfRule>
  </conditionalFormatting>
  <conditionalFormatting sqref="C13 B81:E87">
    <cfRule type="cellIs" dxfId="2605" priority="123" operator="equal">
      <formula>"Energia"</formula>
    </cfRule>
  </conditionalFormatting>
  <conditionalFormatting sqref="C34">
    <cfRule type="cellIs" dxfId="2604" priority="65" operator="equal">
      <formula>"Energia"</formula>
    </cfRule>
  </conditionalFormatting>
  <conditionalFormatting sqref="C56">
    <cfRule type="cellIs" dxfId="2603" priority="79" operator="equal">
      <formula>"Energia"</formula>
    </cfRule>
    <cfRule type="cellIs" dxfId="2602" priority="80" operator="equal">
      <formula>"Feito"</formula>
    </cfRule>
    <cfRule type="cellIs" dxfId="2601" priority="81" operator="equal">
      <formula>"Operação"</formula>
    </cfRule>
    <cfRule type="cellIs" dxfId="2600" priority="82" operator="equal">
      <formula>"Chuva"</formula>
    </cfRule>
    <cfRule type="cellIs" dxfId="2599" priority="83" operator="equal">
      <formula>"Elétrico"</formula>
    </cfRule>
    <cfRule type="cellIs" dxfId="2598" priority="84" operator="equal">
      <formula>"Mecânico"</formula>
    </cfRule>
    <cfRule type="cellIs" dxfId="2597" priority="85" operator="equal">
      <formula>"Ok"</formula>
    </cfRule>
  </conditionalFormatting>
  <conditionalFormatting sqref="C27:D27">
    <cfRule type="cellIs" dxfId="2596" priority="68" operator="equal">
      <formula>"Energia"</formula>
    </cfRule>
  </conditionalFormatting>
  <conditionalFormatting sqref="C30:D30">
    <cfRule type="cellIs" dxfId="2595" priority="66" operator="equal">
      <formula>"Energia"</formula>
    </cfRule>
  </conditionalFormatting>
  <conditionalFormatting sqref="D60">
    <cfRule type="cellIs" dxfId="2594" priority="67" operator="equal">
      <formula>"Energia"</formula>
    </cfRule>
  </conditionalFormatting>
  <conditionalFormatting sqref="I5:I16 I19:I26 I29:I62">
    <cfRule type="cellIs" dxfId="2593" priority="125" operator="equal">
      <formula>"Energia"</formula>
    </cfRule>
    <cfRule type="cellIs" dxfId="2592" priority="126" operator="equal">
      <formula>"Feito"</formula>
    </cfRule>
    <cfRule type="cellIs" dxfId="2591" priority="127" operator="equal">
      <formula>"Operação"</formula>
    </cfRule>
    <cfRule type="cellIs" dxfId="2590" priority="128" operator="equal">
      <formula>"Chuva"</formula>
    </cfRule>
    <cfRule type="cellIs" dxfId="2589" priority="129" operator="equal">
      <formula>"Elétrico"</formula>
    </cfRule>
    <cfRule type="cellIs" dxfId="2588" priority="130" operator="equal">
      <formula>"Mecânico"</formula>
    </cfRule>
    <cfRule type="cellIs" dxfId="2587" priority="131" operator="equal">
      <formula>"Ok"</formula>
    </cfRule>
  </conditionalFormatting>
  <conditionalFormatting sqref="J7">
    <cfRule type="iconSet" priority="124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1FBF13EE-8F7A-4DC0-BBB8-1BC7715EBAE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28AE-E13C-4F67-9DE5-4B67FB6D8DA8}">
  <sheetPr codeName="Planilha87">
    <tabColor theme="8"/>
  </sheetPr>
  <dimension ref="A1:Q95"/>
  <sheetViews>
    <sheetView showGridLines="0" zoomScale="130" zoomScaleNormal="130" workbookViewId="0">
      <pane ySplit="4" topLeftCell="A5" activePane="bottomLeft" state="frozen"/>
      <selection pane="bottomLeft" activeCell="E9" sqref="E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70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44858</v>
      </c>
      <c r="C3" s="21">
        <f>B3+1</f>
        <v>44859</v>
      </c>
      <c r="D3" s="21">
        <f t="shared" ref="D3:H3" si="0">C3+1</f>
        <v>44860</v>
      </c>
      <c r="E3" s="21">
        <f t="shared" si="0"/>
        <v>44861</v>
      </c>
      <c r="F3" s="21">
        <f t="shared" si="0"/>
        <v>44862</v>
      </c>
      <c r="G3" s="21">
        <f t="shared" si="0"/>
        <v>44863</v>
      </c>
      <c r="H3" s="23">
        <f t="shared" si="0"/>
        <v>44864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 t="s">
        <v>5</v>
      </c>
      <c r="E5" s="36" t="s">
        <v>5</v>
      </c>
      <c r="F5" s="36"/>
      <c r="G5" s="36" t="s">
        <v>5</v>
      </c>
      <c r="H5" s="36" t="s">
        <v>5</v>
      </c>
      <c r="J5" s="46" t="s">
        <v>5</v>
      </c>
      <c r="K5">
        <f>COUNTIF($B$5:$H$95,J5)</f>
        <v>196</v>
      </c>
      <c r="L5" s="32">
        <f t="shared" ref="L5:L10" si="2">K5/$K$11</f>
        <v>0.75095785440613028</v>
      </c>
      <c r="M5" s="50">
        <f>B3</f>
        <v>44858</v>
      </c>
      <c r="O5" t="s">
        <v>42</v>
      </c>
      <c r="P5">
        <v>264</v>
      </c>
      <c r="Q5" s="50">
        <f>M5</f>
        <v>44858</v>
      </c>
    </row>
    <row r="6" spans="1:17" x14ac:dyDescent="0.25">
      <c r="A6" s="4">
        <v>2</v>
      </c>
      <c r="B6" s="36" t="s">
        <v>9</v>
      </c>
      <c r="C6" s="36"/>
      <c r="D6" s="36" t="s">
        <v>5</v>
      </c>
      <c r="E6" s="36"/>
      <c r="F6" s="36" t="s">
        <v>5</v>
      </c>
      <c r="G6" s="36"/>
      <c r="H6" s="36" t="s">
        <v>5</v>
      </c>
      <c r="J6" s="40" t="s">
        <v>8</v>
      </c>
      <c r="K6">
        <f>COUNTIF($B$5:$H$95,J6)</f>
        <v>6</v>
      </c>
      <c r="L6" s="33">
        <f t="shared" si="2"/>
        <v>2.2988505747126436E-2</v>
      </c>
      <c r="O6" t="s">
        <v>43</v>
      </c>
      <c r="P6">
        <f>SUM(K19:K25)</f>
        <v>14</v>
      </c>
    </row>
    <row r="7" spans="1:17" x14ac:dyDescent="0.25">
      <c r="A7" s="4">
        <v>3</v>
      </c>
      <c r="B7" s="36"/>
      <c r="C7" s="36" t="s">
        <v>5</v>
      </c>
      <c r="D7" s="36"/>
      <c r="E7" s="36" t="s">
        <v>10</v>
      </c>
      <c r="F7" s="36"/>
      <c r="G7" s="36" t="s">
        <v>5</v>
      </c>
      <c r="H7" s="36"/>
      <c r="J7" s="44" t="s">
        <v>9</v>
      </c>
      <c r="K7">
        <f t="shared" ref="K7:K10" si="3">COUNTIF($B$5:$H$95,J7)</f>
        <v>4</v>
      </c>
      <c r="L7" s="33">
        <f t="shared" si="2"/>
        <v>1.532567049808429E-2</v>
      </c>
      <c r="O7" t="s">
        <v>44</v>
      </c>
      <c r="P7">
        <f>SUM(K29:K35)</f>
        <v>6</v>
      </c>
    </row>
    <row r="8" spans="1:17" x14ac:dyDescent="0.25">
      <c r="A8" s="4">
        <v>4</v>
      </c>
      <c r="B8" s="36"/>
      <c r="C8" s="36" t="s">
        <v>5</v>
      </c>
      <c r="D8" s="36"/>
      <c r="E8" s="36" t="s">
        <v>5</v>
      </c>
      <c r="F8" s="36"/>
      <c r="G8" s="36" t="s">
        <v>5</v>
      </c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272</v>
      </c>
    </row>
    <row r="9" spans="1:17" x14ac:dyDescent="0.25">
      <c r="A9" s="4">
        <v>5</v>
      </c>
      <c r="B9" s="36"/>
      <c r="C9" s="36" t="s">
        <v>5</v>
      </c>
      <c r="D9" s="36" t="s">
        <v>5</v>
      </c>
      <c r="E9" s="36"/>
      <c r="F9" s="36" t="s">
        <v>5</v>
      </c>
      <c r="G9" s="36"/>
      <c r="H9" s="36" t="s">
        <v>5</v>
      </c>
      <c r="J9" s="43" t="s">
        <v>6</v>
      </c>
      <c r="K9">
        <f t="shared" si="3"/>
        <v>27</v>
      </c>
      <c r="L9" s="33">
        <f t="shared" si="2"/>
        <v>0.10344827586206896</v>
      </c>
    </row>
    <row r="10" spans="1:17" x14ac:dyDescent="0.25">
      <c r="A10" s="4">
        <v>6</v>
      </c>
      <c r="B10" s="36"/>
      <c r="C10" s="36" t="s">
        <v>5</v>
      </c>
      <c r="D10" s="36" t="s">
        <v>5</v>
      </c>
      <c r="E10" s="36"/>
      <c r="F10" s="36" t="s">
        <v>5</v>
      </c>
      <c r="G10" s="36"/>
      <c r="H10" s="36" t="s">
        <v>5</v>
      </c>
      <c r="J10" s="41" t="s">
        <v>10</v>
      </c>
      <c r="K10">
        <f t="shared" si="3"/>
        <v>28</v>
      </c>
      <c r="L10" s="35">
        <f t="shared" si="2"/>
        <v>0.10727969348659004</v>
      </c>
      <c r="O10" t="s">
        <v>55</v>
      </c>
      <c r="P10">
        <f>P8</f>
        <v>272</v>
      </c>
    </row>
    <row r="11" spans="1:17" x14ac:dyDescent="0.25">
      <c r="A11" s="4">
        <v>7</v>
      </c>
      <c r="B11" s="36"/>
      <c r="C11" s="36" t="s">
        <v>5</v>
      </c>
      <c r="D11" s="36" t="s">
        <v>5</v>
      </c>
      <c r="E11" s="36" t="s">
        <v>5</v>
      </c>
      <c r="F11" s="36"/>
      <c r="G11" s="36" t="s">
        <v>5</v>
      </c>
      <c r="H11" s="36"/>
      <c r="J11" s="42" t="s">
        <v>20</v>
      </c>
      <c r="K11">
        <f>SUM(K5:K10)</f>
        <v>261</v>
      </c>
    </row>
    <row r="12" spans="1:17" x14ac:dyDescent="0.25">
      <c r="A12" s="4">
        <v>8</v>
      </c>
      <c r="B12" s="36" t="s">
        <v>6</v>
      </c>
      <c r="C12" s="36" t="s">
        <v>8</v>
      </c>
      <c r="D12" s="36" t="s">
        <v>8</v>
      </c>
      <c r="E12" s="36" t="s">
        <v>5</v>
      </c>
      <c r="F12" s="36" t="s">
        <v>5</v>
      </c>
      <c r="G12" s="36"/>
      <c r="H12" s="36" t="s">
        <v>5</v>
      </c>
    </row>
    <row r="13" spans="1:17" x14ac:dyDescent="0.25">
      <c r="A13" s="4">
        <v>9</v>
      </c>
      <c r="B13" s="36" t="s">
        <v>6</v>
      </c>
      <c r="C13" s="36" t="s">
        <v>5</v>
      </c>
      <c r="D13" s="36" t="s">
        <v>5</v>
      </c>
      <c r="E13" s="36" t="s">
        <v>5</v>
      </c>
      <c r="F13" s="36" t="s">
        <v>5</v>
      </c>
      <c r="G13" s="36" t="s">
        <v>5</v>
      </c>
      <c r="H13" s="36"/>
    </row>
    <row r="14" spans="1:17" x14ac:dyDescent="0.25">
      <c r="A14" s="4">
        <v>10</v>
      </c>
      <c r="B14" s="36" t="s">
        <v>6</v>
      </c>
      <c r="C14" s="36"/>
      <c r="D14" s="36" t="s">
        <v>5</v>
      </c>
      <c r="E14" s="36" t="s">
        <v>5</v>
      </c>
      <c r="F14" s="36" t="s">
        <v>5</v>
      </c>
      <c r="G14" s="36" t="s">
        <v>5</v>
      </c>
      <c r="H14" s="36" t="s">
        <v>5</v>
      </c>
    </row>
    <row r="15" spans="1:17" x14ac:dyDescent="0.25">
      <c r="A15" s="4">
        <v>11</v>
      </c>
      <c r="B15" s="36"/>
      <c r="C15" s="36"/>
      <c r="D15" s="36"/>
      <c r="E15" s="36"/>
      <c r="F15" s="36"/>
      <c r="G15" s="36" t="s">
        <v>5</v>
      </c>
      <c r="H15" s="36"/>
    </row>
    <row r="16" spans="1:17" x14ac:dyDescent="0.25">
      <c r="A16" s="4">
        <v>12</v>
      </c>
      <c r="B16" s="36"/>
      <c r="C16" s="36"/>
      <c r="D16" s="36"/>
      <c r="E16" s="36" t="s">
        <v>9</v>
      </c>
      <c r="F16" s="36"/>
      <c r="G16" s="36"/>
      <c r="H16" s="36" t="s">
        <v>5</v>
      </c>
      <c r="O16" s="59"/>
    </row>
    <row r="17" spans="1:13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  <c r="M17">
        <v>138</v>
      </c>
    </row>
    <row r="18" spans="1:13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  <c r="M18">
        <v>31</v>
      </c>
    </row>
    <row r="19" spans="1:13" x14ac:dyDescent="0.25">
      <c r="A19" s="4">
        <v>15</v>
      </c>
      <c r="B19" s="36"/>
      <c r="C19" s="36"/>
      <c r="D19" s="36" t="s">
        <v>9</v>
      </c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  <c r="M19">
        <v>28</v>
      </c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M20">
        <v>67</v>
      </c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>
        <v>1</v>
      </c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>
        <v>1</v>
      </c>
    </row>
    <row r="23" spans="1:13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>
        <v>7</v>
      </c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>
        <v>3</v>
      </c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>
        <v>2</v>
      </c>
    </row>
    <row r="26" spans="1:13" x14ac:dyDescent="0.25">
      <c r="A26" s="4">
        <v>22</v>
      </c>
      <c r="B26" s="36" t="s">
        <v>6</v>
      </c>
      <c r="C26" s="36"/>
      <c r="D26" s="36"/>
      <c r="E26" s="36" t="s">
        <v>5</v>
      </c>
      <c r="F26" s="36"/>
      <c r="G26" s="36" t="s">
        <v>5</v>
      </c>
      <c r="H26" s="36"/>
    </row>
    <row r="27" spans="1:13" x14ac:dyDescent="0.25">
      <c r="A27" s="4">
        <v>23</v>
      </c>
      <c r="B27" s="36" t="s">
        <v>6</v>
      </c>
      <c r="C27" s="36"/>
      <c r="D27" s="36" t="s">
        <v>5</v>
      </c>
      <c r="E27" s="36" t="s">
        <v>10</v>
      </c>
      <c r="F27" s="36" t="s">
        <v>5</v>
      </c>
      <c r="G27" s="36" t="s">
        <v>5</v>
      </c>
      <c r="H27" s="36" t="s">
        <v>5</v>
      </c>
      <c r="I27" s="71" t="s">
        <v>44</v>
      </c>
      <c r="J27" s="72"/>
      <c r="K27" s="72"/>
    </row>
    <row r="28" spans="1:13" x14ac:dyDescent="0.25">
      <c r="A28" s="4">
        <v>24</v>
      </c>
      <c r="B28" s="36" t="s">
        <v>6</v>
      </c>
      <c r="C28" s="36"/>
      <c r="D28" s="36" t="s">
        <v>5</v>
      </c>
      <c r="E28" s="36"/>
      <c r="F28" s="36" t="s">
        <v>5</v>
      </c>
      <c r="G28" s="36"/>
      <c r="H28" s="36"/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 t="s">
        <v>6</v>
      </c>
      <c r="C29" s="36"/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3" x14ac:dyDescent="0.25">
      <c r="A30" s="4">
        <v>26</v>
      </c>
      <c r="B30" s="36" t="s">
        <v>6</v>
      </c>
      <c r="C30" s="36"/>
      <c r="D30" s="36" t="s">
        <v>5</v>
      </c>
      <c r="E30" s="36" t="s">
        <v>10</v>
      </c>
      <c r="F30" s="36" t="s">
        <v>5</v>
      </c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>
        <v>5</v>
      </c>
    </row>
    <row r="31" spans="1:13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3" x14ac:dyDescent="0.25">
      <c r="A32" s="4">
        <v>28</v>
      </c>
      <c r="B32" s="36" t="s">
        <v>10</v>
      </c>
      <c r="C32" s="36" t="s">
        <v>5</v>
      </c>
      <c r="D32" s="36"/>
      <c r="E32" s="36" t="s">
        <v>9</v>
      </c>
      <c r="F32" s="36" t="s">
        <v>8</v>
      </c>
      <c r="G32" s="36" t="s">
        <v>5</v>
      </c>
      <c r="H32" s="36" t="s">
        <v>6</v>
      </c>
      <c r="I32" s="38" t="s">
        <v>49</v>
      </c>
      <c r="J32" s="38" t="str">
        <f t="shared" si="4"/>
        <v>qui</v>
      </c>
      <c r="K32" s="58">
        <v>1</v>
      </c>
    </row>
    <row r="33" spans="1:11" x14ac:dyDescent="0.25">
      <c r="A33" s="4">
        <v>29</v>
      </c>
      <c r="B33" s="36" t="s">
        <v>6</v>
      </c>
      <c r="C33" s="36"/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6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6</v>
      </c>
      <c r="C34" s="36" t="s">
        <v>10</v>
      </c>
      <c r="D34" s="36" t="s">
        <v>5</v>
      </c>
      <c r="E34" s="36" t="s">
        <v>10</v>
      </c>
      <c r="F34" s="36" t="s">
        <v>5</v>
      </c>
      <c r="G34" s="36" t="s">
        <v>5</v>
      </c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6</v>
      </c>
      <c r="C35" s="36"/>
      <c r="D35" s="36" t="s">
        <v>5</v>
      </c>
      <c r="E35" s="36" t="s">
        <v>10</v>
      </c>
      <c r="F35" s="36" t="s">
        <v>5</v>
      </c>
      <c r="G35" s="36" t="s">
        <v>5</v>
      </c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10</v>
      </c>
      <c r="C36" s="36"/>
      <c r="D36" s="36" t="s">
        <v>5</v>
      </c>
      <c r="E36" s="36" t="s">
        <v>10</v>
      </c>
      <c r="F36" s="36" t="s">
        <v>5</v>
      </c>
      <c r="G36" s="36" t="s">
        <v>5</v>
      </c>
      <c r="H36" s="36" t="s">
        <v>10</v>
      </c>
    </row>
    <row r="37" spans="1:11" x14ac:dyDescent="0.25">
      <c r="A37" s="4">
        <v>33</v>
      </c>
      <c r="B37" s="36" t="s">
        <v>6</v>
      </c>
      <c r="C37" s="36"/>
      <c r="D37" s="36" t="s">
        <v>5</v>
      </c>
      <c r="E37" s="36" t="s">
        <v>10</v>
      </c>
      <c r="F37" s="36" t="s">
        <v>10</v>
      </c>
      <c r="G37" s="36" t="s">
        <v>5</v>
      </c>
      <c r="H37" s="36" t="s">
        <v>5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 t="s">
        <v>6</v>
      </c>
      <c r="C39" s="36" t="s">
        <v>5</v>
      </c>
      <c r="D39" s="36" t="s">
        <v>5</v>
      </c>
      <c r="E39" s="36" t="s">
        <v>5</v>
      </c>
      <c r="F39" s="36" t="s">
        <v>5</v>
      </c>
      <c r="G39" s="36"/>
      <c r="H39" s="36" t="s">
        <v>5</v>
      </c>
    </row>
    <row r="40" spans="1:11" x14ac:dyDescent="0.25">
      <c r="A40" s="4">
        <v>36</v>
      </c>
      <c r="B40" s="36" t="s">
        <v>6</v>
      </c>
      <c r="C40" s="36" t="s">
        <v>5</v>
      </c>
      <c r="D40" s="36" t="s">
        <v>5</v>
      </c>
      <c r="E40" s="36" t="s">
        <v>5</v>
      </c>
      <c r="F40" s="36" t="s">
        <v>5</v>
      </c>
      <c r="G40" s="36" t="s">
        <v>5</v>
      </c>
      <c r="H40" s="36"/>
    </row>
    <row r="41" spans="1:11" x14ac:dyDescent="0.25">
      <c r="A41" s="4">
        <v>37</v>
      </c>
      <c r="B41" s="36" t="s">
        <v>6</v>
      </c>
      <c r="C41" s="36"/>
      <c r="D41" s="36"/>
      <c r="E41" s="36" t="s">
        <v>5</v>
      </c>
      <c r="F41" s="36"/>
      <c r="G41" s="36" t="s">
        <v>5</v>
      </c>
      <c r="H41" s="36"/>
    </row>
    <row r="42" spans="1:11" x14ac:dyDescent="0.25">
      <c r="A42" s="4">
        <v>38</v>
      </c>
      <c r="B42" s="36" t="s">
        <v>6</v>
      </c>
      <c r="C42" s="36" t="s">
        <v>5</v>
      </c>
      <c r="D42" s="36" t="s">
        <v>5</v>
      </c>
      <c r="E42" s="36" t="s">
        <v>10</v>
      </c>
      <c r="F42" s="36" t="s">
        <v>5</v>
      </c>
      <c r="G42" s="36"/>
      <c r="H42" s="36" t="s">
        <v>5</v>
      </c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 t="s">
        <v>6</v>
      </c>
      <c r="C46" s="36"/>
      <c r="D46" s="36" t="s">
        <v>5</v>
      </c>
      <c r="E46" s="36" t="s">
        <v>5</v>
      </c>
      <c r="F46" s="36" t="s">
        <v>5</v>
      </c>
      <c r="G46" s="36" t="s">
        <v>5</v>
      </c>
      <c r="H46" s="36"/>
    </row>
    <row r="47" spans="1:11" x14ac:dyDescent="0.25">
      <c r="A47" s="4">
        <v>43</v>
      </c>
      <c r="B47" s="36" t="s">
        <v>6</v>
      </c>
      <c r="C47" s="36"/>
      <c r="D47" s="36" t="s">
        <v>5</v>
      </c>
      <c r="E47" s="36" t="s">
        <v>10</v>
      </c>
      <c r="F47" s="36" t="s">
        <v>10</v>
      </c>
      <c r="G47" s="36" t="s">
        <v>5</v>
      </c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6</v>
      </c>
      <c r="C49" s="36"/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8</v>
      </c>
    </row>
    <row r="50" spans="1:11" x14ac:dyDescent="0.25">
      <c r="A50" s="4">
        <v>46</v>
      </c>
      <c r="B50" s="36"/>
      <c r="C50" s="36"/>
      <c r="D50" s="36"/>
      <c r="E50" s="36" t="s">
        <v>5</v>
      </c>
      <c r="F50" s="36"/>
      <c r="G50" s="36" t="s">
        <v>5</v>
      </c>
      <c r="H50" s="36" t="s">
        <v>5</v>
      </c>
    </row>
    <row r="51" spans="1:11" x14ac:dyDescent="0.25">
      <c r="A51" s="4">
        <v>47</v>
      </c>
      <c r="B51" s="36" t="s">
        <v>6</v>
      </c>
      <c r="C51" s="36"/>
      <c r="D51" s="36" t="s">
        <v>10</v>
      </c>
      <c r="E51" s="36"/>
      <c r="F51" s="36" t="s">
        <v>5</v>
      </c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 t="s">
        <v>5</v>
      </c>
      <c r="K53" t="s">
        <v>57</v>
      </c>
    </row>
    <row r="54" spans="1:11" x14ac:dyDescent="0.25">
      <c r="A54" s="4">
        <v>50</v>
      </c>
      <c r="B54" s="36" t="s">
        <v>10</v>
      </c>
      <c r="C54" s="36"/>
      <c r="D54" s="36" t="s">
        <v>5</v>
      </c>
      <c r="E54" s="36" t="s">
        <v>5</v>
      </c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 t="s">
        <v>6</v>
      </c>
      <c r="C55" s="36" t="s">
        <v>10</v>
      </c>
      <c r="D55" s="36" t="s">
        <v>5</v>
      </c>
      <c r="E55" s="36" t="s">
        <v>5</v>
      </c>
      <c r="F55" s="36" t="s">
        <v>5</v>
      </c>
      <c r="G55" s="36" t="s">
        <v>5</v>
      </c>
      <c r="H55" s="36" t="s">
        <v>5</v>
      </c>
    </row>
    <row r="56" spans="1:11" x14ac:dyDescent="0.25">
      <c r="A56" s="4">
        <v>52</v>
      </c>
      <c r="B56" s="36" t="s">
        <v>6</v>
      </c>
      <c r="C56" s="36"/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1" x14ac:dyDescent="0.25">
      <c r="A57" s="4">
        <v>53</v>
      </c>
      <c r="B57" s="36"/>
      <c r="C57" s="36"/>
      <c r="D57" s="36" t="s">
        <v>5</v>
      </c>
      <c r="E57" s="36" t="s">
        <v>5</v>
      </c>
      <c r="F57" s="36" t="s">
        <v>5</v>
      </c>
      <c r="G57" s="36"/>
      <c r="H57" s="36" t="s">
        <v>5</v>
      </c>
    </row>
    <row r="58" spans="1:11" x14ac:dyDescent="0.25">
      <c r="A58" s="4">
        <v>54</v>
      </c>
      <c r="B58" s="36" t="s">
        <v>6</v>
      </c>
      <c r="C58" s="36"/>
      <c r="D58" s="36" t="s">
        <v>5</v>
      </c>
      <c r="E58" s="36" t="s">
        <v>10</v>
      </c>
      <c r="F58" s="36" t="s">
        <v>5</v>
      </c>
      <c r="G58" s="36" t="s">
        <v>5</v>
      </c>
      <c r="H58" s="36" t="s">
        <v>5</v>
      </c>
    </row>
    <row r="59" spans="1:11" x14ac:dyDescent="0.25">
      <c r="A59" s="4">
        <v>55</v>
      </c>
      <c r="B59" s="36" t="s">
        <v>6</v>
      </c>
      <c r="C59" s="36"/>
      <c r="D59" s="36" t="s">
        <v>5</v>
      </c>
      <c r="E59" s="36" t="s">
        <v>5</v>
      </c>
      <c r="F59" s="36" t="s">
        <v>5</v>
      </c>
      <c r="G59" s="36" t="s">
        <v>5</v>
      </c>
      <c r="H59" s="36" t="s">
        <v>5</v>
      </c>
    </row>
    <row r="60" spans="1:11" x14ac:dyDescent="0.25">
      <c r="A60" s="4">
        <v>56</v>
      </c>
      <c r="B60" s="36" t="s">
        <v>6</v>
      </c>
      <c r="C60" s="36"/>
      <c r="D60" s="36" t="s">
        <v>10</v>
      </c>
      <c r="E60" s="36" t="s">
        <v>10</v>
      </c>
      <c r="F60" s="36" t="s">
        <v>5</v>
      </c>
      <c r="G60" s="36" t="s">
        <v>5</v>
      </c>
      <c r="H60" s="36" t="s">
        <v>5</v>
      </c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10</v>
      </c>
      <c r="C63" s="37"/>
      <c r="D63" s="36" t="s">
        <v>5</v>
      </c>
      <c r="E63" s="37" t="s">
        <v>5</v>
      </c>
      <c r="F63" s="37" t="s">
        <v>5</v>
      </c>
      <c r="G63" s="36"/>
      <c r="H63" s="36" t="s">
        <v>5</v>
      </c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 t="s">
        <v>5</v>
      </c>
      <c r="C65" s="37"/>
      <c r="D65" s="37" t="s">
        <v>5</v>
      </c>
      <c r="E65" s="36" t="s">
        <v>5</v>
      </c>
      <c r="F65" s="37" t="s">
        <v>5</v>
      </c>
      <c r="G65" s="36" t="s">
        <v>5</v>
      </c>
      <c r="H65" s="37" t="s">
        <v>5</v>
      </c>
    </row>
    <row r="66" spans="1:8" x14ac:dyDescent="0.25">
      <c r="A66" s="4">
        <v>104</v>
      </c>
      <c r="B66" s="37" t="s">
        <v>10</v>
      </c>
      <c r="C66" s="37"/>
      <c r="D66" s="37" t="s">
        <v>10</v>
      </c>
      <c r="E66" s="36"/>
      <c r="F66" s="37"/>
      <c r="G66" s="36" t="s">
        <v>5</v>
      </c>
      <c r="H66" s="36"/>
    </row>
    <row r="67" spans="1:8" x14ac:dyDescent="0.25">
      <c r="A67" s="4">
        <v>105</v>
      </c>
      <c r="B67" s="36"/>
      <c r="C67" s="36" t="s">
        <v>5</v>
      </c>
      <c r="D67" s="36"/>
      <c r="E67" s="36" t="s">
        <v>5</v>
      </c>
      <c r="F67" s="36"/>
      <c r="G67" s="36" t="s">
        <v>5</v>
      </c>
      <c r="H67" s="36"/>
    </row>
    <row r="68" spans="1:8" x14ac:dyDescent="0.25">
      <c r="A68" s="4">
        <v>106</v>
      </c>
      <c r="B68" s="36" t="s">
        <v>5</v>
      </c>
      <c r="C68" s="36"/>
      <c r="D68" s="36" t="s">
        <v>5</v>
      </c>
      <c r="E68" s="36"/>
      <c r="F68" s="36" t="s">
        <v>10</v>
      </c>
      <c r="G68" s="36" t="s">
        <v>5</v>
      </c>
      <c r="H68" s="36" t="s">
        <v>5</v>
      </c>
    </row>
    <row r="69" spans="1:8" x14ac:dyDescent="0.25">
      <c r="A69" s="4">
        <v>107</v>
      </c>
      <c r="B69" s="36" t="s">
        <v>5</v>
      </c>
      <c r="C69" s="36"/>
      <c r="D69" s="36" t="s">
        <v>5</v>
      </c>
      <c r="E69" s="36"/>
      <c r="F69" s="36" t="s">
        <v>10</v>
      </c>
      <c r="G69" s="36" t="s">
        <v>5</v>
      </c>
      <c r="H69" s="36" t="s">
        <v>5</v>
      </c>
    </row>
    <row r="70" spans="1:8" x14ac:dyDescent="0.25">
      <c r="A70" s="4">
        <v>108</v>
      </c>
      <c r="B70" s="36"/>
      <c r="C70" s="36" t="s">
        <v>5</v>
      </c>
      <c r="D70" s="36" t="s">
        <v>5</v>
      </c>
      <c r="E70" s="36" t="s">
        <v>5</v>
      </c>
      <c r="F70" s="36" t="s">
        <v>10</v>
      </c>
      <c r="G70" s="36" t="s">
        <v>5</v>
      </c>
      <c r="H70" s="36"/>
    </row>
    <row r="71" spans="1:8" x14ac:dyDescent="0.25">
      <c r="A71" s="4">
        <v>109</v>
      </c>
      <c r="B71" s="36"/>
      <c r="C71" s="36"/>
      <c r="D71" s="36" t="s">
        <v>5</v>
      </c>
      <c r="E71" s="36"/>
      <c r="F71" s="36" t="s">
        <v>5</v>
      </c>
      <c r="G71" s="36" t="s">
        <v>5</v>
      </c>
      <c r="H71" s="36" t="s">
        <v>5</v>
      </c>
    </row>
    <row r="72" spans="1:8" x14ac:dyDescent="0.25">
      <c r="A72" s="4">
        <v>110</v>
      </c>
      <c r="B72" s="36"/>
      <c r="C72" s="36" t="s">
        <v>5</v>
      </c>
      <c r="D72" s="36"/>
      <c r="E72" s="36" t="s">
        <v>5</v>
      </c>
      <c r="F72" s="36"/>
      <c r="G72" s="36" t="s">
        <v>5</v>
      </c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7"/>
      <c r="D74" s="36" t="s">
        <v>5</v>
      </c>
      <c r="E74" s="36" t="s">
        <v>5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7"/>
      <c r="D76" s="36" t="s">
        <v>5</v>
      </c>
      <c r="E76" s="36" t="s">
        <v>5</v>
      </c>
      <c r="F76" s="37" t="s">
        <v>5</v>
      </c>
      <c r="G76" s="36" t="s">
        <v>5</v>
      </c>
      <c r="H76" s="36" t="s">
        <v>5</v>
      </c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/>
      <c r="D83" s="36"/>
      <c r="E83" s="36" t="s">
        <v>5</v>
      </c>
      <c r="F83" s="36" t="s">
        <v>5</v>
      </c>
      <c r="G83" s="36" t="s">
        <v>5</v>
      </c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 t="s">
        <v>5</v>
      </c>
      <c r="D85" s="36" t="s">
        <v>8</v>
      </c>
      <c r="E85" s="36" t="s">
        <v>10</v>
      </c>
      <c r="F85" s="36" t="s">
        <v>8</v>
      </c>
      <c r="G85" s="36"/>
      <c r="H85" s="36" t="s">
        <v>5</v>
      </c>
    </row>
    <row r="86" spans="1:8" x14ac:dyDescent="0.25">
      <c r="A86" s="4">
        <v>124</v>
      </c>
      <c r="B86" s="36"/>
      <c r="C86" s="36"/>
      <c r="D86" s="36"/>
      <c r="E86" s="36"/>
      <c r="F86" s="36" t="s">
        <v>5</v>
      </c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 t="s">
        <v>5</v>
      </c>
      <c r="C88" s="36"/>
      <c r="D88" s="36" t="s">
        <v>5</v>
      </c>
      <c r="E88" s="36"/>
      <c r="F88" s="36" t="s">
        <v>5</v>
      </c>
      <c r="G88" s="36" t="s">
        <v>5</v>
      </c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H95">
    <cfRule type="cellIs" dxfId="2586" priority="1" operator="equal">
      <formula>"Energia"</formula>
    </cfRule>
    <cfRule type="cellIs" dxfId="2585" priority="2" operator="equal">
      <formula>"Feito"</formula>
    </cfRule>
    <cfRule type="cellIs" dxfId="2584" priority="3" operator="equal">
      <formula>"Operação"</formula>
    </cfRule>
    <cfRule type="cellIs" dxfId="2583" priority="4" operator="equal">
      <formula>"Chuva"</formula>
    </cfRule>
    <cfRule type="cellIs" dxfId="2582" priority="5" operator="equal">
      <formula>"Elétrico"</formula>
    </cfRule>
    <cfRule type="cellIs" dxfId="2581" priority="6" operator="equal">
      <formula>"Mecânico"</formula>
    </cfRule>
    <cfRule type="cellIs" dxfId="2580" priority="7" operator="equal">
      <formula>"Ok"</formula>
    </cfRule>
  </conditionalFormatting>
  <conditionalFormatting sqref="C34">
    <cfRule type="cellIs" dxfId="2579" priority="59" operator="equal">
      <formula>"Energia"</formula>
    </cfRule>
  </conditionalFormatting>
  <conditionalFormatting sqref="C56">
    <cfRule type="cellIs" dxfId="2578" priority="73" operator="equal">
      <formula>"Energia"</formula>
    </cfRule>
    <cfRule type="cellIs" dxfId="2577" priority="74" operator="equal">
      <formula>"Feito"</formula>
    </cfRule>
    <cfRule type="cellIs" dxfId="2576" priority="75" operator="equal">
      <formula>"Operação"</formula>
    </cfRule>
    <cfRule type="cellIs" dxfId="2575" priority="76" operator="equal">
      <formula>"Chuva"</formula>
    </cfRule>
    <cfRule type="cellIs" dxfId="2574" priority="77" operator="equal">
      <formula>"Elétrico"</formula>
    </cfRule>
    <cfRule type="cellIs" dxfId="2573" priority="78" operator="equal">
      <formula>"Mecânico"</formula>
    </cfRule>
    <cfRule type="cellIs" dxfId="2572" priority="79" operator="equal">
      <formula>"Ok"</formula>
    </cfRule>
  </conditionalFormatting>
  <conditionalFormatting sqref="C27:D27 D28:D30">
    <cfRule type="cellIs" dxfId="2571" priority="62" operator="equal">
      <formula>"Energia"</formula>
    </cfRule>
  </conditionalFormatting>
  <conditionalFormatting sqref="C30:D30">
    <cfRule type="cellIs" dxfId="2570" priority="60" operator="equal">
      <formula>"Energia"</formula>
    </cfRule>
  </conditionalFormatting>
  <conditionalFormatting sqref="D60">
    <cfRule type="cellIs" dxfId="2569" priority="61" operator="equal">
      <formula>"Energia"</formula>
    </cfRule>
  </conditionalFormatting>
  <conditionalFormatting sqref="E12:E14 C13 B81:E87">
    <cfRule type="cellIs" dxfId="2568" priority="117" operator="equal">
      <formula>"Energia"</formula>
    </cfRule>
  </conditionalFormatting>
  <conditionalFormatting sqref="I5:I16 I19:I26 I29:I62">
    <cfRule type="cellIs" dxfId="2567" priority="119" operator="equal">
      <formula>"Energia"</formula>
    </cfRule>
    <cfRule type="cellIs" dxfId="2566" priority="120" operator="equal">
      <formula>"Feito"</formula>
    </cfRule>
    <cfRule type="cellIs" dxfId="2565" priority="121" operator="equal">
      <formula>"Operação"</formula>
    </cfRule>
    <cfRule type="cellIs" dxfId="2564" priority="122" operator="equal">
      <formula>"Chuva"</formula>
    </cfRule>
    <cfRule type="cellIs" dxfId="2563" priority="123" operator="equal">
      <formula>"Elétrico"</formula>
    </cfRule>
    <cfRule type="cellIs" dxfId="2562" priority="124" operator="equal">
      <formula>"Mecânico"</formula>
    </cfRule>
    <cfRule type="cellIs" dxfId="2561" priority="125" operator="equal">
      <formula>"Ok"</formula>
    </cfRule>
  </conditionalFormatting>
  <conditionalFormatting sqref="J7">
    <cfRule type="iconSet" priority="11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5:H95 J36:J60 I29:I62 I19:I26 I5:I16" xr:uid="{D54070A8-B2A7-4411-80FD-31B77883825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28A6-8D45-458A-A797-E3672AEBC69E}">
  <sheetPr codeName="Planilha88">
    <tabColor theme="8"/>
  </sheetPr>
  <dimension ref="A1:Q95"/>
  <sheetViews>
    <sheetView showGridLines="0" zoomScale="130" zoomScaleNormal="130" workbookViewId="0">
      <pane ySplit="4" topLeftCell="A53" activePane="bottomLeft" state="frozen"/>
      <selection pane="bottomLeft" activeCell="H60" sqref="H6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71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44865</v>
      </c>
      <c r="C3" s="21">
        <f>B3+1</f>
        <v>44866</v>
      </c>
      <c r="D3" s="21">
        <f t="shared" ref="D3:H3" si="0">C3+1</f>
        <v>44867</v>
      </c>
      <c r="E3" s="21">
        <f t="shared" si="0"/>
        <v>44868</v>
      </c>
      <c r="F3" s="21">
        <f t="shared" si="0"/>
        <v>44869</v>
      </c>
      <c r="G3" s="21">
        <f t="shared" si="0"/>
        <v>44870</v>
      </c>
      <c r="H3" s="23">
        <f t="shared" si="0"/>
        <v>44871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 t="s">
        <v>10</v>
      </c>
      <c r="D5" s="36"/>
      <c r="E5" s="36"/>
      <c r="F5" s="36"/>
      <c r="G5" s="36"/>
      <c r="H5" s="36"/>
      <c r="J5" s="46" t="s">
        <v>5</v>
      </c>
      <c r="K5">
        <f>COUNTIF($B$5:$H$95,J5)</f>
        <v>39</v>
      </c>
      <c r="L5" s="32">
        <f t="shared" ref="L5:L10" si="2">K5/$K$11</f>
        <v>0.55714285714285716</v>
      </c>
      <c r="M5" s="50">
        <f>B3</f>
        <v>44865</v>
      </c>
      <c r="O5" t="s">
        <v>42</v>
      </c>
      <c r="P5">
        <v>70</v>
      </c>
      <c r="Q5" s="50">
        <f>M5</f>
        <v>44865</v>
      </c>
    </row>
    <row r="6" spans="1:17" x14ac:dyDescent="0.25">
      <c r="A6" s="4">
        <v>2</v>
      </c>
      <c r="B6" s="36"/>
      <c r="C6" s="36" t="s">
        <v>6</v>
      </c>
      <c r="D6" s="36"/>
      <c r="E6" s="36"/>
      <c r="F6" s="36"/>
      <c r="G6" s="36"/>
      <c r="H6" s="36" t="s">
        <v>5</v>
      </c>
      <c r="J6" s="40" t="s">
        <v>8</v>
      </c>
      <c r="K6">
        <f>COUNTIF($B$5:$H$95,J6)</f>
        <v>3</v>
      </c>
      <c r="L6" s="33">
        <f t="shared" si="2"/>
        <v>4.2857142857142858E-2</v>
      </c>
      <c r="O6" t="s">
        <v>43</v>
      </c>
      <c r="P6">
        <v>0</v>
      </c>
    </row>
    <row r="7" spans="1:17" x14ac:dyDescent="0.25">
      <c r="A7" s="4">
        <v>3</v>
      </c>
      <c r="B7" s="36" t="s">
        <v>5</v>
      </c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2</v>
      </c>
      <c r="L7" s="33">
        <f t="shared" si="2"/>
        <v>2.8571428571428571E-2</v>
      </c>
      <c r="O7" t="s">
        <v>44</v>
      </c>
      <c r="P7">
        <f>SUM(K29:K35)</f>
        <v>4</v>
      </c>
    </row>
    <row r="8" spans="1:17" x14ac:dyDescent="0.25">
      <c r="A8" s="4">
        <v>4</v>
      </c>
      <c r="B8" s="36" t="s">
        <v>6</v>
      </c>
      <c r="C8" s="36"/>
      <c r="D8" s="36"/>
      <c r="E8" s="36"/>
      <c r="F8" s="36"/>
      <c r="G8" s="36"/>
      <c r="H8" s="36" t="s">
        <v>5</v>
      </c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66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19</v>
      </c>
      <c r="L9" s="33">
        <f t="shared" si="2"/>
        <v>0.27142857142857141</v>
      </c>
    </row>
    <row r="10" spans="1:17" x14ac:dyDescent="0.25">
      <c r="A10" s="4">
        <v>6</v>
      </c>
      <c r="B10" s="36"/>
      <c r="C10" s="36" t="s">
        <v>6</v>
      </c>
      <c r="D10" s="36"/>
      <c r="E10" s="36"/>
      <c r="F10" s="36"/>
      <c r="G10" s="36"/>
      <c r="H10" s="36"/>
      <c r="J10" s="41" t="s">
        <v>10</v>
      </c>
      <c r="K10">
        <f t="shared" si="3"/>
        <v>7</v>
      </c>
      <c r="L10" s="35">
        <f t="shared" si="2"/>
        <v>0.1</v>
      </c>
      <c r="O10" t="s">
        <v>55</v>
      </c>
      <c r="P10">
        <f>P8</f>
        <v>66</v>
      </c>
    </row>
    <row r="11" spans="1:17" x14ac:dyDescent="0.25">
      <c r="A11" s="4">
        <v>7</v>
      </c>
      <c r="B11" s="36" t="s">
        <v>6</v>
      </c>
      <c r="C11" s="36"/>
      <c r="D11" s="36"/>
      <c r="E11" s="36"/>
      <c r="F11" s="36"/>
      <c r="G11" s="36"/>
      <c r="H11" s="36"/>
      <c r="J11" s="42" t="s">
        <v>20</v>
      </c>
      <c r="K11">
        <f>SUM(K5:K10)</f>
        <v>70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 t="s">
        <v>10</v>
      </c>
    </row>
    <row r="13" spans="1:17" x14ac:dyDescent="0.25">
      <c r="A13" s="4">
        <v>9</v>
      </c>
      <c r="B13" s="36" t="s">
        <v>5</v>
      </c>
      <c r="C13" s="36"/>
      <c r="D13" s="36"/>
      <c r="E13" s="36"/>
      <c r="F13" s="36"/>
      <c r="G13" s="36"/>
      <c r="H13" s="36" t="s">
        <v>10</v>
      </c>
    </row>
    <row r="14" spans="1:17" x14ac:dyDescent="0.25">
      <c r="A14" s="4">
        <v>10</v>
      </c>
      <c r="B14" s="36"/>
      <c r="C14" s="36" t="s">
        <v>6</v>
      </c>
      <c r="D14" s="36"/>
      <c r="E14" s="36"/>
      <c r="F14" s="36"/>
      <c r="G14" s="36"/>
      <c r="H14" s="36"/>
    </row>
    <row r="15" spans="1:17" x14ac:dyDescent="0.25">
      <c r="A15" s="4">
        <v>11</v>
      </c>
      <c r="B15" s="36" t="s">
        <v>5</v>
      </c>
      <c r="C15" s="36" t="s">
        <v>6</v>
      </c>
      <c r="D15" s="36"/>
      <c r="E15" s="36"/>
      <c r="F15" s="36"/>
      <c r="G15" s="36"/>
      <c r="H15" s="36"/>
    </row>
    <row r="16" spans="1:17" x14ac:dyDescent="0.25">
      <c r="A16" s="4">
        <v>12</v>
      </c>
      <c r="B16" s="36" t="s">
        <v>5</v>
      </c>
      <c r="C16" s="36" t="s">
        <v>6</v>
      </c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 t="s">
        <v>8</v>
      </c>
      <c r="C19" s="36" t="s">
        <v>8</v>
      </c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 t="s">
        <v>6</v>
      </c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 t="s">
        <v>5</v>
      </c>
      <c r="C27" s="36" t="s">
        <v>10</v>
      </c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 t="s">
        <v>5</v>
      </c>
      <c r="C28" s="36" t="s">
        <v>5</v>
      </c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 t="s">
        <v>6</v>
      </c>
      <c r="C29" s="36"/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 t="s">
        <v>5</v>
      </c>
      <c r="C30" s="36" t="s">
        <v>6</v>
      </c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>
        <v>4</v>
      </c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6</v>
      </c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10</v>
      </c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 t="s">
        <v>6</v>
      </c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 t="s">
        <v>5</v>
      </c>
    </row>
    <row r="40" spans="1:11" x14ac:dyDescent="0.25">
      <c r="A40" s="4">
        <v>36</v>
      </c>
      <c r="B40" s="36" t="s">
        <v>5</v>
      </c>
      <c r="C40" s="36"/>
      <c r="D40" s="36"/>
      <c r="E40" s="36"/>
      <c r="F40" s="36"/>
      <c r="G40" s="36"/>
      <c r="H40" s="36" t="s">
        <v>5</v>
      </c>
    </row>
    <row r="41" spans="1:11" x14ac:dyDescent="0.25">
      <c r="A41" s="4">
        <v>37</v>
      </c>
      <c r="B41" s="36" t="s">
        <v>5</v>
      </c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 t="s">
        <v>5</v>
      </c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 t="s">
        <v>5</v>
      </c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8</v>
      </c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 t="s">
        <v>5</v>
      </c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 t="s">
        <v>5</v>
      </c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 t="s">
        <v>5</v>
      </c>
      <c r="C54" s="36" t="s">
        <v>5</v>
      </c>
      <c r="D54" s="36"/>
      <c r="E54" s="36"/>
      <c r="F54" s="36"/>
      <c r="G54" s="36"/>
      <c r="H54" s="36"/>
    </row>
    <row r="55" spans="1:11" x14ac:dyDescent="0.25">
      <c r="A55" s="4">
        <v>51</v>
      </c>
      <c r="B55" s="36" t="s">
        <v>5</v>
      </c>
      <c r="C55" s="36" t="s">
        <v>5</v>
      </c>
      <c r="D55" s="36"/>
      <c r="E55" s="36"/>
      <c r="F55" s="36"/>
      <c r="G55" s="36"/>
      <c r="H55" s="36"/>
    </row>
    <row r="56" spans="1:11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1" x14ac:dyDescent="0.25">
      <c r="A57" s="4">
        <v>53</v>
      </c>
      <c r="B57" s="36"/>
      <c r="C57" s="36"/>
      <c r="D57" s="36"/>
      <c r="E57" s="36"/>
      <c r="F57" s="36"/>
      <c r="G57" s="36"/>
      <c r="H57" s="36" t="s">
        <v>5</v>
      </c>
    </row>
    <row r="58" spans="1:11" x14ac:dyDescent="0.25">
      <c r="A58" s="4">
        <v>54</v>
      </c>
      <c r="B58" s="36" t="s">
        <v>5</v>
      </c>
      <c r="C58" s="36" t="s">
        <v>5</v>
      </c>
      <c r="D58" s="36"/>
      <c r="E58" s="36"/>
      <c r="F58" s="36"/>
      <c r="G58" s="36" t="s">
        <v>9</v>
      </c>
      <c r="H58" s="36"/>
    </row>
    <row r="59" spans="1:11" x14ac:dyDescent="0.25">
      <c r="A59" s="4">
        <v>55</v>
      </c>
      <c r="B59" s="36" t="s">
        <v>6</v>
      </c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 t="s">
        <v>5</v>
      </c>
      <c r="C60" s="36"/>
      <c r="D60" s="36"/>
      <c r="E60" s="36"/>
      <c r="F60" s="36"/>
      <c r="G60" s="36"/>
      <c r="H60" s="36" t="s">
        <v>9</v>
      </c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6</v>
      </c>
      <c r="C63" s="37"/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 t="s">
        <v>6</v>
      </c>
      <c r="C65" s="37"/>
      <c r="D65" s="37"/>
      <c r="E65" s="36"/>
      <c r="F65" s="37"/>
      <c r="G65" s="36"/>
      <c r="H65" s="37"/>
    </row>
    <row r="66" spans="1:8" x14ac:dyDescent="0.25">
      <c r="A66" s="4">
        <v>104</v>
      </c>
      <c r="B66" s="37" t="s">
        <v>6</v>
      </c>
      <c r="C66" s="37"/>
      <c r="D66" s="37"/>
      <c r="E66" s="36"/>
      <c r="F66" s="37"/>
      <c r="G66" s="36"/>
      <c r="H66" s="36"/>
    </row>
    <row r="67" spans="1:8" x14ac:dyDescent="0.25">
      <c r="A67" s="4">
        <v>105</v>
      </c>
      <c r="B67" s="37" t="s">
        <v>6</v>
      </c>
      <c r="C67" s="36"/>
      <c r="D67" s="36"/>
      <c r="E67" s="36" t="s">
        <v>5</v>
      </c>
      <c r="F67" s="36" t="s">
        <v>5</v>
      </c>
      <c r="G67" s="36"/>
      <c r="H67" s="36" t="s">
        <v>5</v>
      </c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 t="s">
        <v>5</v>
      </c>
      <c r="G69" s="36"/>
      <c r="H69" s="36" t="s">
        <v>5</v>
      </c>
    </row>
    <row r="70" spans="1:8" x14ac:dyDescent="0.25">
      <c r="A70" s="4">
        <v>108</v>
      </c>
      <c r="B70" s="36" t="s">
        <v>5</v>
      </c>
      <c r="C70" s="36"/>
      <c r="D70" s="36"/>
      <c r="E70" s="36"/>
      <c r="F70" s="36"/>
      <c r="G70" s="36"/>
      <c r="H70" s="36" t="s">
        <v>10</v>
      </c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 t="s">
        <v>5</v>
      </c>
    </row>
    <row r="72" spans="1:8" x14ac:dyDescent="0.25">
      <c r="A72" s="4">
        <v>110</v>
      </c>
      <c r="B72" s="36" t="s">
        <v>5</v>
      </c>
      <c r="C72" s="36"/>
      <c r="D72" s="36"/>
      <c r="E72" s="36"/>
      <c r="F72" s="36"/>
      <c r="G72" s="36"/>
      <c r="H72" s="36" t="s">
        <v>5</v>
      </c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6</v>
      </c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6</v>
      </c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 t="s">
        <v>5</v>
      </c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 t="s">
        <v>10</v>
      </c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H95">
    <cfRule type="cellIs" dxfId="2560" priority="1" operator="equal">
      <formula>"Energia"</formula>
    </cfRule>
    <cfRule type="cellIs" dxfId="2559" priority="4" operator="equal">
      <formula>"Feito"</formula>
    </cfRule>
    <cfRule type="cellIs" dxfId="2558" priority="5" operator="equal">
      <formula>"Operação"</formula>
    </cfRule>
    <cfRule type="cellIs" dxfId="2557" priority="6" operator="equal">
      <formula>"Chuva"</formula>
    </cfRule>
    <cfRule type="cellIs" dxfId="2556" priority="7" operator="equal">
      <formula>"Elétrico"</formula>
    </cfRule>
    <cfRule type="cellIs" dxfId="2555" priority="8" operator="equal">
      <formula>"Mecânico"</formula>
    </cfRule>
    <cfRule type="cellIs" dxfId="2554" priority="9" operator="equal">
      <formula>"Ok"</formula>
    </cfRule>
  </conditionalFormatting>
  <conditionalFormatting sqref="C9:C13 E12:E14 B81:E87">
    <cfRule type="cellIs" dxfId="2553" priority="104" operator="equal">
      <formula>"Energia"</formula>
    </cfRule>
  </conditionalFormatting>
  <conditionalFormatting sqref="C34">
    <cfRule type="cellIs" dxfId="2552" priority="46" operator="equal">
      <formula>"Energia"</formula>
    </cfRule>
  </conditionalFormatting>
  <conditionalFormatting sqref="C56">
    <cfRule type="cellIs" dxfId="2551" priority="60" operator="equal">
      <formula>"Energia"</formula>
    </cfRule>
    <cfRule type="cellIs" dxfId="2550" priority="61" operator="equal">
      <formula>"Feito"</formula>
    </cfRule>
    <cfRule type="cellIs" dxfId="2549" priority="62" operator="equal">
      <formula>"Operação"</formula>
    </cfRule>
    <cfRule type="cellIs" dxfId="2548" priority="63" operator="equal">
      <formula>"Chuva"</formula>
    </cfRule>
    <cfRule type="cellIs" dxfId="2547" priority="64" operator="equal">
      <formula>"Elétrico"</formula>
    </cfRule>
    <cfRule type="cellIs" dxfId="2546" priority="65" operator="equal">
      <formula>"Mecânico"</formula>
    </cfRule>
    <cfRule type="cellIs" dxfId="2545" priority="66" operator="equal">
      <formula>"Ok"</formula>
    </cfRule>
  </conditionalFormatting>
  <conditionalFormatting sqref="C27:D27 D28:D30">
    <cfRule type="cellIs" dxfId="2544" priority="49" operator="equal">
      <formula>"Energia"</formula>
    </cfRule>
  </conditionalFormatting>
  <conditionalFormatting sqref="C30:D30">
    <cfRule type="cellIs" dxfId="2543" priority="47" operator="equal">
      <formula>"Energia"</formula>
    </cfRule>
  </conditionalFormatting>
  <conditionalFormatting sqref="D60">
    <cfRule type="cellIs" dxfId="2542" priority="48" operator="equal">
      <formula>"Energia"</formula>
    </cfRule>
  </conditionalFormatting>
  <conditionalFormatting sqref="I5:I16 I19:I26 I29:I62">
    <cfRule type="cellIs" dxfId="2541" priority="106" operator="equal">
      <formula>"Energia"</formula>
    </cfRule>
    <cfRule type="cellIs" dxfId="2540" priority="107" operator="equal">
      <formula>"Feito"</formula>
    </cfRule>
    <cfRule type="cellIs" dxfId="2539" priority="108" operator="equal">
      <formula>"Operação"</formula>
    </cfRule>
    <cfRule type="cellIs" dxfId="2538" priority="109" operator="equal">
      <formula>"Chuva"</formula>
    </cfRule>
    <cfRule type="cellIs" dxfId="2537" priority="110" operator="equal">
      <formula>"Elétrico"</formula>
    </cfRule>
    <cfRule type="cellIs" dxfId="2536" priority="111" operator="equal">
      <formula>"Mecânico"</formula>
    </cfRule>
    <cfRule type="cellIs" dxfId="2535" priority="112" operator="equal">
      <formula>"Ok"</formula>
    </cfRule>
  </conditionalFormatting>
  <conditionalFormatting sqref="J7">
    <cfRule type="iconSet" priority="105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EA57D941-B571-47F5-AF22-0FECFAFFD026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5B0E-6C2C-410F-887B-405CD590BF5C}">
  <sheetPr codeName="Planilha89">
    <tabColor theme="8"/>
  </sheetPr>
  <dimension ref="A1:Q95"/>
  <sheetViews>
    <sheetView showGridLines="0" zoomScale="130" zoomScaleNormal="130" workbookViewId="0">
      <pane ySplit="4" topLeftCell="A38" activePane="bottomLeft" state="frozen"/>
      <selection pane="bottomLeft" activeCell="B16" sqref="B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72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44872</v>
      </c>
      <c r="C3" s="21">
        <f>B3+1</f>
        <v>44873</v>
      </c>
      <c r="D3" s="21">
        <f t="shared" ref="D3:H3" si="0">C3+1</f>
        <v>44874</v>
      </c>
      <c r="E3" s="21">
        <f t="shared" si="0"/>
        <v>44875</v>
      </c>
      <c r="F3" s="21">
        <f t="shared" si="0"/>
        <v>44876</v>
      </c>
      <c r="G3" s="21">
        <f t="shared" si="0"/>
        <v>44877</v>
      </c>
      <c r="H3" s="23">
        <f t="shared" si="0"/>
        <v>44878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/>
      <c r="E5" s="36" t="s">
        <v>5</v>
      </c>
      <c r="F5" s="36" t="s">
        <v>6</v>
      </c>
      <c r="G5" s="36"/>
      <c r="H5" s="36" t="s">
        <v>5</v>
      </c>
      <c r="J5" s="46" t="s">
        <v>5</v>
      </c>
      <c r="K5">
        <f>COUNTIF($B$5:$H$95,J5)</f>
        <v>128</v>
      </c>
      <c r="L5" s="32">
        <f t="shared" ref="L5:L10" si="2">K5/$K$11</f>
        <v>0.68085106382978722</v>
      </c>
      <c r="M5" s="50">
        <f>B3</f>
        <v>44872</v>
      </c>
      <c r="O5" t="s">
        <v>42</v>
      </c>
      <c r="P5">
        <v>230</v>
      </c>
      <c r="Q5" s="50">
        <f>M5</f>
        <v>44872</v>
      </c>
    </row>
    <row r="6" spans="1:17" x14ac:dyDescent="0.25">
      <c r="A6" s="4">
        <v>2</v>
      </c>
      <c r="B6" s="36"/>
      <c r="C6" s="36" t="s">
        <v>5</v>
      </c>
      <c r="D6" s="36" t="s">
        <v>6</v>
      </c>
      <c r="E6" s="36"/>
      <c r="F6" s="36"/>
      <c r="G6" s="36"/>
      <c r="H6" s="36"/>
      <c r="J6" s="40" t="s">
        <v>8</v>
      </c>
      <c r="K6">
        <f>COUNTIF($B$5:$H$95,J6)</f>
        <v>11</v>
      </c>
      <c r="L6" s="33">
        <f t="shared" si="2"/>
        <v>5.8510638297872342E-2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/>
      <c r="D7" s="36"/>
      <c r="E7" s="36"/>
      <c r="F7" s="36"/>
      <c r="G7" s="36"/>
      <c r="H7" s="36" t="s">
        <v>5</v>
      </c>
      <c r="J7" s="44" t="s">
        <v>9</v>
      </c>
      <c r="K7">
        <f t="shared" ref="K7:K10" si="3">COUNTIF($B$5:$H$95,J7)</f>
        <v>6</v>
      </c>
      <c r="L7" s="33">
        <f t="shared" si="2"/>
        <v>3.1914893617021274E-2</v>
      </c>
      <c r="O7" t="s">
        <v>44</v>
      </c>
      <c r="P7">
        <f>SUM(K29:K35)</f>
        <v>16</v>
      </c>
    </row>
    <row r="8" spans="1:17" x14ac:dyDescent="0.25">
      <c r="A8" s="4">
        <v>4</v>
      </c>
      <c r="B8" s="36"/>
      <c r="C8" s="36" t="s">
        <v>5</v>
      </c>
      <c r="D8" s="36" t="s">
        <v>6</v>
      </c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214</v>
      </c>
    </row>
    <row r="9" spans="1:17" x14ac:dyDescent="0.25">
      <c r="A9" s="4">
        <v>5</v>
      </c>
      <c r="B9" s="36" t="s">
        <v>5</v>
      </c>
      <c r="C9" s="36"/>
      <c r="D9" s="36"/>
      <c r="E9" s="36"/>
      <c r="F9" s="36"/>
      <c r="G9" s="36"/>
      <c r="H9" s="36"/>
      <c r="J9" s="43" t="s">
        <v>6</v>
      </c>
      <c r="K9">
        <f t="shared" si="3"/>
        <v>26</v>
      </c>
      <c r="L9" s="33">
        <f t="shared" si="2"/>
        <v>0.13829787234042554</v>
      </c>
    </row>
    <row r="10" spans="1:17" x14ac:dyDescent="0.25">
      <c r="A10" s="4">
        <v>6</v>
      </c>
      <c r="B10" s="36" t="s">
        <v>5</v>
      </c>
      <c r="C10" s="36"/>
      <c r="D10" s="36"/>
      <c r="E10" s="36"/>
      <c r="F10" s="36"/>
      <c r="G10" s="36" t="s">
        <v>8</v>
      </c>
      <c r="H10" s="36"/>
      <c r="J10" s="41" t="s">
        <v>10</v>
      </c>
      <c r="K10">
        <f t="shared" si="3"/>
        <v>17</v>
      </c>
      <c r="L10" s="35">
        <f t="shared" si="2"/>
        <v>9.0425531914893623E-2</v>
      </c>
      <c r="O10" t="s">
        <v>55</v>
      </c>
      <c r="P10">
        <f>P8</f>
        <v>214</v>
      </c>
    </row>
    <row r="11" spans="1:17" x14ac:dyDescent="0.25">
      <c r="A11" s="4">
        <v>7</v>
      </c>
      <c r="B11" s="36"/>
      <c r="C11" s="36" t="s">
        <v>5</v>
      </c>
      <c r="D11" s="36" t="s">
        <v>6</v>
      </c>
      <c r="E11" s="36"/>
      <c r="F11" s="36"/>
      <c r="G11" s="36"/>
      <c r="H11" s="36"/>
      <c r="J11" s="42" t="s">
        <v>20</v>
      </c>
      <c r="K11">
        <f>SUM(K5:K10)</f>
        <v>188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 t="s">
        <v>5</v>
      </c>
      <c r="H12" s="36"/>
    </row>
    <row r="13" spans="1:17" x14ac:dyDescent="0.25">
      <c r="A13" s="4">
        <v>9</v>
      </c>
      <c r="B13" s="36"/>
      <c r="C13" s="36" t="s">
        <v>5</v>
      </c>
      <c r="D13" s="36" t="s">
        <v>6</v>
      </c>
      <c r="E13" s="36"/>
      <c r="F13" s="36"/>
      <c r="G13" s="36"/>
      <c r="H13" s="36"/>
    </row>
    <row r="14" spans="1:17" x14ac:dyDescent="0.25">
      <c r="A14" s="4">
        <v>10</v>
      </c>
      <c r="B14" s="36"/>
      <c r="C14" s="36" t="s">
        <v>5</v>
      </c>
      <c r="D14" s="36" t="s">
        <v>6</v>
      </c>
      <c r="E14" s="36"/>
      <c r="F14" s="36"/>
      <c r="G14" s="36"/>
      <c r="H14" s="36" t="s">
        <v>10</v>
      </c>
    </row>
    <row r="15" spans="1:17" x14ac:dyDescent="0.25">
      <c r="A15" s="4">
        <v>11</v>
      </c>
      <c r="B15" s="36" t="s">
        <v>5</v>
      </c>
      <c r="C15" s="36" t="s">
        <v>5</v>
      </c>
      <c r="D15" s="36" t="s">
        <v>6</v>
      </c>
      <c r="E15" s="36"/>
      <c r="F15" s="36"/>
      <c r="G15" s="36"/>
      <c r="H15" s="36"/>
    </row>
    <row r="16" spans="1:17" x14ac:dyDescent="0.25">
      <c r="A16" s="4">
        <v>12</v>
      </c>
      <c r="B16" s="36"/>
      <c r="C16" s="36" t="s">
        <v>5</v>
      </c>
      <c r="D16" s="36" t="s">
        <v>6</v>
      </c>
      <c r="E16" s="36"/>
      <c r="F16" s="36"/>
      <c r="G16" s="36"/>
      <c r="H16" s="36"/>
      <c r="O16" s="59"/>
    </row>
    <row r="17" spans="1:13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  <c r="M17">
        <v>48</v>
      </c>
    </row>
    <row r="18" spans="1:13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  <c r="M18">
        <v>75</v>
      </c>
    </row>
    <row r="19" spans="1:13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  <c r="M19">
        <v>62</v>
      </c>
    </row>
    <row r="20" spans="1:1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M20">
        <v>27</v>
      </c>
    </row>
    <row r="21" spans="1:1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  <c r="M21">
        <v>22</v>
      </c>
    </row>
    <row r="22" spans="1:1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3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3" x14ac:dyDescent="0.25">
      <c r="A26" s="4">
        <v>22</v>
      </c>
      <c r="B26" s="36" t="s">
        <v>5</v>
      </c>
      <c r="C26" s="36"/>
      <c r="D26" s="36"/>
      <c r="E26" s="36"/>
      <c r="F26" s="36"/>
      <c r="G26" s="36" t="s">
        <v>8</v>
      </c>
      <c r="H26" s="36" t="s">
        <v>8</v>
      </c>
    </row>
    <row r="27" spans="1:13" x14ac:dyDescent="0.25">
      <c r="A27" s="4">
        <v>23</v>
      </c>
      <c r="B27" s="36" t="s">
        <v>10</v>
      </c>
      <c r="C27" s="36" t="s">
        <v>10</v>
      </c>
      <c r="D27" s="36" t="s">
        <v>6</v>
      </c>
      <c r="E27" s="36"/>
      <c r="F27" s="36" t="s">
        <v>6</v>
      </c>
      <c r="G27" s="36"/>
      <c r="H27" s="36" t="s">
        <v>5</v>
      </c>
      <c r="I27" s="71" t="s">
        <v>44</v>
      </c>
      <c r="J27" s="72"/>
      <c r="K27" s="72"/>
    </row>
    <row r="28" spans="1:13" x14ac:dyDescent="0.25">
      <c r="A28" s="4">
        <v>24</v>
      </c>
      <c r="B28" s="36" t="s">
        <v>5</v>
      </c>
      <c r="C28" s="36"/>
      <c r="D28" s="36"/>
      <c r="E28" s="36"/>
      <c r="F28" s="36" t="s">
        <v>6</v>
      </c>
      <c r="G28" s="36"/>
      <c r="H28" s="36" t="s">
        <v>9</v>
      </c>
      <c r="I28" s="71" t="s">
        <v>45</v>
      </c>
      <c r="J28" s="72"/>
      <c r="K28" t="s">
        <v>2</v>
      </c>
    </row>
    <row r="29" spans="1:13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3" x14ac:dyDescent="0.25">
      <c r="A30" s="4">
        <v>26</v>
      </c>
      <c r="B30" s="36" t="s">
        <v>5</v>
      </c>
      <c r="C30" s="36" t="s">
        <v>5</v>
      </c>
      <c r="D30" s="36" t="s">
        <v>5</v>
      </c>
      <c r="E30" s="36"/>
      <c r="F30" s="36" t="s">
        <v>5</v>
      </c>
      <c r="G30" s="36"/>
      <c r="H30" s="36"/>
      <c r="I30" s="38" t="s">
        <v>47</v>
      </c>
      <c r="J30" s="38" t="str">
        <f t="shared" si="4"/>
        <v>ter</v>
      </c>
      <c r="K30" s="58"/>
    </row>
    <row r="31" spans="1:13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3" x14ac:dyDescent="0.25">
      <c r="A32" s="4">
        <v>28</v>
      </c>
      <c r="B32" s="36" t="s">
        <v>8</v>
      </c>
      <c r="C32" s="36"/>
      <c r="D32" s="36"/>
      <c r="E32" s="36"/>
      <c r="F32" s="36"/>
      <c r="G32" s="36"/>
      <c r="H32" s="36" t="s">
        <v>5</v>
      </c>
      <c r="I32" s="38" t="s">
        <v>49</v>
      </c>
      <c r="J32" s="38" t="str">
        <f t="shared" si="4"/>
        <v>qui</v>
      </c>
      <c r="K32" s="58">
        <v>9</v>
      </c>
    </row>
    <row r="33" spans="1:11" x14ac:dyDescent="0.25">
      <c r="A33" s="4">
        <v>29</v>
      </c>
      <c r="B33" s="36" t="s">
        <v>5</v>
      </c>
      <c r="C33" s="36"/>
      <c r="D33" s="36"/>
      <c r="E33" s="36" t="s">
        <v>5</v>
      </c>
      <c r="F33" s="36" t="s">
        <v>6</v>
      </c>
      <c r="G33" s="36"/>
      <c r="H33" s="36" t="s">
        <v>5</v>
      </c>
      <c r="I33" s="38" t="s">
        <v>50</v>
      </c>
      <c r="J33" s="38" t="str">
        <f t="shared" si="4"/>
        <v>sex</v>
      </c>
      <c r="K33" s="58">
        <v>3</v>
      </c>
    </row>
    <row r="34" spans="1:11" x14ac:dyDescent="0.25">
      <c r="A34" s="4">
        <v>30</v>
      </c>
      <c r="B34" s="36" t="s">
        <v>10</v>
      </c>
      <c r="C34" s="36" t="s">
        <v>6</v>
      </c>
      <c r="D34" s="36" t="s">
        <v>6</v>
      </c>
      <c r="E34" s="36" t="s">
        <v>8</v>
      </c>
      <c r="F34" s="36" t="s">
        <v>8</v>
      </c>
      <c r="G34" s="36" t="s">
        <v>8</v>
      </c>
      <c r="H34" s="36" t="s">
        <v>5</v>
      </c>
      <c r="I34" s="38" t="s">
        <v>51</v>
      </c>
      <c r="J34" s="38" t="str">
        <f t="shared" si="4"/>
        <v>sáb</v>
      </c>
      <c r="K34" s="58">
        <v>2</v>
      </c>
    </row>
    <row r="35" spans="1:11" x14ac:dyDescent="0.25">
      <c r="A35" s="4">
        <v>31</v>
      </c>
      <c r="B35" s="36" t="s">
        <v>10</v>
      </c>
      <c r="C35" s="36" t="s">
        <v>6</v>
      </c>
      <c r="D35" s="36" t="s">
        <v>6</v>
      </c>
      <c r="E35" s="36" t="s">
        <v>5</v>
      </c>
      <c r="F35" s="36" t="s">
        <v>5</v>
      </c>
      <c r="G35" s="36"/>
      <c r="H35" s="36" t="s">
        <v>5</v>
      </c>
      <c r="I35" s="38" t="s">
        <v>52</v>
      </c>
      <c r="J35" s="38" t="str">
        <f t="shared" si="4"/>
        <v>dom</v>
      </c>
      <c r="K35" s="58">
        <v>2</v>
      </c>
    </row>
    <row r="36" spans="1:11" x14ac:dyDescent="0.25">
      <c r="A36" s="4">
        <v>32</v>
      </c>
      <c r="B36" s="36" t="s">
        <v>10</v>
      </c>
      <c r="C36" s="36" t="s">
        <v>10</v>
      </c>
      <c r="D36" s="36" t="s">
        <v>10</v>
      </c>
      <c r="E36" s="36" t="s">
        <v>10</v>
      </c>
      <c r="F36" s="36" t="s">
        <v>10</v>
      </c>
      <c r="G36" s="36" t="s">
        <v>10</v>
      </c>
      <c r="H36" s="36" t="s">
        <v>8</v>
      </c>
    </row>
    <row r="37" spans="1:11" x14ac:dyDescent="0.25">
      <c r="A37" s="4">
        <v>33</v>
      </c>
      <c r="B37" s="36" t="s">
        <v>5</v>
      </c>
      <c r="C37" s="36" t="s">
        <v>5</v>
      </c>
      <c r="D37" s="36" t="s">
        <v>6</v>
      </c>
      <c r="E37" s="36" t="s">
        <v>5</v>
      </c>
      <c r="F37" s="36" t="s">
        <v>5</v>
      </c>
      <c r="G37" s="36" t="s">
        <v>5</v>
      </c>
      <c r="H37" s="36" t="s">
        <v>8</v>
      </c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6</v>
      </c>
      <c r="D39" s="36" t="s">
        <v>6</v>
      </c>
      <c r="E39" s="36"/>
      <c r="F39" s="36" t="s">
        <v>5</v>
      </c>
      <c r="G39" s="36"/>
      <c r="H39" s="36" t="s">
        <v>5</v>
      </c>
    </row>
    <row r="40" spans="1:11" x14ac:dyDescent="0.25">
      <c r="A40" s="4">
        <v>36</v>
      </c>
      <c r="B40" s="36"/>
      <c r="C40" s="36" t="s">
        <v>5</v>
      </c>
      <c r="D40" s="36" t="s">
        <v>6</v>
      </c>
      <c r="E40" s="36"/>
      <c r="F40" s="36" t="s">
        <v>5</v>
      </c>
      <c r="G40" s="36"/>
      <c r="H40" s="36" t="s">
        <v>5</v>
      </c>
    </row>
    <row r="41" spans="1:11" x14ac:dyDescent="0.25">
      <c r="A41" s="4">
        <v>37</v>
      </c>
      <c r="B41" s="36" t="s">
        <v>8</v>
      </c>
      <c r="C41" s="36"/>
      <c r="D41" s="36"/>
      <c r="E41" s="36"/>
      <c r="F41" s="36"/>
      <c r="G41" s="36" t="s">
        <v>5</v>
      </c>
      <c r="H41" s="36"/>
    </row>
    <row r="42" spans="1:11" x14ac:dyDescent="0.25">
      <c r="A42" s="4">
        <v>38</v>
      </c>
      <c r="B42" s="36" t="s">
        <v>5</v>
      </c>
      <c r="C42" s="36"/>
      <c r="D42" s="36"/>
      <c r="E42" s="36"/>
      <c r="F42" s="36"/>
      <c r="G42" s="36" t="s">
        <v>5</v>
      </c>
      <c r="H42" s="36" t="s">
        <v>5</v>
      </c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 t="s">
        <v>5</v>
      </c>
      <c r="C46" s="36"/>
      <c r="D46" s="36"/>
      <c r="E46" s="36" t="s">
        <v>5</v>
      </c>
      <c r="F46" s="36"/>
      <c r="G46" s="36" t="s">
        <v>5</v>
      </c>
      <c r="H46" s="36" t="s">
        <v>5</v>
      </c>
    </row>
    <row r="47" spans="1:11" x14ac:dyDescent="0.25">
      <c r="A47" s="4">
        <v>43</v>
      </c>
      <c r="B47" s="36" t="s">
        <v>10</v>
      </c>
      <c r="C47" s="36" t="s">
        <v>10</v>
      </c>
      <c r="D47" s="36" t="s">
        <v>6</v>
      </c>
      <c r="E47" s="36" t="s">
        <v>9</v>
      </c>
      <c r="F47" s="36" t="s">
        <v>10</v>
      </c>
      <c r="G47" s="36" t="s">
        <v>5</v>
      </c>
      <c r="H47" s="36" t="s">
        <v>8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/>
      <c r="C54" s="36" t="s">
        <v>5</v>
      </c>
      <c r="D54" s="36" t="s">
        <v>6</v>
      </c>
      <c r="E54" s="36" t="s">
        <v>10</v>
      </c>
      <c r="F54" s="36" t="s">
        <v>5</v>
      </c>
      <c r="G54" s="36" t="s">
        <v>5</v>
      </c>
      <c r="H54" s="36" t="s">
        <v>5</v>
      </c>
    </row>
    <row r="55" spans="1:11" x14ac:dyDescent="0.25">
      <c r="A55" s="4">
        <v>51</v>
      </c>
      <c r="B55" s="36"/>
      <c r="C55" s="36" t="s">
        <v>5</v>
      </c>
      <c r="D55" s="36" t="s">
        <v>6</v>
      </c>
      <c r="E55" s="36" t="s">
        <v>5</v>
      </c>
      <c r="F55" s="36" t="s">
        <v>5</v>
      </c>
      <c r="G55" s="36" t="s">
        <v>5</v>
      </c>
      <c r="H55" s="36" t="s">
        <v>5</v>
      </c>
    </row>
    <row r="56" spans="1:11" x14ac:dyDescent="0.25">
      <c r="A56" s="4">
        <v>52</v>
      </c>
      <c r="B56" s="36"/>
      <c r="C56" s="36" t="s">
        <v>5</v>
      </c>
      <c r="D56" s="36" t="s">
        <v>6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1" x14ac:dyDescent="0.25">
      <c r="A57" s="4">
        <v>53</v>
      </c>
      <c r="B57" s="36"/>
      <c r="C57" s="36" t="s">
        <v>5</v>
      </c>
      <c r="D57" s="36" t="s">
        <v>6</v>
      </c>
      <c r="E57" s="36" t="s">
        <v>5</v>
      </c>
      <c r="F57" s="36"/>
      <c r="G57" s="36"/>
      <c r="H57" s="36"/>
    </row>
    <row r="58" spans="1:11" x14ac:dyDescent="0.25">
      <c r="A58" s="4">
        <v>54</v>
      </c>
      <c r="B58" s="36"/>
      <c r="C58" s="36" t="s">
        <v>10</v>
      </c>
      <c r="D58" s="36" t="s">
        <v>5</v>
      </c>
      <c r="E58" s="36" t="s">
        <v>5</v>
      </c>
      <c r="F58" s="36" t="s">
        <v>5</v>
      </c>
      <c r="G58" s="36" t="s">
        <v>5</v>
      </c>
      <c r="H58" s="36" t="s">
        <v>5</v>
      </c>
    </row>
    <row r="59" spans="1:11" x14ac:dyDescent="0.25">
      <c r="A59" s="4">
        <v>55</v>
      </c>
      <c r="B59" s="36"/>
      <c r="C59" s="36" t="s">
        <v>5</v>
      </c>
      <c r="D59" s="36" t="s">
        <v>5</v>
      </c>
      <c r="E59" s="36" t="s">
        <v>5</v>
      </c>
      <c r="F59" s="36" t="s">
        <v>5</v>
      </c>
      <c r="G59" s="36" t="s">
        <v>5</v>
      </c>
      <c r="H59" s="36" t="s">
        <v>5</v>
      </c>
    </row>
    <row r="60" spans="1:11" x14ac:dyDescent="0.25">
      <c r="A60" s="4">
        <v>56</v>
      </c>
      <c r="B60" s="36" t="s">
        <v>9</v>
      </c>
      <c r="C60" s="36" t="s">
        <v>5</v>
      </c>
      <c r="D60" s="36" t="s">
        <v>5</v>
      </c>
      <c r="E60" s="36" t="s">
        <v>5</v>
      </c>
      <c r="F60" s="36"/>
      <c r="G60" s="36" t="s">
        <v>5</v>
      </c>
      <c r="H60" s="36" t="s">
        <v>5</v>
      </c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 t="s">
        <v>5</v>
      </c>
      <c r="C63" s="37" t="s">
        <v>5</v>
      </c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 t="s">
        <v>9</v>
      </c>
      <c r="H64" s="36"/>
    </row>
    <row r="65" spans="1:8" x14ac:dyDescent="0.25">
      <c r="A65" s="4">
        <v>103</v>
      </c>
      <c r="B65" s="37" t="s">
        <v>5</v>
      </c>
      <c r="C65" s="37" t="s">
        <v>5</v>
      </c>
      <c r="D65" s="36" t="s">
        <v>9</v>
      </c>
      <c r="E65" s="36" t="s">
        <v>5</v>
      </c>
      <c r="F65" s="37" t="s">
        <v>5</v>
      </c>
      <c r="G65" s="36"/>
      <c r="H65" s="37"/>
    </row>
    <row r="66" spans="1:8" x14ac:dyDescent="0.25">
      <c r="A66" s="4">
        <v>104</v>
      </c>
      <c r="B66" s="37" t="s">
        <v>5</v>
      </c>
      <c r="C66" s="37" t="s">
        <v>5</v>
      </c>
      <c r="D66" s="36" t="s">
        <v>5</v>
      </c>
      <c r="E66" s="36" t="s">
        <v>5</v>
      </c>
      <c r="F66" s="37" t="s">
        <v>5</v>
      </c>
      <c r="G66" s="36"/>
      <c r="H66" s="36"/>
    </row>
    <row r="67" spans="1:8" x14ac:dyDescent="0.25">
      <c r="A67" s="4">
        <v>105</v>
      </c>
      <c r="B67" s="37"/>
      <c r="C67" s="36" t="s">
        <v>5</v>
      </c>
      <c r="D67" s="36"/>
      <c r="E67" s="36" t="s">
        <v>5</v>
      </c>
      <c r="F67" s="36"/>
      <c r="G67" s="36" t="s">
        <v>5</v>
      </c>
      <c r="H67" s="36"/>
    </row>
    <row r="68" spans="1:8" x14ac:dyDescent="0.25">
      <c r="A68" s="4">
        <v>106</v>
      </c>
      <c r="B68" s="36" t="s">
        <v>5</v>
      </c>
      <c r="C68" s="36"/>
      <c r="D68" s="36" t="s">
        <v>5</v>
      </c>
      <c r="E68" s="36"/>
      <c r="F68" s="36" t="s">
        <v>5</v>
      </c>
      <c r="G68" s="36"/>
      <c r="H68" s="36"/>
    </row>
    <row r="69" spans="1:8" x14ac:dyDescent="0.25">
      <c r="A69" s="4">
        <v>107</v>
      </c>
      <c r="B69" s="36" t="s">
        <v>5</v>
      </c>
      <c r="C69" s="36"/>
      <c r="D69" s="36" t="s">
        <v>5</v>
      </c>
      <c r="E69" s="36"/>
      <c r="F69" s="36" t="s">
        <v>5</v>
      </c>
      <c r="G69" s="36"/>
      <c r="H69" s="36"/>
    </row>
    <row r="70" spans="1:8" x14ac:dyDescent="0.25">
      <c r="A70" s="4">
        <v>108</v>
      </c>
      <c r="B70" s="36"/>
      <c r="C70" s="36" t="s">
        <v>5</v>
      </c>
      <c r="D70" s="36"/>
      <c r="E70" s="36" t="s">
        <v>5</v>
      </c>
      <c r="F70" s="36"/>
      <c r="G70" s="36" t="s">
        <v>5</v>
      </c>
      <c r="H70" s="36"/>
    </row>
    <row r="71" spans="1:8" x14ac:dyDescent="0.25">
      <c r="A71" s="4">
        <v>109</v>
      </c>
      <c r="B71" s="36"/>
      <c r="C71" s="36" t="s">
        <v>5</v>
      </c>
      <c r="D71" s="36"/>
      <c r="E71" s="36" t="s">
        <v>5</v>
      </c>
      <c r="F71" s="36"/>
      <c r="G71" s="36" t="s">
        <v>5</v>
      </c>
      <c r="H71" s="36"/>
    </row>
    <row r="72" spans="1:8" x14ac:dyDescent="0.25">
      <c r="A72" s="4">
        <v>110</v>
      </c>
      <c r="B72" s="36" t="s">
        <v>5</v>
      </c>
      <c r="C72" s="36" t="s">
        <v>10</v>
      </c>
      <c r="D72" s="36" t="s">
        <v>5</v>
      </c>
      <c r="E72" s="36"/>
      <c r="F72" s="36"/>
      <c r="G72" s="36" t="s">
        <v>5</v>
      </c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 t="s">
        <v>5</v>
      </c>
      <c r="C74" s="37" t="s">
        <v>5</v>
      </c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/>
      <c r="D83" s="36" t="s">
        <v>5</v>
      </c>
      <c r="E83" s="36"/>
      <c r="F83" s="36" t="s">
        <v>9</v>
      </c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 t="s">
        <v>5</v>
      </c>
      <c r="C85" s="36"/>
      <c r="D85" s="36" t="s">
        <v>5</v>
      </c>
      <c r="E85" s="36"/>
      <c r="F85" s="36" t="s">
        <v>5</v>
      </c>
      <c r="G85" s="36" t="s">
        <v>6</v>
      </c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 t="s">
        <v>5</v>
      </c>
      <c r="H87" s="36"/>
    </row>
    <row r="88" spans="1:8" x14ac:dyDescent="0.25">
      <c r="A88" s="4">
        <v>126</v>
      </c>
      <c r="B88" s="36"/>
      <c r="C88" s="36" t="s">
        <v>5</v>
      </c>
      <c r="D88" s="36"/>
      <c r="E88" s="36" t="s">
        <v>5</v>
      </c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534" priority="124" operator="equal">
      <formula>"Elétrico"</formula>
    </cfRule>
    <cfRule type="cellIs" dxfId="2533" priority="123" operator="equal">
      <formula>"Chuva"</formula>
    </cfRule>
    <cfRule type="cellIs" dxfId="2532" priority="122" operator="equal">
      <formula>"Operação"</formula>
    </cfRule>
    <cfRule type="cellIs" dxfId="2531" priority="121" operator="equal">
      <formula>"Feito"</formula>
    </cfRule>
    <cfRule type="cellIs" dxfId="2530" priority="126" operator="equal">
      <formula>"Ok"</formula>
    </cfRule>
    <cfRule type="cellIs" dxfId="2529" priority="125" operator="equal">
      <formula>"Mecânico"</formula>
    </cfRule>
  </conditionalFormatting>
  <conditionalFormatting sqref="B5:F11 E12:E14 C12:C15 B81:E87">
    <cfRule type="cellIs" dxfId="2528" priority="118" operator="equal">
      <formula>"Energia"</formula>
    </cfRule>
  </conditionalFormatting>
  <conditionalFormatting sqref="B36:H36">
    <cfRule type="cellIs" dxfId="2527" priority="18" operator="equal">
      <formula>"Feito"</formula>
    </cfRule>
    <cfRule type="cellIs" dxfId="2526" priority="17" operator="equal">
      <formula>"Energia"</formula>
    </cfRule>
    <cfRule type="cellIs" dxfId="2525" priority="19" operator="equal">
      <formula>"Operação"</formula>
    </cfRule>
    <cfRule type="cellIs" dxfId="2524" priority="20" operator="equal">
      <formula>"Chuva"</formula>
    </cfRule>
    <cfRule type="cellIs" dxfId="2523" priority="21" operator="equal">
      <formula>"Elétrico"</formula>
    </cfRule>
    <cfRule type="cellIs" dxfId="2522" priority="22" operator="equal">
      <formula>"Mecânico"</formula>
    </cfRule>
    <cfRule type="cellIs" dxfId="2521" priority="23" operator="equal">
      <formula>"Ok"</formula>
    </cfRule>
  </conditionalFormatting>
  <conditionalFormatting sqref="B61:H95">
    <cfRule type="cellIs" dxfId="2520" priority="26" operator="equal">
      <formula>"Feito"</formula>
    </cfRule>
    <cfRule type="cellIs" dxfId="2519" priority="27" operator="equal">
      <formula>"Operação"</formula>
    </cfRule>
    <cfRule type="cellIs" dxfId="2518" priority="28" operator="equal">
      <formula>"Chuva"</formula>
    </cfRule>
    <cfRule type="cellIs" dxfId="2517" priority="29" operator="equal">
      <formula>"Elétrico"</formula>
    </cfRule>
    <cfRule type="cellIs" dxfId="2516" priority="30" operator="equal">
      <formula>"Mecânico"</formula>
    </cfRule>
    <cfRule type="cellIs" dxfId="2515" priority="31" operator="equal">
      <formula>"Ok"</formula>
    </cfRule>
    <cfRule type="cellIs" dxfId="2514" priority="15" operator="equal">
      <formula>"Energia"</formula>
    </cfRule>
  </conditionalFormatting>
  <conditionalFormatting sqref="C34:C35">
    <cfRule type="cellIs" dxfId="2513" priority="60" operator="equal">
      <formula>"Energia"</formula>
    </cfRule>
  </conditionalFormatting>
  <conditionalFormatting sqref="C56">
    <cfRule type="cellIs" dxfId="2512" priority="75" operator="equal">
      <formula>"Feito"</formula>
    </cfRule>
    <cfRule type="cellIs" dxfId="2511" priority="76" operator="equal">
      <formula>"Operação"</formula>
    </cfRule>
    <cfRule type="cellIs" dxfId="2510" priority="78" operator="equal">
      <formula>"Elétrico"</formula>
    </cfRule>
    <cfRule type="cellIs" dxfId="2509" priority="79" operator="equal">
      <formula>"Mecânico"</formula>
    </cfRule>
    <cfRule type="cellIs" dxfId="2508" priority="80" operator="equal">
      <formula>"Ok"</formula>
    </cfRule>
    <cfRule type="cellIs" dxfId="2507" priority="77" operator="equal">
      <formula>"Chuva"</formula>
    </cfRule>
    <cfRule type="cellIs" dxfId="2506" priority="74" operator="equal">
      <formula>"Energia"</formula>
    </cfRule>
  </conditionalFormatting>
  <conditionalFormatting sqref="C27:D27 D28:D30">
    <cfRule type="cellIs" dxfId="2505" priority="63" operator="equal">
      <formula>"Energia"</formula>
    </cfRule>
  </conditionalFormatting>
  <conditionalFormatting sqref="C30:D30">
    <cfRule type="cellIs" dxfId="2504" priority="61" operator="equal">
      <formula>"Energia"</formula>
    </cfRule>
  </conditionalFormatting>
  <conditionalFormatting sqref="D60">
    <cfRule type="cellIs" dxfId="2503" priority="62" operator="equal">
      <formula>"Energia"</formula>
    </cfRule>
  </conditionalFormatting>
  <conditionalFormatting sqref="E47:F60">
    <cfRule type="cellIs" dxfId="2502" priority="2" operator="equal">
      <formula>"Feito"</formula>
    </cfRule>
    <cfRule type="cellIs" dxfId="2501" priority="3" operator="equal">
      <formula>"Operação"</formula>
    </cfRule>
    <cfRule type="cellIs" dxfId="2500" priority="4" operator="equal">
      <formula>"Chuva"</formula>
    </cfRule>
    <cfRule type="cellIs" dxfId="2499" priority="5" operator="equal">
      <formula>"Elétrico"</formula>
    </cfRule>
    <cfRule type="cellIs" dxfId="2498" priority="6" operator="equal">
      <formula>"Mecânico"</formula>
    </cfRule>
    <cfRule type="cellIs" dxfId="2497" priority="7" operator="equal">
      <formula>"Ok"</formula>
    </cfRule>
    <cfRule type="cellIs" dxfId="2496" priority="1" operator="equal">
      <formula>"Energia"</formula>
    </cfRule>
  </conditionalFormatting>
  <conditionalFormatting sqref="F6:F33 E46">
    <cfRule type="cellIs" dxfId="2495" priority="103" operator="equal">
      <formula>"Energia"</formula>
    </cfRule>
    <cfRule type="cellIs" dxfId="2494" priority="104" operator="equal">
      <formula>"Feito"</formula>
    </cfRule>
    <cfRule type="cellIs" dxfId="2493" priority="105" operator="equal">
      <formula>"Operação"</formula>
    </cfRule>
    <cfRule type="cellIs" dxfId="2492" priority="106" operator="equal">
      <formula>"Chuva"</formula>
    </cfRule>
    <cfRule type="cellIs" dxfId="2491" priority="107" operator="equal">
      <formula>"Elétrico"</formula>
    </cfRule>
    <cfRule type="cellIs" dxfId="2490" priority="108" operator="equal">
      <formula>"Mecânico"</formula>
    </cfRule>
    <cfRule type="cellIs" dxfId="2489" priority="109" operator="equal">
      <formula>"Ok"</formula>
    </cfRule>
  </conditionalFormatting>
  <conditionalFormatting sqref="F37:F46">
    <cfRule type="cellIs" dxfId="2488" priority="45" operator="equal">
      <formula>"Ok"</formula>
    </cfRule>
    <cfRule type="cellIs" dxfId="2487" priority="44" operator="equal">
      <formula>"Mecânico"</formula>
    </cfRule>
    <cfRule type="cellIs" dxfId="2486" priority="42" operator="equal">
      <formula>"Chuva"</formula>
    </cfRule>
    <cfRule type="cellIs" dxfId="2485" priority="41" operator="equal">
      <formula>"Operação"</formula>
    </cfRule>
    <cfRule type="cellIs" dxfId="2484" priority="40" operator="equal">
      <formula>"Feito"</formula>
    </cfRule>
    <cfRule type="cellIs" dxfId="2483" priority="39" operator="equal">
      <formula>"Energia"</formula>
    </cfRule>
    <cfRule type="cellIs" dxfId="2482" priority="43" operator="equal">
      <formula>"Elétrico"</formula>
    </cfRule>
  </conditionalFormatting>
  <conditionalFormatting sqref="F34:H35">
    <cfRule type="cellIs" dxfId="2481" priority="8" operator="equal">
      <formula>"Energia"</formula>
    </cfRule>
    <cfRule type="cellIs" dxfId="2480" priority="10" operator="equal">
      <formula>"Operação"</formula>
    </cfRule>
    <cfRule type="cellIs" dxfId="2479" priority="11" operator="equal">
      <formula>"Chuva"</formula>
    </cfRule>
    <cfRule type="cellIs" dxfId="2478" priority="12" operator="equal">
      <formula>"Elétrico"</formula>
    </cfRule>
    <cfRule type="cellIs" dxfId="2477" priority="13" operator="equal">
      <formula>"Mecânico"</formula>
    </cfRule>
    <cfRule type="cellIs" dxfId="2476" priority="14" operator="equal">
      <formula>"Ok"</formula>
    </cfRule>
    <cfRule type="cellIs" dxfId="2475" priority="9" operator="equal">
      <formula>"Feito"</formula>
    </cfRule>
  </conditionalFormatting>
  <conditionalFormatting sqref="G5:H33 G37:H60">
    <cfRule type="cellIs" dxfId="2474" priority="111" operator="equal">
      <formula>"Energia"</formula>
    </cfRule>
    <cfRule type="cellIs" dxfId="2473" priority="112" operator="equal">
      <formula>"Feito"</formula>
    </cfRule>
    <cfRule type="cellIs" dxfId="2472" priority="113" operator="equal">
      <formula>"Operação"</formula>
    </cfRule>
    <cfRule type="cellIs" dxfId="2471" priority="114" operator="equal">
      <formula>"Chuva"</formula>
    </cfRule>
    <cfRule type="cellIs" dxfId="2470" priority="115" operator="equal">
      <formula>"Elétrico"</formula>
    </cfRule>
    <cfRule type="cellIs" dxfId="2469" priority="116" operator="equal">
      <formula>"Mecânico"</formula>
    </cfRule>
    <cfRule type="cellIs" dxfId="2468" priority="117" operator="equal">
      <formula>"Ok"</formula>
    </cfRule>
  </conditionalFormatting>
  <conditionalFormatting sqref="I5:I16 B6:E35 I19:I26 I29:I62 B37:E45 B46:D60">
    <cfRule type="cellIs" dxfId="2467" priority="120" operator="equal">
      <formula>"Energia"</formula>
    </cfRule>
  </conditionalFormatting>
  <conditionalFormatting sqref="J7">
    <cfRule type="iconSet" priority="11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6022629B-A844-4BAE-AA8A-97E14D1252A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3268-2A33-48D6-AFFB-E991F7A32A01}">
  <sheetPr codeName="Planilha90">
    <tabColor theme="8"/>
  </sheetPr>
  <dimension ref="A1:Q95"/>
  <sheetViews>
    <sheetView showGridLines="0" zoomScale="130" zoomScaleNormal="130" workbookViewId="0">
      <pane ySplit="4" topLeftCell="A5" activePane="bottomLeft" state="frozen"/>
      <selection pane="bottomLeft" activeCell="G8" sqref="G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73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44879</v>
      </c>
      <c r="C3" s="21">
        <f>B3+1</f>
        <v>44880</v>
      </c>
      <c r="D3" s="21">
        <f t="shared" ref="D3:H3" si="0">C3+1</f>
        <v>44881</v>
      </c>
      <c r="E3" s="21">
        <f t="shared" si="0"/>
        <v>44882</v>
      </c>
      <c r="F3" s="21">
        <f t="shared" si="0"/>
        <v>44883</v>
      </c>
      <c r="G3" s="21">
        <f t="shared" si="0"/>
        <v>44884</v>
      </c>
      <c r="H3" s="23">
        <f t="shared" si="0"/>
        <v>44885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10</v>
      </c>
      <c r="C5" s="36"/>
      <c r="D5" s="36"/>
      <c r="E5" s="36"/>
      <c r="F5" s="36"/>
      <c r="G5" s="36"/>
      <c r="H5" s="36"/>
      <c r="J5" s="46" t="s">
        <v>5</v>
      </c>
      <c r="K5">
        <f>COUNTIF($B$5:$H$95,J5)</f>
        <v>17</v>
      </c>
      <c r="L5" s="32">
        <f t="shared" ref="L5:L10" si="2">K5/$K$11</f>
        <v>0.39534883720930231</v>
      </c>
      <c r="M5" s="50">
        <f>B3</f>
        <v>44879</v>
      </c>
      <c r="O5" t="s">
        <v>42</v>
      </c>
      <c r="P5">
        <v>43</v>
      </c>
      <c r="Q5" s="50">
        <f>M5</f>
        <v>44879</v>
      </c>
    </row>
    <row r="6" spans="1:17" x14ac:dyDescent="0.25">
      <c r="A6" s="4">
        <v>2</v>
      </c>
      <c r="B6" s="36" t="s">
        <v>9</v>
      </c>
      <c r="C6" s="36" t="s">
        <v>9</v>
      </c>
      <c r="D6" s="36" t="s">
        <v>9</v>
      </c>
      <c r="E6" s="36"/>
      <c r="F6" s="36" t="s">
        <v>5</v>
      </c>
      <c r="G6" s="36"/>
      <c r="H6" s="36"/>
      <c r="J6" s="40" t="s">
        <v>8</v>
      </c>
      <c r="K6">
        <f>COUNTIF($B$5:$H$95,J6)</f>
        <v>2</v>
      </c>
      <c r="L6" s="33">
        <f t="shared" si="2"/>
        <v>4.6511627906976744E-2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 t="s">
        <v>5</v>
      </c>
      <c r="G7" s="36"/>
      <c r="H7" s="36"/>
      <c r="J7" s="44" t="s">
        <v>9</v>
      </c>
      <c r="K7">
        <f t="shared" ref="K7:K10" si="3">COUNTIF($B$5:$H$95,J7)</f>
        <v>3</v>
      </c>
      <c r="L7" s="33">
        <f t="shared" si="2"/>
        <v>6.9767441860465115E-2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6</v>
      </c>
      <c r="C8" s="36"/>
      <c r="D8" s="36"/>
      <c r="E8" s="36" t="s">
        <v>5</v>
      </c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43</v>
      </c>
    </row>
    <row r="9" spans="1:17" x14ac:dyDescent="0.25">
      <c r="A9" s="4">
        <v>5</v>
      </c>
      <c r="B9" s="36" t="s">
        <v>6</v>
      </c>
      <c r="C9" s="36"/>
      <c r="D9" s="36"/>
      <c r="E9" s="36"/>
      <c r="F9" s="36"/>
      <c r="G9" s="36"/>
      <c r="H9" s="36"/>
      <c r="J9" s="43" t="s">
        <v>6</v>
      </c>
      <c r="K9">
        <f t="shared" si="3"/>
        <v>19</v>
      </c>
      <c r="L9" s="33">
        <f t="shared" si="2"/>
        <v>0.44186046511627908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2</v>
      </c>
      <c r="L10" s="35">
        <f t="shared" si="2"/>
        <v>4.6511627906976744E-2</v>
      </c>
      <c r="O10" t="s">
        <v>55</v>
      </c>
      <c r="P10">
        <f>P8</f>
        <v>43</v>
      </c>
    </row>
    <row r="11" spans="1:17" x14ac:dyDescent="0.25">
      <c r="A11" s="4">
        <v>7</v>
      </c>
      <c r="B11" s="36" t="s">
        <v>6</v>
      </c>
      <c r="C11" s="36"/>
      <c r="D11" s="36"/>
      <c r="E11" s="36"/>
      <c r="F11" s="36"/>
      <c r="G11" s="36"/>
      <c r="H11" s="36"/>
      <c r="J11" s="42" t="s">
        <v>20</v>
      </c>
      <c r="K11">
        <f>SUM(K5:K10)</f>
        <v>43</v>
      </c>
    </row>
    <row r="12" spans="1:17" x14ac:dyDescent="0.25">
      <c r="A12" s="4">
        <v>8</v>
      </c>
      <c r="B12" s="36" t="s">
        <v>6</v>
      </c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 t="s">
        <v>6</v>
      </c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 t="s">
        <v>6</v>
      </c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 t="s">
        <v>6</v>
      </c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/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 t="s">
        <v>6</v>
      </c>
      <c r="C30" s="36"/>
      <c r="D30" s="36"/>
      <c r="E30" s="36" t="s">
        <v>5</v>
      </c>
      <c r="F30" s="36" t="s">
        <v>5</v>
      </c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8</v>
      </c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6</v>
      </c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 t="s">
        <v>6</v>
      </c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 t="s">
        <v>5</v>
      </c>
      <c r="G46" s="36"/>
      <c r="H46" s="36"/>
    </row>
    <row r="47" spans="1:11" x14ac:dyDescent="0.25">
      <c r="A47" s="4">
        <v>43</v>
      </c>
      <c r="B47" s="36" t="s">
        <v>10</v>
      </c>
      <c r="C47" s="36"/>
      <c r="D47" s="36"/>
      <c r="E47" s="36"/>
      <c r="F47" s="36" t="s">
        <v>5</v>
      </c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 t="s">
        <v>6</v>
      </c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 t="s">
        <v>6</v>
      </c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 t="s">
        <v>6</v>
      </c>
      <c r="C54" s="36"/>
      <c r="D54" s="36"/>
      <c r="E54" s="36"/>
      <c r="F54" s="36"/>
      <c r="G54" s="36"/>
      <c r="H54" s="36"/>
    </row>
    <row r="55" spans="1:11" x14ac:dyDescent="0.25">
      <c r="A55" s="4">
        <v>51</v>
      </c>
      <c r="B55" s="36" t="s">
        <v>5</v>
      </c>
      <c r="C55" s="36"/>
      <c r="D55" s="36"/>
      <c r="E55" s="36"/>
      <c r="F55" s="36"/>
      <c r="G55" s="36"/>
      <c r="H55" s="36"/>
    </row>
    <row r="56" spans="1:11" x14ac:dyDescent="0.25">
      <c r="A56" s="4">
        <v>52</v>
      </c>
      <c r="B56" s="36" t="s">
        <v>6</v>
      </c>
      <c r="C56" s="36"/>
      <c r="D56" s="36"/>
      <c r="E56" s="36"/>
      <c r="F56" s="36"/>
      <c r="G56" s="36"/>
      <c r="H56" s="36"/>
    </row>
    <row r="57" spans="1:11" x14ac:dyDescent="0.25">
      <c r="A57" s="4">
        <v>53</v>
      </c>
      <c r="B57" s="36" t="s">
        <v>5</v>
      </c>
      <c r="C57" s="36"/>
      <c r="D57" s="36"/>
      <c r="E57" s="36"/>
      <c r="F57" s="36"/>
      <c r="G57" s="36"/>
      <c r="H57" s="36"/>
    </row>
    <row r="58" spans="1:11" x14ac:dyDescent="0.25">
      <c r="A58" s="4">
        <v>54</v>
      </c>
      <c r="B58" s="36" t="s">
        <v>5</v>
      </c>
      <c r="C58" s="36"/>
      <c r="D58" s="36"/>
      <c r="E58" s="36"/>
      <c r="F58" s="36"/>
      <c r="G58" s="36"/>
      <c r="H58" s="36"/>
    </row>
    <row r="59" spans="1:11" x14ac:dyDescent="0.25">
      <c r="A59" s="4">
        <v>55</v>
      </c>
      <c r="B59" s="36" t="s">
        <v>6</v>
      </c>
      <c r="C59" s="36"/>
      <c r="D59" s="36"/>
      <c r="E59" s="36"/>
      <c r="F59" s="36"/>
      <c r="G59" s="36" t="s">
        <v>6</v>
      </c>
      <c r="H59" s="36"/>
    </row>
    <row r="60" spans="1:11" x14ac:dyDescent="0.25">
      <c r="A60" s="4">
        <v>56</v>
      </c>
      <c r="B60" s="36" t="s">
        <v>6</v>
      </c>
      <c r="C60" s="36"/>
      <c r="D60" s="36"/>
      <c r="E60" s="36"/>
      <c r="F60" s="36"/>
      <c r="G60" s="36" t="s">
        <v>6</v>
      </c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 t="s">
        <v>5</v>
      </c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 t="s">
        <v>5</v>
      </c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 t="s">
        <v>6</v>
      </c>
      <c r="D69" s="36"/>
      <c r="E69" s="36"/>
      <c r="F69" s="36"/>
      <c r="G69" s="36"/>
      <c r="H69" s="36"/>
    </row>
    <row r="70" spans="1:8" x14ac:dyDescent="0.25">
      <c r="A70" s="4">
        <v>108</v>
      </c>
      <c r="B70" s="36" t="s">
        <v>5</v>
      </c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 t="s">
        <v>5</v>
      </c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 t="s">
        <v>5</v>
      </c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 t="s">
        <v>8</v>
      </c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 t="s">
        <v>5</v>
      </c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466" priority="117" operator="equal">
      <formula>"Elétrico"</formula>
    </cfRule>
    <cfRule type="cellIs" dxfId="2465" priority="116" operator="equal">
      <formula>"Chuva"</formula>
    </cfRule>
    <cfRule type="cellIs" dxfId="2464" priority="115" operator="equal">
      <formula>"Operação"</formula>
    </cfRule>
    <cfRule type="cellIs" dxfId="2463" priority="114" operator="equal">
      <formula>"Feito"</formula>
    </cfRule>
    <cfRule type="cellIs" dxfId="2462" priority="119" operator="equal">
      <formula>"Ok"</formula>
    </cfRule>
    <cfRule type="cellIs" dxfId="2461" priority="118" operator="equal">
      <formula>"Mecânico"</formula>
    </cfRule>
  </conditionalFormatting>
  <conditionalFormatting sqref="B5:F11 B12 E12:E14 C12:C15 B81:E87">
    <cfRule type="cellIs" dxfId="2460" priority="111" operator="equal">
      <formula>"Energia"</formula>
    </cfRule>
  </conditionalFormatting>
  <conditionalFormatting sqref="B36:H36">
    <cfRule type="cellIs" dxfId="2459" priority="18" operator="equal">
      <formula>"Feito"</formula>
    </cfRule>
    <cfRule type="cellIs" dxfId="2458" priority="17" operator="equal">
      <formula>"Energia"</formula>
    </cfRule>
    <cfRule type="cellIs" dxfId="2457" priority="19" operator="equal">
      <formula>"Operação"</formula>
    </cfRule>
    <cfRule type="cellIs" dxfId="2456" priority="20" operator="equal">
      <formula>"Chuva"</formula>
    </cfRule>
    <cfRule type="cellIs" dxfId="2455" priority="21" operator="equal">
      <formula>"Elétrico"</formula>
    </cfRule>
    <cfRule type="cellIs" dxfId="2454" priority="22" operator="equal">
      <formula>"Mecânico"</formula>
    </cfRule>
    <cfRule type="cellIs" dxfId="2453" priority="23" operator="equal">
      <formula>"Ok"</formula>
    </cfRule>
  </conditionalFormatting>
  <conditionalFormatting sqref="B61:H95">
    <cfRule type="cellIs" dxfId="2452" priority="26" operator="equal">
      <formula>"Feito"</formula>
    </cfRule>
    <cfRule type="cellIs" dxfId="2451" priority="27" operator="equal">
      <formula>"Operação"</formula>
    </cfRule>
    <cfRule type="cellIs" dxfId="2450" priority="28" operator="equal">
      <formula>"Chuva"</formula>
    </cfRule>
    <cfRule type="cellIs" dxfId="2449" priority="29" operator="equal">
      <formula>"Elétrico"</formula>
    </cfRule>
    <cfRule type="cellIs" dxfId="2448" priority="30" operator="equal">
      <formula>"Mecânico"</formula>
    </cfRule>
    <cfRule type="cellIs" dxfId="2447" priority="31" operator="equal">
      <formula>"Ok"</formula>
    </cfRule>
    <cfRule type="cellIs" dxfId="2446" priority="15" operator="equal">
      <formula>"Energia"</formula>
    </cfRule>
  </conditionalFormatting>
  <conditionalFormatting sqref="C34:C35">
    <cfRule type="cellIs" dxfId="2445" priority="53" operator="equal">
      <formula>"Energia"</formula>
    </cfRule>
  </conditionalFormatting>
  <conditionalFormatting sqref="C56">
    <cfRule type="cellIs" dxfId="2444" priority="68" operator="equal">
      <formula>"Feito"</formula>
    </cfRule>
    <cfRule type="cellIs" dxfId="2443" priority="69" operator="equal">
      <formula>"Operação"</formula>
    </cfRule>
    <cfRule type="cellIs" dxfId="2442" priority="71" operator="equal">
      <formula>"Elétrico"</formula>
    </cfRule>
    <cfRule type="cellIs" dxfId="2441" priority="72" operator="equal">
      <formula>"Mecânico"</formula>
    </cfRule>
    <cfRule type="cellIs" dxfId="2440" priority="73" operator="equal">
      <formula>"Ok"</formula>
    </cfRule>
    <cfRule type="cellIs" dxfId="2439" priority="70" operator="equal">
      <formula>"Chuva"</formula>
    </cfRule>
    <cfRule type="cellIs" dxfId="2438" priority="67" operator="equal">
      <formula>"Energia"</formula>
    </cfRule>
  </conditionalFormatting>
  <conditionalFormatting sqref="C27:D27 D28:D30">
    <cfRule type="cellIs" dxfId="2437" priority="56" operator="equal">
      <formula>"Energia"</formula>
    </cfRule>
  </conditionalFormatting>
  <conditionalFormatting sqref="C30:D30">
    <cfRule type="cellIs" dxfId="2436" priority="54" operator="equal">
      <formula>"Energia"</formula>
    </cfRule>
  </conditionalFormatting>
  <conditionalFormatting sqref="D60">
    <cfRule type="cellIs" dxfId="2435" priority="55" operator="equal">
      <formula>"Energia"</formula>
    </cfRule>
  </conditionalFormatting>
  <conditionalFormatting sqref="E47:F60">
    <cfRule type="cellIs" dxfId="2434" priority="2" operator="equal">
      <formula>"Feito"</formula>
    </cfRule>
    <cfRule type="cellIs" dxfId="2433" priority="3" operator="equal">
      <formula>"Operação"</formula>
    </cfRule>
    <cfRule type="cellIs" dxfId="2432" priority="4" operator="equal">
      <formula>"Chuva"</formula>
    </cfRule>
    <cfRule type="cellIs" dxfId="2431" priority="5" operator="equal">
      <formula>"Elétrico"</formula>
    </cfRule>
    <cfRule type="cellIs" dxfId="2430" priority="6" operator="equal">
      <formula>"Mecânico"</formula>
    </cfRule>
    <cfRule type="cellIs" dxfId="2429" priority="7" operator="equal">
      <formula>"Ok"</formula>
    </cfRule>
    <cfRule type="cellIs" dxfId="2428" priority="1" operator="equal">
      <formula>"Energia"</formula>
    </cfRule>
  </conditionalFormatting>
  <conditionalFormatting sqref="F6:F33 E46">
    <cfRule type="cellIs" dxfId="2427" priority="96" operator="equal">
      <formula>"Energia"</formula>
    </cfRule>
    <cfRule type="cellIs" dxfId="2426" priority="97" operator="equal">
      <formula>"Feito"</formula>
    </cfRule>
    <cfRule type="cellIs" dxfId="2425" priority="98" operator="equal">
      <formula>"Operação"</formula>
    </cfRule>
    <cfRule type="cellIs" dxfId="2424" priority="99" operator="equal">
      <formula>"Chuva"</formula>
    </cfRule>
    <cfRule type="cellIs" dxfId="2423" priority="100" operator="equal">
      <formula>"Elétrico"</formula>
    </cfRule>
    <cfRule type="cellIs" dxfId="2422" priority="101" operator="equal">
      <formula>"Mecânico"</formula>
    </cfRule>
    <cfRule type="cellIs" dxfId="2421" priority="102" operator="equal">
      <formula>"Ok"</formula>
    </cfRule>
  </conditionalFormatting>
  <conditionalFormatting sqref="F37:F46">
    <cfRule type="cellIs" dxfId="2420" priority="38" operator="equal">
      <formula>"Ok"</formula>
    </cfRule>
    <cfRule type="cellIs" dxfId="2419" priority="37" operator="equal">
      <formula>"Mecânico"</formula>
    </cfRule>
    <cfRule type="cellIs" dxfId="2418" priority="35" operator="equal">
      <formula>"Chuva"</formula>
    </cfRule>
    <cfRule type="cellIs" dxfId="2417" priority="34" operator="equal">
      <formula>"Operação"</formula>
    </cfRule>
    <cfRule type="cellIs" dxfId="2416" priority="33" operator="equal">
      <formula>"Feito"</formula>
    </cfRule>
    <cfRule type="cellIs" dxfId="2415" priority="32" operator="equal">
      <formula>"Energia"</formula>
    </cfRule>
    <cfRule type="cellIs" dxfId="2414" priority="36" operator="equal">
      <formula>"Elétrico"</formula>
    </cfRule>
  </conditionalFormatting>
  <conditionalFormatting sqref="F34:H35">
    <cfRule type="cellIs" dxfId="2413" priority="8" operator="equal">
      <formula>"Energia"</formula>
    </cfRule>
    <cfRule type="cellIs" dxfId="2412" priority="10" operator="equal">
      <formula>"Operação"</formula>
    </cfRule>
    <cfRule type="cellIs" dxfId="2411" priority="11" operator="equal">
      <formula>"Chuva"</formula>
    </cfRule>
    <cfRule type="cellIs" dxfId="2410" priority="12" operator="equal">
      <formula>"Elétrico"</formula>
    </cfRule>
    <cfRule type="cellIs" dxfId="2409" priority="13" operator="equal">
      <formula>"Mecânico"</formula>
    </cfRule>
    <cfRule type="cellIs" dxfId="2408" priority="14" operator="equal">
      <formula>"Ok"</formula>
    </cfRule>
    <cfRule type="cellIs" dxfId="2407" priority="9" operator="equal">
      <formula>"Feito"</formula>
    </cfRule>
  </conditionalFormatting>
  <conditionalFormatting sqref="G5:H33 G37:H60">
    <cfRule type="cellIs" dxfId="2406" priority="104" operator="equal">
      <formula>"Energia"</formula>
    </cfRule>
    <cfRule type="cellIs" dxfId="2405" priority="105" operator="equal">
      <formula>"Feito"</formula>
    </cfRule>
    <cfRule type="cellIs" dxfId="2404" priority="106" operator="equal">
      <formula>"Operação"</formula>
    </cfRule>
    <cfRule type="cellIs" dxfId="2403" priority="107" operator="equal">
      <formula>"Chuva"</formula>
    </cfRule>
    <cfRule type="cellIs" dxfId="2402" priority="108" operator="equal">
      <formula>"Elétrico"</formula>
    </cfRule>
    <cfRule type="cellIs" dxfId="2401" priority="109" operator="equal">
      <formula>"Mecânico"</formula>
    </cfRule>
    <cfRule type="cellIs" dxfId="2400" priority="110" operator="equal">
      <formula>"Ok"</formula>
    </cfRule>
  </conditionalFormatting>
  <conditionalFormatting sqref="I5:I16 B6:E35 I19:I26 I29:I62 B37:E45 B46:D60">
    <cfRule type="cellIs" dxfId="2399" priority="113" operator="equal">
      <formula>"Energia"</formula>
    </cfRule>
  </conditionalFormatting>
  <conditionalFormatting sqref="J7">
    <cfRule type="iconSet" priority="11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75578D94-71C3-40B2-BFE7-81A923EC1D2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D9C2-1E35-4589-A461-6E66842E487B}">
  <sheetPr codeName="Planilha91">
    <tabColor theme="8"/>
  </sheetPr>
  <dimension ref="A1:Q95"/>
  <sheetViews>
    <sheetView showGridLines="0" zoomScale="130" zoomScaleNormal="130" workbookViewId="0">
      <pane ySplit="4" topLeftCell="A32" activePane="bottomLeft" state="frozen"/>
      <selection pane="bottomLeft" activeCell="F33" sqref="F3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44893</v>
      </c>
      <c r="C3" s="21">
        <f>B3+1</f>
        <v>44894</v>
      </c>
      <c r="D3" s="21">
        <f t="shared" ref="D3:H3" si="0">C3+1</f>
        <v>44895</v>
      </c>
      <c r="E3" s="21">
        <f t="shared" si="0"/>
        <v>44896</v>
      </c>
      <c r="F3" s="21">
        <f t="shared" si="0"/>
        <v>44897</v>
      </c>
      <c r="G3" s="21">
        <f t="shared" si="0"/>
        <v>44898</v>
      </c>
      <c r="H3" s="23">
        <f t="shared" si="0"/>
        <v>44899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 t="s">
        <v>10</v>
      </c>
      <c r="G5" s="36"/>
      <c r="H5" s="36"/>
      <c r="J5" s="46" t="s">
        <v>5</v>
      </c>
      <c r="K5">
        <f>COUNTIF($B$5:$H$95,J5)</f>
        <v>3</v>
      </c>
      <c r="L5" s="32">
        <f t="shared" ref="L5:L10" si="2">K5/$K$11</f>
        <v>0.375</v>
      </c>
      <c r="M5" s="50">
        <f>B3</f>
        <v>44893</v>
      </c>
      <c r="O5" t="s">
        <v>42</v>
      </c>
      <c r="P5">
        <v>6</v>
      </c>
      <c r="Q5" s="50">
        <f>M5</f>
        <v>44893</v>
      </c>
    </row>
    <row r="6" spans="1:17" x14ac:dyDescent="0.25">
      <c r="A6" s="4">
        <v>2</v>
      </c>
      <c r="B6" s="36"/>
      <c r="C6" s="36"/>
      <c r="D6" s="36"/>
      <c r="E6" s="36"/>
      <c r="F6" s="36" t="s">
        <v>5</v>
      </c>
      <c r="G6" s="36"/>
      <c r="H6" s="36"/>
      <c r="J6" s="40" t="s">
        <v>8</v>
      </c>
      <c r="K6">
        <f>COUNTIF($B$5:$H$95,J6)</f>
        <v>0</v>
      </c>
      <c r="L6" s="33">
        <f t="shared" si="2"/>
        <v>0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 t="s">
        <v>6</v>
      </c>
      <c r="H7" s="36"/>
      <c r="J7" s="44" t="s">
        <v>9</v>
      </c>
      <c r="K7">
        <f t="shared" ref="K7:K10" si="3">COUNTIF($B$5:$H$95,J7)</f>
        <v>1</v>
      </c>
      <c r="L7" s="33">
        <f t="shared" si="2"/>
        <v>0.125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 t="s">
        <v>5</v>
      </c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1</v>
      </c>
      <c r="L9" s="33">
        <f t="shared" si="2"/>
        <v>0.125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3</v>
      </c>
      <c r="L10" s="35">
        <f t="shared" si="2"/>
        <v>0.375</v>
      </c>
      <c r="O10" t="s">
        <v>55</v>
      </c>
      <c r="P10">
        <f>P8</f>
        <v>6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8</v>
      </c>
    </row>
    <row r="12" spans="1:17" x14ac:dyDescent="0.25">
      <c r="A12" s="4">
        <v>8</v>
      </c>
      <c r="B12" s="36"/>
      <c r="C12" s="36"/>
      <c r="D12" s="36"/>
      <c r="E12" s="36"/>
      <c r="F12" s="36" t="s">
        <v>10</v>
      </c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/>
      <c r="D29" s="36"/>
      <c r="E29" s="36"/>
      <c r="F29" s="36" t="s">
        <v>9</v>
      </c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 t="s">
        <v>10</v>
      </c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1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1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1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 t="s">
        <v>5</v>
      </c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398" priority="117" operator="equal">
      <formula>"Elétrico"</formula>
    </cfRule>
    <cfRule type="cellIs" dxfId="2397" priority="116" operator="equal">
      <formula>"Chuva"</formula>
    </cfRule>
    <cfRule type="cellIs" dxfId="2396" priority="115" operator="equal">
      <formula>"Operação"</formula>
    </cfRule>
    <cfRule type="cellIs" dxfId="2395" priority="114" operator="equal">
      <formula>"Feito"</formula>
    </cfRule>
    <cfRule type="cellIs" dxfId="2394" priority="119" operator="equal">
      <formula>"Ok"</formula>
    </cfRule>
    <cfRule type="cellIs" dxfId="2393" priority="118" operator="equal">
      <formula>"Mecânico"</formula>
    </cfRule>
  </conditionalFormatting>
  <conditionalFormatting sqref="B5:F11 B12 E12:E14 C12:C15 B81:E87">
    <cfRule type="cellIs" dxfId="2392" priority="111" operator="equal">
      <formula>"Energia"</formula>
    </cfRule>
  </conditionalFormatting>
  <conditionalFormatting sqref="B36:H36">
    <cfRule type="cellIs" dxfId="2391" priority="18" operator="equal">
      <formula>"Feito"</formula>
    </cfRule>
    <cfRule type="cellIs" dxfId="2390" priority="17" operator="equal">
      <formula>"Energia"</formula>
    </cfRule>
    <cfRule type="cellIs" dxfId="2389" priority="19" operator="equal">
      <formula>"Operação"</formula>
    </cfRule>
    <cfRule type="cellIs" dxfId="2388" priority="20" operator="equal">
      <formula>"Chuva"</formula>
    </cfRule>
    <cfRule type="cellIs" dxfId="2387" priority="21" operator="equal">
      <formula>"Elétrico"</formula>
    </cfRule>
    <cfRule type="cellIs" dxfId="2386" priority="22" operator="equal">
      <formula>"Mecânico"</formula>
    </cfRule>
    <cfRule type="cellIs" dxfId="2385" priority="23" operator="equal">
      <formula>"Ok"</formula>
    </cfRule>
  </conditionalFormatting>
  <conditionalFormatting sqref="B61:H95">
    <cfRule type="cellIs" dxfId="2384" priority="26" operator="equal">
      <formula>"Feito"</formula>
    </cfRule>
    <cfRule type="cellIs" dxfId="2383" priority="27" operator="equal">
      <formula>"Operação"</formula>
    </cfRule>
    <cfRule type="cellIs" dxfId="2382" priority="28" operator="equal">
      <formula>"Chuva"</formula>
    </cfRule>
    <cfRule type="cellIs" dxfId="2381" priority="29" operator="equal">
      <formula>"Elétrico"</formula>
    </cfRule>
    <cfRule type="cellIs" dxfId="2380" priority="30" operator="equal">
      <formula>"Mecânico"</formula>
    </cfRule>
    <cfRule type="cellIs" dxfId="2379" priority="31" operator="equal">
      <formula>"Ok"</formula>
    </cfRule>
    <cfRule type="cellIs" dxfId="2378" priority="15" operator="equal">
      <formula>"Energia"</formula>
    </cfRule>
  </conditionalFormatting>
  <conditionalFormatting sqref="C34:C35">
    <cfRule type="cellIs" dxfId="2377" priority="53" operator="equal">
      <formula>"Energia"</formula>
    </cfRule>
  </conditionalFormatting>
  <conditionalFormatting sqref="C56">
    <cfRule type="cellIs" dxfId="2376" priority="68" operator="equal">
      <formula>"Feito"</formula>
    </cfRule>
    <cfRule type="cellIs" dxfId="2375" priority="69" operator="equal">
      <formula>"Operação"</formula>
    </cfRule>
    <cfRule type="cellIs" dxfId="2374" priority="71" operator="equal">
      <formula>"Elétrico"</formula>
    </cfRule>
    <cfRule type="cellIs" dxfId="2373" priority="72" operator="equal">
      <formula>"Mecânico"</formula>
    </cfRule>
    <cfRule type="cellIs" dxfId="2372" priority="73" operator="equal">
      <formula>"Ok"</formula>
    </cfRule>
    <cfRule type="cellIs" dxfId="2371" priority="70" operator="equal">
      <formula>"Chuva"</formula>
    </cfRule>
    <cfRule type="cellIs" dxfId="2370" priority="67" operator="equal">
      <formula>"Energia"</formula>
    </cfRule>
  </conditionalFormatting>
  <conditionalFormatting sqref="C27:D27 D28:D30">
    <cfRule type="cellIs" dxfId="2369" priority="56" operator="equal">
      <formula>"Energia"</formula>
    </cfRule>
  </conditionalFormatting>
  <conditionalFormatting sqref="C30:D30">
    <cfRule type="cellIs" dxfId="2368" priority="54" operator="equal">
      <formula>"Energia"</formula>
    </cfRule>
  </conditionalFormatting>
  <conditionalFormatting sqref="D60">
    <cfRule type="cellIs" dxfId="2367" priority="55" operator="equal">
      <formula>"Energia"</formula>
    </cfRule>
  </conditionalFormatting>
  <conditionalFormatting sqref="E47:F60">
    <cfRule type="cellIs" dxfId="2366" priority="2" operator="equal">
      <formula>"Feito"</formula>
    </cfRule>
    <cfRule type="cellIs" dxfId="2365" priority="3" operator="equal">
      <formula>"Operação"</formula>
    </cfRule>
    <cfRule type="cellIs" dxfId="2364" priority="4" operator="equal">
      <formula>"Chuva"</formula>
    </cfRule>
    <cfRule type="cellIs" dxfId="2363" priority="5" operator="equal">
      <formula>"Elétrico"</formula>
    </cfRule>
    <cfRule type="cellIs" dxfId="2362" priority="6" operator="equal">
      <formula>"Mecânico"</formula>
    </cfRule>
    <cfRule type="cellIs" dxfId="2361" priority="7" operator="equal">
      <formula>"Ok"</formula>
    </cfRule>
    <cfRule type="cellIs" dxfId="2360" priority="1" operator="equal">
      <formula>"Energia"</formula>
    </cfRule>
  </conditionalFormatting>
  <conditionalFormatting sqref="F6:F33 E46">
    <cfRule type="cellIs" dxfId="2359" priority="96" operator="equal">
      <formula>"Energia"</formula>
    </cfRule>
    <cfRule type="cellIs" dxfId="2358" priority="97" operator="equal">
      <formula>"Feito"</formula>
    </cfRule>
    <cfRule type="cellIs" dxfId="2357" priority="98" operator="equal">
      <formula>"Operação"</formula>
    </cfRule>
    <cfRule type="cellIs" dxfId="2356" priority="99" operator="equal">
      <formula>"Chuva"</formula>
    </cfRule>
    <cfRule type="cellIs" dxfId="2355" priority="100" operator="equal">
      <formula>"Elétrico"</formula>
    </cfRule>
    <cfRule type="cellIs" dxfId="2354" priority="101" operator="equal">
      <formula>"Mecânico"</formula>
    </cfRule>
    <cfRule type="cellIs" dxfId="2353" priority="102" operator="equal">
      <formula>"Ok"</formula>
    </cfRule>
  </conditionalFormatting>
  <conditionalFormatting sqref="F37:F46">
    <cfRule type="cellIs" dxfId="2352" priority="38" operator="equal">
      <formula>"Ok"</formula>
    </cfRule>
    <cfRule type="cellIs" dxfId="2351" priority="37" operator="equal">
      <formula>"Mecânico"</formula>
    </cfRule>
    <cfRule type="cellIs" dxfId="2350" priority="35" operator="equal">
      <formula>"Chuva"</formula>
    </cfRule>
    <cfRule type="cellIs" dxfId="2349" priority="34" operator="equal">
      <formula>"Operação"</formula>
    </cfRule>
    <cfRule type="cellIs" dxfId="2348" priority="33" operator="equal">
      <formula>"Feito"</formula>
    </cfRule>
    <cfRule type="cellIs" dxfId="2347" priority="32" operator="equal">
      <formula>"Energia"</formula>
    </cfRule>
    <cfRule type="cellIs" dxfId="2346" priority="36" operator="equal">
      <formula>"Elétrico"</formula>
    </cfRule>
  </conditionalFormatting>
  <conditionalFormatting sqref="F34:H35">
    <cfRule type="cellIs" dxfId="2345" priority="8" operator="equal">
      <formula>"Energia"</formula>
    </cfRule>
    <cfRule type="cellIs" dxfId="2344" priority="10" operator="equal">
      <formula>"Operação"</formula>
    </cfRule>
    <cfRule type="cellIs" dxfId="2343" priority="11" operator="equal">
      <formula>"Chuva"</formula>
    </cfRule>
    <cfRule type="cellIs" dxfId="2342" priority="12" operator="equal">
      <formula>"Elétrico"</formula>
    </cfRule>
    <cfRule type="cellIs" dxfId="2341" priority="13" operator="equal">
      <formula>"Mecânico"</formula>
    </cfRule>
    <cfRule type="cellIs" dxfId="2340" priority="14" operator="equal">
      <formula>"Ok"</formula>
    </cfRule>
    <cfRule type="cellIs" dxfId="2339" priority="9" operator="equal">
      <formula>"Feito"</formula>
    </cfRule>
  </conditionalFormatting>
  <conditionalFormatting sqref="G5:H33 G37:H60">
    <cfRule type="cellIs" dxfId="2338" priority="104" operator="equal">
      <formula>"Energia"</formula>
    </cfRule>
    <cfRule type="cellIs" dxfId="2337" priority="105" operator="equal">
      <formula>"Feito"</formula>
    </cfRule>
    <cfRule type="cellIs" dxfId="2336" priority="106" operator="equal">
      <formula>"Operação"</formula>
    </cfRule>
    <cfRule type="cellIs" dxfId="2335" priority="107" operator="equal">
      <formula>"Chuva"</formula>
    </cfRule>
    <cfRule type="cellIs" dxfId="2334" priority="108" operator="equal">
      <formula>"Elétrico"</formula>
    </cfRule>
    <cfRule type="cellIs" dxfId="2333" priority="109" operator="equal">
      <formula>"Mecânico"</formula>
    </cfRule>
    <cfRule type="cellIs" dxfId="2332" priority="110" operator="equal">
      <formula>"Ok"</formula>
    </cfRule>
  </conditionalFormatting>
  <conditionalFormatting sqref="I5:I16 B6:E35 I19:I26 I29:I62 B37:E45 B46:D60">
    <cfRule type="cellIs" dxfId="2331" priority="113" operator="equal">
      <formula>"Energia"</formula>
    </cfRule>
  </conditionalFormatting>
  <conditionalFormatting sqref="J7">
    <cfRule type="iconSet" priority="11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5D148FD1-9436-45A5-AA33-55690263EDF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FCDA-196C-449E-B221-CE28960D16C3}">
  <sheetPr codeName="Planilha92">
    <tabColor theme="8"/>
  </sheetPr>
  <dimension ref="A1:Q95"/>
  <sheetViews>
    <sheetView showGridLines="0" zoomScale="130" zoomScaleNormal="130" workbookViewId="0">
      <pane ySplit="4" topLeftCell="A68" activePane="bottomLeft" state="frozen"/>
      <selection pane="bottomLeft" activeCell="H75" sqref="H7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75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44900</v>
      </c>
      <c r="C3" s="21">
        <f>B3+1</f>
        <v>44901</v>
      </c>
      <c r="D3" s="21">
        <f t="shared" ref="D3:H3" si="0">C3+1</f>
        <v>44902</v>
      </c>
      <c r="E3" s="21">
        <f t="shared" si="0"/>
        <v>44903</v>
      </c>
      <c r="F3" s="21">
        <f t="shared" si="0"/>
        <v>44904</v>
      </c>
      <c r="G3" s="21">
        <f t="shared" si="0"/>
        <v>44905</v>
      </c>
      <c r="H3" s="23">
        <f t="shared" si="0"/>
        <v>44906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/>
      <c r="E5" s="36"/>
      <c r="F5" s="36"/>
      <c r="G5" s="36"/>
      <c r="H5" s="36"/>
      <c r="J5" s="46" t="s">
        <v>5</v>
      </c>
      <c r="K5">
        <f>COUNTIF($B$5:$H$95,J5)</f>
        <v>26</v>
      </c>
      <c r="L5" s="32">
        <f t="shared" ref="L5:L10" si="2">K5/$K$11</f>
        <v>0.66666666666666663</v>
      </c>
      <c r="M5" s="50">
        <f>B3</f>
        <v>44900</v>
      </c>
      <c r="O5" t="s">
        <v>42</v>
      </c>
      <c r="P5">
        <v>56</v>
      </c>
      <c r="Q5" s="50">
        <f>M5</f>
        <v>44900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3</v>
      </c>
      <c r="L6" s="33">
        <f t="shared" si="2"/>
        <v>7.6923076923076927E-2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5</v>
      </c>
      <c r="L7" s="33">
        <f t="shared" si="2"/>
        <v>0.12820512820512819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56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1</v>
      </c>
      <c r="L9" s="33">
        <f t="shared" si="2"/>
        <v>2.564102564102564E-2</v>
      </c>
    </row>
    <row r="10" spans="1:17" x14ac:dyDescent="0.25">
      <c r="A10" s="4">
        <v>6</v>
      </c>
      <c r="B10" s="36"/>
      <c r="C10" s="36" t="s">
        <v>9</v>
      </c>
      <c r="D10" s="36" t="s">
        <v>9</v>
      </c>
      <c r="E10" s="36"/>
      <c r="F10" s="36" t="s">
        <v>5</v>
      </c>
      <c r="G10" s="36"/>
      <c r="H10" s="36"/>
      <c r="J10" s="41" t="s">
        <v>10</v>
      </c>
      <c r="K10">
        <f t="shared" si="3"/>
        <v>4</v>
      </c>
      <c r="L10" s="35">
        <f t="shared" si="2"/>
        <v>0.10256410256410256</v>
      </c>
      <c r="O10" t="s">
        <v>55</v>
      </c>
      <c r="P10">
        <f>P8</f>
        <v>56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39</v>
      </c>
    </row>
    <row r="12" spans="1:17" x14ac:dyDescent="0.25">
      <c r="A12" s="4">
        <v>8</v>
      </c>
      <c r="B12" s="36" t="s">
        <v>5</v>
      </c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 t="s">
        <v>5</v>
      </c>
      <c r="D16" s="36" t="s">
        <v>5</v>
      </c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/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 t="s">
        <v>10</v>
      </c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1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1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1" x14ac:dyDescent="0.25">
      <c r="A57" s="4">
        <v>53</v>
      </c>
      <c r="B57" s="36"/>
      <c r="C57" s="36"/>
      <c r="D57" s="36" t="s">
        <v>5</v>
      </c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 t="s">
        <v>5</v>
      </c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 t="s">
        <v>5</v>
      </c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 t="s">
        <v>5</v>
      </c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 t="s">
        <v>5</v>
      </c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 t="s">
        <v>5</v>
      </c>
    </row>
    <row r="75" spans="1:8" x14ac:dyDescent="0.25">
      <c r="A75" s="4">
        <v>113</v>
      </c>
      <c r="B75" s="36" t="s">
        <v>5</v>
      </c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 t="s">
        <v>10</v>
      </c>
      <c r="C77" s="36" t="s">
        <v>5</v>
      </c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 t="s">
        <v>5</v>
      </c>
      <c r="E78" s="36"/>
      <c r="F78" s="36"/>
      <c r="G78" s="36"/>
      <c r="H78" s="36" t="s">
        <v>5</v>
      </c>
    </row>
    <row r="79" spans="1:8" x14ac:dyDescent="0.25">
      <c r="A79" s="4">
        <v>117</v>
      </c>
      <c r="B79" s="36"/>
      <c r="C79" s="36"/>
      <c r="D79" s="36" t="s">
        <v>5</v>
      </c>
      <c r="E79" s="36"/>
      <c r="F79" s="36"/>
      <c r="G79" s="36"/>
      <c r="H79" s="36" t="s">
        <v>5</v>
      </c>
    </row>
    <row r="80" spans="1:8" x14ac:dyDescent="0.25">
      <c r="A80" s="4">
        <v>118</v>
      </c>
      <c r="B80" s="36"/>
      <c r="C80" s="36"/>
      <c r="D80" s="36" t="s">
        <v>5</v>
      </c>
      <c r="E80" s="36"/>
      <c r="F80" s="36"/>
      <c r="G80" s="36"/>
      <c r="H80" s="36" t="s">
        <v>5</v>
      </c>
    </row>
    <row r="81" spans="1:8" x14ac:dyDescent="0.25">
      <c r="A81" s="4">
        <v>119</v>
      </c>
      <c r="B81" s="36"/>
      <c r="C81" s="36"/>
      <c r="D81" s="36" t="s">
        <v>8</v>
      </c>
      <c r="E81" s="36"/>
      <c r="F81" s="36"/>
      <c r="G81" s="36"/>
      <c r="H81" s="36" t="s">
        <v>5</v>
      </c>
    </row>
    <row r="82" spans="1:8" x14ac:dyDescent="0.25">
      <c r="A82" s="4">
        <v>120</v>
      </c>
      <c r="B82" s="36"/>
      <c r="C82" s="36"/>
      <c r="D82" s="36" t="s">
        <v>5</v>
      </c>
      <c r="E82" s="36"/>
      <c r="F82" s="36"/>
      <c r="G82" s="36"/>
      <c r="H82" s="36" t="s">
        <v>5</v>
      </c>
    </row>
    <row r="83" spans="1:8" x14ac:dyDescent="0.25">
      <c r="A83" s="4">
        <v>121</v>
      </c>
      <c r="B83" s="36"/>
      <c r="C83" s="36"/>
      <c r="D83" s="36"/>
      <c r="E83" s="36" t="s">
        <v>6</v>
      </c>
      <c r="F83" s="36"/>
      <c r="G83" s="36"/>
      <c r="H83" s="36" t="s">
        <v>9</v>
      </c>
    </row>
    <row r="84" spans="1:8" x14ac:dyDescent="0.25">
      <c r="A84" s="4">
        <v>122</v>
      </c>
      <c r="B84" s="36"/>
      <c r="C84" s="36"/>
      <c r="D84" s="36" t="s">
        <v>5</v>
      </c>
      <c r="E84" s="36"/>
      <c r="F84" s="36"/>
      <c r="G84" s="36"/>
      <c r="H84" s="36" t="s">
        <v>5</v>
      </c>
    </row>
    <row r="85" spans="1:8" x14ac:dyDescent="0.25">
      <c r="A85" s="4">
        <v>123</v>
      </c>
      <c r="B85" s="36"/>
      <c r="C85" s="36"/>
      <c r="D85" s="36"/>
      <c r="E85" s="36" t="s">
        <v>8</v>
      </c>
      <c r="F85" s="36"/>
      <c r="G85" s="36"/>
      <c r="H85" s="36" t="s">
        <v>8</v>
      </c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 t="s">
        <v>5</v>
      </c>
    </row>
    <row r="88" spans="1:8" x14ac:dyDescent="0.25">
      <c r="A88" s="4">
        <v>126</v>
      </c>
      <c r="B88" s="36" t="s">
        <v>10</v>
      </c>
      <c r="C88" s="36" t="s">
        <v>10</v>
      </c>
      <c r="D88" s="36" t="s">
        <v>9</v>
      </c>
      <c r="E88" s="36" t="s">
        <v>9</v>
      </c>
      <c r="F88" s="36"/>
      <c r="G88" s="36"/>
      <c r="H88" s="36" t="s">
        <v>5</v>
      </c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330" priority="117" operator="equal">
      <formula>"Elétrico"</formula>
    </cfRule>
    <cfRule type="cellIs" dxfId="2329" priority="116" operator="equal">
      <formula>"Chuva"</formula>
    </cfRule>
    <cfRule type="cellIs" dxfId="2328" priority="115" operator="equal">
      <formula>"Operação"</formula>
    </cfRule>
    <cfRule type="cellIs" dxfId="2327" priority="114" operator="equal">
      <formula>"Feito"</formula>
    </cfRule>
    <cfRule type="cellIs" dxfId="2326" priority="119" operator="equal">
      <formula>"Ok"</formula>
    </cfRule>
    <cfRule type="cellIs" dxfId="2325" priority="118" operator="equal">
      <formula>"Mecânico"</formula>
    </cfRule>
  </conditionalFormatting>
  <conditionalFormatting sqref="B5:F11 B12 E12:E14 C12:C15 B81:E87">
    <cfRule type="cellIs" dxfId="2324" priority="111" operator="equal">
      <formula>"Energia"</formula>
    </cfRule>
  </conditionalFormatting>
  <conditionalFormatting sqref="B36:H36">
    <cfRule type="cellIs" dxfId="2323" priority="18" operator="equal">
      <formula>"Feito"</formula>
    </cfRule>
    <cfRule type="cellIs" dxfId="2322" priority="17" operator="equal">
      <formula>"Energia"</formula>
    </cfRule>
    <cfRule type="cellIs" dxfId="2321" priority="19" operator="equal">
      <formula>"Operação"</formula>
    </cfRule>
    <cfRule type="cellIs" dxfId="2320" priority="20" operator="equal">
      <formula>"Chuva"</formula>
    </cfRule>
    <cfRule type="cellIs" dxfId="2319" priority="21" operator="equal">
      <formula>"Elétrico"</formula>
    </cfRule>
    <cfRule type="cellIs" dxfId="2318" priority="22" operator="equal">
      <formula>"Mecânico"</formula>
    </cfRule>
    <cfRule type="cellIs" dxfId="2317" priority="23" operator="equal">
      <formula>"Ok"</formula>
    </cfRule>
  </conditionalFormatting>
  <conditionalFormatting sqref="B61:H95">
    <cfRule type="cellIs" dxfId="2316" priority="26" operator="equal">
      <formula>"Feito"</formula>
    </cfRule>
    <cfRule type="cellIs" dxfId="2315" priority="27" operator="equal">
      <formula>"Operação"</formula>
    </cfRule>
    <cfRule type="cellIs" dxfId="2314" priority="28" operator="equal">
      <formula>"Chuva"</formula>
    </cfRule>
    <cfRule type="cellIs" dxfId="2313" priority="29" operator="equal">
      <formula>"Elétrico"</formula>
    </cfRule>
    <cfRule type="cellIs" dxfId="2312" priority="30" operator="equal">
      <formula>"Mecânico"</formula>
    </cfRule>
    <cfRule type="cellIs" dxfId="2311" priority="31" operator="equal">
      <formula>"Ok"</formula>
    </cfRule>
    <cfRule type="cellIs" dxfId="2310" priority="15" operator="equal">
      <formula>"Energia"</formula>
    </cfRule>
  </conditionalFormatting>
  <conditionalFormatting sqref="C34:C35">
    <cfRule type="cellIs" dxfId="2309" priority="53" operator="equal">
      <formula>"Energia"</formula>
    </cfRule>
  </conditionalFormatting>
  <conditionalFormatting sqref="C56">
    <cfRule type="cellIs" dxfId="2308" priority="68" operator="equal">
      <formula>"Feito"</formula>
    </cfRule>
    <cfRule type="cellIs" dxfId="2307" priority="69" operator="equal">
      <formula>"Operação"</formula>
    </cfRule>
    <cfRule type="cellIs" dxfId="2306" priority="71" operator="equal">
      <formula>"Elétrico"</formula>
    </cfRule>
    <cfRule type="cellIs" dxfId="2305" priority="72" operator="equal">
      <formula>"Mecânico"</formula>
    </cfRule>
    <cfRule type="cellIs" dxfId="2304" priority="73" operator="equal">
      <formula>"Ok"</formula>
    </cfRule>
    <cfRule type="cellIs" dxfId="2303" priority="70" operator="equal">
      <formula>"Chuva"</formula>
    </cfRule>
    <cfRule type="cellIs" dxfId="2302" priority="67" operator="equal">
      <formula>"Energia"</formula>
    </cfRule>
  </conditionalFormatting>
  <conditionalFormatting sqref="C27:D27 D28:D30">
    <cfRule type="cellIs" dxfId="2301" priority="56" operator="equal">
      <formula>"Energia"</formula>
    </cfRule>
  </conditionalFormatting>
  <conditionalFormatting sqref="C30:D30">
    <cfRule type="cellIs" dxfId="2300" priority="54" operator="equal">
      <formula>"Energia"</formula>
    </cfRule>
  </conditionalFormatting>
  <conditionalFormatting sqref="D60">
    <cfRule type="cellIs" dxfId="2299" priority="55" operator="equal">
      <formula>"Energia"</formula>
    </cfRule>
  </conditionalFormatting>
  <conditionalFormatting sqref="E47:F60">
    <cfRule type="cellIs" dxfId="2298" priority="2" operator="equal">
      <formula>"Feito"</formula>
    </cfRule>
    <cfRule type="cellIs" dxfId="2297" priority="3" operator="equal">
      <formula>"Operação"</formula>
    </cfRule>
    <cfRule type="cellIs" dxfId="2296" priority="4" operator="equal">
      <formula>"Chuva"</formula>
    </cfRule>
    <cfRule type="cellIs" dxfId="2295" priority="5" operator="equal">
      <formula>"Elétrico"</formula>
    </cfRule>
    <cfRule type="cellIs" dxfId="2294" priority="6" operator="equal">
      <formula>"Mecânico"</formula>
    </cfRule>
    <cfRule type="cellIs" dxfId="2293" priority="7" operator="equal">
      <formula>"Ok"</formula>
    </cfRule>
    <cfRule type="cellIs" dxfId="2292" priority="1" operator="equal">
      <formula>"Energia"</formula>
    </cfRule>
  </conditionalFormatting>
  <conditionalFormatting sqref="F6:F33 E46">
    <cfRule type="cellIs" dxfId="2291" priority="96" operator="equal">
      <formula>"Energia"</formula>
    </cfRule>
    <cfRule type="cellIs" dxfId="2290" priority="97" operator="equal">
      <formula>"Feito"</formula>
    </cfRule>
    <cfRule type="cellIs" dxfId="2289" priority="98" operator="equal">
      <formula>"Operação"</formula>
    </cfRule>
    <cfRule type="cellIs" dxfId="2288" priority="99" operator="equal">
      <formula>"Chuva"</formula>
    </cfRule>
    <cfRule type="cellIs" dxfId="2287" priority="100" operator="equal">
      <formula>"Elétrico"</formula>
    </cfRule>
    <cfRule type="cellIs" dxfId="2286" priority="101" operator="equal">
      <formula>"Mecânico"</formula>
    </cfRule>
    <cfRule type="cellIs" dxfId="2285" priority="102" operator="equal">
      <formula>"Ok"</formula>
    </cfRule>
  </conditionalFormatting>
  <conditionalFormatting sqref="F37:F46">
    <cfRule type="cellIs" dxfId="2284" priority="38" operator="equal">
      <formula>"Ok"</formula>
    </cfRule>
    <cfRule type="cellIs" dxfId="2283" priority="37" operator="equal">
      <formula>"Mecânico"</formula>
    </cfRule>
    <cfRule type="cellIs" dxfId="2282" priority="35" operator="equal">
      <formula>"Chuva"</formula>
    </cfRule>
    <cfRule type="cellIs" dxfId="2281" priority="34" operator="equal">
      <formula>"Operação"</formula>
    </cfRule>
    <cfRule type="cellIs" dxfId="2280" priority="33" operator="equal">
      <formula>"Feito"</formula>
    </cfRule>
    <cfRule type="cellIs" dxfId="2279" priority="32" operator="equal">
      <formula>"Energia"</formula>
    </cfRule>
    <cfRule type="cellIs" dxfId="2278" priority="36" operator="equal">
      <formula>"Elétrico"</formula>
    </cfRule>
  </conditionalFormatting>
  <conditionalFormatting sqref="F34:H35">
    <cfRule type="cellIs" dxfId="2277" priority="8" operator="equal">
      <formula>"Energia"</formula>
    </cfRule>
    <cfRule type="cellIs" dxfId="2276" priority="10" operator="equal">
      <formula>"Operação"</formula>
    </cfRule>
    <cfRule type="cellIs" dxfId="2275" priority="11" operator="equal">
      <formula>"Chuva"</formula>
    </cfRule>
    <cfRule type="cellIs" dxfId="2274" priority="12" operator="equal">
      <formula>"Elétrico"</formula>
    </cfRule>
    <cfRule type="cellIs" dxfId="2273" priority="13" operator="equal">
      <formula>"Mecânico"</formula>
    </cfRule>
    <cfRule type="cellIs" dxfId="2272" priority="14" operator="equal">
      <formula>"Ok"</formula>
    </cfRule>
    <cfRule type="cellIs" dxfId="2271" priority="9" operator="equal">
      <formula>"Feito"</formula>
    </cfRule>
  </conditionalFormatting>
  <conditionalFormatting sqref="G5:H33 G37:H60">
    <cfRule type="cellIs" dxfId="2270" priority="104" operator="equal">
      <formula>"Energia"</formula>
    </cfRule>
    <cfRule type="cellIs" dxfId="2269" priority="105" operator="equal">
      <formula>"Feito"</formula>
    </cfRule>
    <cfRule type="cellIs" dxfId="2268" priority="106" operator="equal">
      <formula>"Operação"</formula>
    </cfRule>
    <cfRule type="cellIs" dxfId="2267" priority="107" operator="equal">
      <formula>"Chuva"</formula>
    </cfRule>
    <cfRule type="cellIs" dxfId="2266" priority="108" operator="equal">
      <formula>"Elétrico"</formula>
    </cfRule>
    <cfRule type="cellIs" dxfId="2265" priority="109" operator="equal">
      <formula>"Mecânico"</formula>
    </cfRule>
    <cfRule type="cellIs" dxfId="2264" priority="110" operator="equal">
      <formula>"Ok"</formula>
    </cfRule>
  </conditionalFormatting>
  <conditionalFormatting sqref="I5:I16 B6:E35 I19:I26 I29:I62 B37:E45 B46:D60">
    <cfRule type="cellIs" dxfId="2263" priority="113" operator="equal">
      <formula>"Energia"</formula>
    </cfRule>
  </conditionalFormatting>
  <conditionalFormatting sqref="J7">
    <cfRule type="iconSet" priority="11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7B9BB589-14E7-44C8-A4FC-39F73B071D1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96AC-93C5-4D59-8249-AD92A166EE56}">
  <sheetPr codeName="Planilha93">
    <tabColor theme="8"/>
  </sheetPr>
  <dimension ref="A1:Q95"/>
  <sheetViews>
    <sheetView showGridLines="0" topLeftCell="F1" zoomScale="130" zoomScaleNormal="130" workbookViewId="0">
      <pane ySplit="4" topLeftCell="A5" activePane="bottomLeft" state="frozen"/>
      <selection pane="bottomLeft" activeCell="L14" sqref="L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76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44907</v>
      </c>
      <c r="C3" s="21">
        <f>B3+1</f>
        <v>44908</v>
      </c>
      <c r="D3" s="21">
        <f t="shared" ref="D3:H3" si="0">C3+1</f>
        <v>44909</v>
      </c>
      <c r="E3" s="21">
        <f t="shared" si="0"/>
        <v>44910</v>
      </c>
      <c r="F3" s="21">
        <f t="shared" si="0"/>
        <v>44911</v>
      </c>
      <c r="G3" s="21">
        <f t="shared" si="0"/>
        <v>44912</v>
      </c>
      <c r="H3" s="23">
        <f t="shared" si="0"/>
        <v>44913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3</v>
      </c>
      <c r="L5" s="32">
        <f t="shared" ref="L5:L10" si="2">K5/$K$11</f>
        <v>0.75</v>
      </c>
      <c r="M5" s="50">
        <f>B3</f>
        <v>44907</v>
      </c>
      <c r="O5" t="s">
        <v>42</v>
      </c>
      <c r="P5">
        <v>56</v>
      </c>
      <c r="Q5" s="50">
        <f>M5</f>
        <v>44907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0</v>
      </c>
      <c r="L6" s="33">
        <f t="shared" si="2"/>
        <v>0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0</v>
      </c>
      <c r="L7" s="33">
        <f t="shared" si="2"/>
        <v>0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56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1</v>
      </c>
      <c r="L9" s="33">
        <f t="shared" si="2"/>
        <v>0.25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0</v>
      </c>
      <c r="L10" s="35">
        <f t="shared" si="2"/>
        <v>0</v>
      </c>
      <c r="O10" t="s">
        <v>55</v>
      </c>
      <c r="P10">
        <f>P8</f>
        <v>56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4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/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 t="s">
        <v>5</v>
      </c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1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1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1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 t="s">
        <v>5</v>
      </c>
      <c r="C89" s="36" t="s">
        <v>5</v>
      </c>
      <c r="D89" s="36" t="s">
        <v>6</v>
      </c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262" priority="117" operator="equal">
      <formula>"Elétrico"</formula>
    </cfRule>
    <cfRule type="cellIs" dxfId="2261" priority="116" operator="equal">
      <formula>"Chuva"</formula>
    </cfRule>
    <cfRule type="cellIs" dxfId="2260" priority="115" operator="equal">
      <formula>"Operação"</formula>
    </cfRule>
    <cfRule type="cellIs" dxfId="2259" priority="114" operator="equal">
      <formula>"Feito"</formula>
    </cfRule>
    <cfRule type="cellIs" dxfId="2258" priority="119" operator="equal">
      <formula>"Ok"</formula>
    </cfRule>
    <cfRule type="cellIs" dxfId="2257" priority="118" operator="equal">
      <formula>"Mecânico"</formula>
    </cfRule>
  </conditionalFormatting>
  <conditionalFormatting sqref="B5:F11 B12 E12:E14 C12:C15 B81:E87">
    <cfRule type="cellIs" dxfId="2256" priority="111" operator="equal">
      <formula>"Energia"</formula>
    </cfRule>
  </conditionalFormatting>
  <conditionalFormatting sqref="B36:H36">
    <cfRule type="cellIs" dxfId="2255" priority="18" operator="equal">
      <formula>"Feito"</formula>
    </cfRule>
    <cfRule type="cellIs" dxfId="2254" priority="17" operator="equal">
      <formula>"Energia"</formula>
    </cfRule>
    <cfRule type="cellIs" dxfId="2253" priority="19" operator="equal">
      <formula>"Operação"</formula>
    </cfRule>
    <cfRule type="cellIs" dxfId="2252" priority="20" operator="equal">
      <formula>"Chuva"</formula>
    </cfRule>
    <cfRule type="cellIs" dxfId="2251" priority="21" operator="equal">
      <formula>"Elétrico"</formula>
    </cfRule>
    <cfRule type="cellIs" dxfId="2250" priority="22" operator="equal">
      <formula>"Mecânico"</formula>
    </cfRule>
    <cfRule type="cellIs" dxfId="2249" priority="23" operator="equal">
      <formula>"Ok"</formula>
    </cfRule>
  </conditionalFormatting>
  <conditionalFormatting sqref="B61:H95">
    <cfRule type="cellIs" dxfId="2248" priority="26" operator="equal">
      <formula>"Feito"</formula>
    </cfRule>
    <cfRule type="cellIs" dxfId="2247" priority="27" operator="equal">
      <formula>"Operação"</formula>
    </cfRule>
    <cfRule type="cellIs" dxfId="2246" priority="28" operator="equal">
      <formula>"Chuva"</formula>
    </cfRule>
    <cfRule type="cellIs" dxfId="2245" priority="29" operator="equal">
      <formula>"Elétrico"</formula>
    </cfRule>
    <cfRule type="cellIs" dxfId="2244" priority="30" operator="equal">
      <formula>"Mecânico"</formula>
    </cfRule>
    <cfRule type="cellIs" dxfId="2243" priority="31" operator="equal">
      <formula>"Ok"</formula>
    </cfRule>
    <cfRule type="cellIs" dxfId="2242" priority="15" operator="equal">
      <formula>"Energia"</formula>
    </cfRule>
  </conditionalFormatting>
  <conditionalFormatting sqref="C34:C35">
    <cfRule type="cellIs" dxfId="2241" priority="53" operator="equal">
      <formula>"Energia"</formula>
    </cfRule>
  </conditionalFormatting>
  <conditionalFormatting sqref="C56">
    <cfRule type="cellIs" dxfId="2240" priority="68" operator="equal">
      <formula>"Feito"</formula>
    </cfRule>
    <cfRule type="cellIs" dxfId="2239" priority="69" operator="equal">
      <formula>"Operação"</formula>
    </cfRule>
    <cfRule type="cellIs" dxfId="2238" priority="71" operator="equal">
      <formula>"Elétrico"</formula>
    </cfRule>
    <cfRule type="cellIs" dxfId="2237" priority="72" operator="equal">
      <formula>"Mecânico"</formula>
    </cfRule>
    <cfRule type="cellIs" dxfId="2236" priority="73" operator="equal">
      <formula>"Ok"</formula>
    </cfRule>
    <cfRule type="cellIs" dxfId="2235" priority="70" operator="equal">
      <formula>"Chuva"</formula>
    </cfRule>
    <cfRule type="cellIs" dxfId="2234" priority="67" operator="equal">
      <formula>"Energia"</formula>
    </cfRule>
  </conditionalFormatting>
  <conditionalFormatting sqref="C27:D27 D28:D30">
    <cfRule type="cellIs" dxfId="2233" priority="56" operator="equal">
      <formula>"Energia"</formula>
    </cfRule>
  </conditionalFormatting>
  <conditionalFormatting sqref="C30:D30">
    <cfRule type="cellIs" dxfId="2232" priority="54" operator="equal">
      <formula>"Energia"</formula>
    </cfRule>
  </conditionalFormatting>
  <conditionalFormatting sqref="D60">
    <cfRule type="cellIs" dxfId="2231" priority="55" operator="equal">
      <formula>"Energia"</formula>
    </cfRule>
  </conditionalFormatting>
  <conditionalFormatting sqref="E47:F60">
    <cfRule type="cellIs" dxfId="2230" priority="2" operator="equal">
      <formula>"Feito"</formula>
    </cfRule>
    <cfRule type="cellIs" dxfId="2229" priority="3" operator="equal">
      <formula>"Operação"</formula>
    </cfRule>
    <cfRule type="cellIs" dxfId="2228" priority="4" operator="equal">
      <formula>"Chuva"</formula>
    </cfRule>
    <cfRule type="cellIs" dxfId="2227" priority="5" operator="equal">
      <formula>"Elétrico"</formula>
    </cfRule>
    <cfRule type="cellIs" dxfId="2226" priority="6" operator="equal">
      <formula>"Mecânico"</formula>
    </cfRule>
    <cfRule type="cellIs" dxfId="2225" priority="7" operator="equal">
      <formula>"Ok"</formula>
    </cfRule>
    <cfRule type="cellIs" dxfId="2224" priority="1" operator="equal">
      <formula>"Energia"</formula>
    </cfRule>
  </conditionalFormatting>
  <conditionalFormatting sqref="F6:F33 E46">
    <cfRule type="cellIs" dxfId="2223" priority="96" operator="equal">
      <formula>"Energia"</formula>
    </cfRule>
    <cfRule type="cellIs" dxfId="2222" priority="97" operator="equal">
      <formula>"Feito"</formula>
    </cfRule>
    <cfRule type="cellIs" dxfId="2221" priority="98" operator="equal">
      <formula>"Operação"</formula>
    </cfRule>
    <cfRule type="cellIs" dxfId="2220" priority="99" operator="equal">
      <formula>"Chuva"</formula>
    </cfRule>
    <cfRule type="cellIs" dxfId="2219" priority="100" operator="equal">
      <formula>"Elétrico"</formula>
    </cfRule>
    <cfRule type="cellIs" dxfId="2218" priority="101" operator="equal">
      <formula>"Mecânico"</formula>
    </cfRule>
    <cfRule type="cellIs" dxfId="2217" priority="102" operator="equal">
      <formula>"Ok"</formula>
    </cfRule>
  </conditionalFormatting>
  <conditionalFormatting sqref="F37:F46">
    <cfRule type="cellIs" dxfId="2216" priority="38" operator="equal">
      <formula>"Ok"</formula>
    </cfRule>
    <cfRule type="cellIs" dxfId="2215" priority="37" operator="equal">
      <formula>"Mecânico"</formula>
    </cfRule>
    <cfRule type="cellIs" dxfId="2214" priority="35" operator="equal">
      <formula>"Chuva"</formula>
    </cfRule>
    <cfRule type="cellIs" dxfId="2213" priority="34" operator="equal">
      <formula>"Operação"</formula>
    </cfRule>
    <cfRule type="cellIs" dxfId="2212" priority="33" operator="equal">
      <formula>"Feito"</formula>
    </cfRule>
    <cfRule type="cellIs" dxfId="2211" priority="32" operator="equal">
      <formula>"Energia"</formula>
    </cfRule>
    <cfRule type="cellIs" dxfId="2210" priority="36" operator="equal">
      <formula>"Elétrico"</formula>
    </cfRule>
  </conditionalFormatting>
  <conditionalFormatting sqref="F34:H35">
    <cfRule type="cellIs" dxfId="2209" priority="8" operator="equal">
      <formula>"Energia"</formula>
    </cfRule>
    <cfRule type="cellIs" dxfId="2208" priority="10" operator="equal">
      <formula>"Operação"</formula>
    </cfRule>
    <cfRule type="cellIs" dxfId="2207" priority="11" operator="equal">
      <formula>"Chuva"</formula>
    </cfRule>
    <cfRule type="cellIs" dxfId="2206" priority="12" operator="equal">
      <formula>"Elétrico"</formula>
    </cfRule>
    <cfRule type="cellIs" dxfId="2205" priority="13" operator="equal">
      <formula>"Mecânico"</formula>
    </cfRule>
    <cfRule type="cellIs" dxfId="2204" priority="14" operator="equal">
      <formula>"Ok"</formula>
    </cfRule>
    <cfRule type="cellIs" dxfId="2203" priority="9" operator="equal">
      <formula>"Feito"</formula>
    </cfRule>
  </conditionalFormatting>
  <conditionalFormatting sqref="G5:H33 G37:H60">
    <cfRule type="cellIs" dxfId="2202" priority="104" operator="equal">
      <formula>"Energia"</formula>
    </cfRule>
    <cfRule type="cellIs" dxfId="2201" priority="105" operator="equal">
      <formula>"Feito"</formula>
    </cfRule>
    <cfRule type="cellIs" dxfId="2200" priority="106" operator="equal">
      <formula>"Operação"</formula>
    </cfRule>
    <cfRule type="cellIs" dxfId="2199" priority="107" operator="equal">
      <formula>"Chuva"</formula>
    </cfRule>
    <cfRule type="cellIs" dxfId="2198" priority="108" operator="equal">
      <formula>"Elétrico"</formula>
    </cfRule>
    <cfRule type="cellIs" dxfId="2197" priority="109" operator="equal">
      <formula>"Mecânico"</formula>
    </cfRule>
    <cfRule type="cellIs" dxfId="2196" priority="110" operator="equal">
      <formula>"Ok"</formula>
    </cfRule>
  </conditionalFormatting>
  <conditionalFormatting sqref="I5:I16 B6:E35 I19:I26 I29:I62 B37:E45 B46:D60">
    <cfRule type="cellIs" dxfId="2195" priority="113" operator="equal">
      <formula>"Energia"</formula>
    </cfRule>
  </conditionalFormatting>
  <conditionalFormatting sqref="J7">
    <cfRule type="iconSet" priority="11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09A7FE2F-F9C7-4E6B-AB34-E5A23538F42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5F0F-116A-4596-82A6-99E1EED04CC3}">
  <sheetPr codeName="Planilha94">
    <tabColor theme="8"/>
  </sheetPr>
  <dimension ref="A1:Q95"/>
  <sheetViews>
    <sheetView showGridLines="0" topLeftCell="E1" zoomScale="130" zoomScaleNormal="130" workbookViewId="0">
      <pane ySplit="4" topLeftCell="A5" activePane="bottomLeft" state="frozen"/>
      <selection pane="bottomLeft" activeCell="P12" sqref="P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77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44914</v>
      </c>
      <c r="C3" s="21">
        <f>B3+1</f>
        <v>44915</v>
      </c>
      <c r="D3" s="21">
        <f t="shared" ref="D3:H3" si="0">C3+1</f>
        <v>44916</v>
      </c>
      <c r="E3" s="21">
        <f t="shared" si="0"/>
        <v>44917</v>
      </c>
      <c r="F3" s="21">
        <f t="shared" si="0"/>
        <v>44918</v>
      </c>
      <c r="G3" s="21">
        <f t="shared" si="0"/>
        <v>44919</v>
      </c>
      <c r="H3" s="23">
        <f t="shared" si="0"/>
        <v>44920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 t="shared" si="1"/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/>
      <c r="E5" s="36"/>
      <c r="F5" s="36"/>
      <c r="G5" s="36"/>
      <c r="H5" s="36"/>
      <c r="J5" s="46" t="s">
        <v>5</v>
      </c>
      <c r="K5">
        <f>COUNTIF($B$5:$H$95,J5)</f>
        <v>3</v>
      </c>
      <c r="L5" s="32">
        <f t="shared" ref="L5:L10" si="2">K5/$K$11</f>
        <v>0.375</v>
      </c>
      <c r="M5" s="50">
        <f>B3</f>
        <v>44914</v>
      </c>
      <c r="O5" t="s">
        <v>42</v>
      </c>
      <c r="P5">
        <v>8</v>
      </c>
      <c r="Q5" s="50">
        <f>M5</f>
        <v>44914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0</v>
      </c>
      <c r="L6" s="33">
        <f t="shared" si="2"/>
        <v>0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2</v>
      </c>
      <c r="L7" s="33">
        <f t="shared" si="2"/>
        <v>0.25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8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3</v>
      </c>
      <c r="L9" s="33">
        <f t="shared" si="2"/>
        <v>0.375</v>
      </c>
    </row>
    <row r="10" spans="1:17" x14ac:dyDescent="0.25">
      <c r="A10" s="4">
        <v>6</v>
      </c>
      <c r="B10" s="36"/>
      <c r="C10" s="36"/>
      <c r="D10" s="36"/>
      <c r="E10" s="36"/>
      <c r="F10" s="36" t="s">
        <v>9</v>
      </c>
      <c r="G10" s="36"/>
      <c r="H10" s="36"/>
      <c r="J10" s="41" t="s">
        <v>10</v>
      </c>
      <c r="K10">
        <f t="shared" si="3"/>
        <v>0</v>
      </c>
      <c r="L10" s="35">
        <f t="shared" si="2"/>
        <v>0</v>
      </c>
      <c r="O10" t="s">
        <v>55</v>
      </c>
      <c r="P10">
        <f>P8</f>
        <v>8</v>
      </c>
    </row>
    <row r="11" spans="1:17" x14ac:dyDescent="0.25">
      <c r="A11" s="4">
        <v>7</v>
      </c>
      <c r="B11" s="36"/>
      <c r="C11" s="36"/>
      <c r="D11" s="36"/>
      <c r="E11" s="36"/>
      <c r="F11" s="36" t="s">
        <v>6</v>
      </c>
      <c r="G11" s="36"/>
      <c r="H11" s="36"/>
      <c r="J11" s="42" t="s">
        <v>20</v>
      </c>
      <c r="K11">
        <f>SUM(K5:K10)</f>
        <v>8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 t="s">
        <v>5</v>
      </c>
      <c r="F13" s="36"/>
      <c r="G13" s="36"/>
      <c r="H13" s="36"/>
    </row>
    <row r="14" spans="1:17" x14ac:dyDescent="0.25">
      <c r="A14" s="4">
        <v>10</v>
      </c>
      <c r="B14" s="36" t="s">
        <v>9</v>
      </c>
      <c r="C14" s="36"/>
      <c r="D14" s="36"/>
      <c r="E14" s="36"/>
      <c r="F14" s="36" t="s">
        <v>6</v>
      </c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/>
      <c r="D29" s="36"/>
      <c r="E29" s="36"/>
      <c r="F29" s="36" t="s">
        <v>5</v>
      </c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 t="s">
        <v>6</v>
      </c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1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1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1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1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1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1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1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1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1" x14ac:dyDescent="0.25">
      <c r="A57" s="4">
        <v>53</v>
      </c>
      <c r="B57" s="36"/>
      <c r="C57" s="36"/>
      <c r="D57" s="36"/>
      <c r="E57" s="36"/>
      <c r="F57" s="36"/>
      <c r="G57" s="36"/>
      <c r="H57" s="36"/>
    </row>
    <row r="58" spans="1:11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1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1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1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1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1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1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194" priority="117" operator="equal">
      <formula>"Elétrico"</formula>
    </cfRule>
    <cfRule type="cellIs" dxfId="2193" priority="116" operator="equal">
      <formula>"Chuva"</formula>
    </cfRule>
    <cfRule type="cellIs" dxfId="2192" priority="115" operator="equal">
      <formula>"Operação"</formula>
    </cfRule>
    <cfRule type="cellIs" dxfId="2191" priority="114" operator="equal">
      <formula>"Feito"</formula>
    </cfRule>
    <cfRule type="cellIs" dxfId="2190" priority="119" operator="equal">
      <formula>"Ok"</formula>
    </cfRule>
    <cfRule type="cellIs" dxfId="2189" priority="118" operator="equal">
      <formula>"Mecânico"</formula>
    </cfRule>
  </conditionalFormatting>
  <conditionalFormatting sqref="B5:F10 B6:E35 B12 E12:E14 C12:C15 B81:E87">
    <cfRule type="cellIs" dxfId="2188" priority="111" operator="equal">
      <formula>"Energia"</formula>
    </cfRule>
  </conditionalFormatting>
  <conditionalFormatting sqref="B36:H36">
    <cfRule type="cellIs" dxfId="2187" priority="18" operator="equal">
      <formula>"Feito"</formula>
    </cfRule>
    <cfRule type="cellIs" dxfId="2186" priority="17" operator="equal">
      <formula>"Energia"</formula>
    </cfRule>
    <cfRule type="cellIs" dxfId="2185" priority="19" operator="equal">
      <formula>"Operação"</formula>
    </cfRule>
    <cfRule type="cellIs" dxfId="2184" priority="20" operator="equal">
      <formula>"Chuva"</formula>
    </cfRule>
    <cfRule type="cellIs" dxfId="2183" priority="21" operator="equal">
      <formula>"Elétrico"</formula>
    </cfRule>
    <cfRule type="cellIs" dxfId="2182" priority="22" operator="equal">
      <formula>"Mecânico"</formula>
    </cfRule>
    <cfRule type="cellIs" dxfId="2181" priority="23" operator="equal">
      <formula>"Ok"</formula>
    </cfRule>
  </conditionalFormatting>
  <conditionalFormatting sqref="B61:H95">
    <cfRule type="cellIs" dxfId="2180" priority="26" operator="equal">
      <formula>"Feito"</formula>
    </cfRule>
    <cfRule type="cellIs" dxfId="2179" priority="27" operator="equal">
      <formula>"Operação"</formula>
    </cfRule>
    <cfRule type="cellIs" dxfId="2178" priority="28" operator="equal">
      <formula>"Chuva"</formula>
    </cfRule>
    <cfRule type="cellIs" dxfId="2177" priority="29" operator="equal">
      <formula>"Elétrico"</formula>
    </cfRule>
    <cfRule type="cellIs" dxfId="2176" priority="30" operator="equal">
      <formula>"Mecânico"</formula>
    </cfRule>
    <cfRule type="cellIs" dxfId="2175" priority="31" operator="equal">
      <formula>"Ok"</formula>
    </cfRule>
    <cfRule type="cellIs" dxfId="2174" priority="15" operator="equal">
      <formula>"Energia"</formula>
    </cfRule>
  </conditionalFormatting>
  <conditionalFormatting sqref="C34:C35">
    <cfRule type="cellIs" dxfId="2173" priority="53" operator="equal">
      <formula>"Energia"</formula>
    </cfRule>
  </conditionalFormatting>
  <conditionalFormatting sqref="C56">
    <cfRule type="cellIs" dxfId="2172" priority="68" operator="equal">
      <formula>"Feito"</formula>
    </cfRule>
    <cfRule type="cellIs" dxfId="2171" priority="69" operator="equal">
      <formula>"Operação"</formula>
    </cfRule>
    <cfRule type="cellIs" dxfId="2170" priority="71" operator="equal">
      <formula>"Elétrico"</formula>
    </cfRule>
    <cfRule type="cellIs" dxfId="2169" priority="72" operator="equal">
      <formula>"Mecânico"</formula>
    </cfRule>
    <cfRule type="cellIs" dxfId="2168" priority="73" operator="equal">
      <formula>"Ok"</formula>
    </cfRule>
    <cfRule type="cellIs" dxfId="2167" priority="70" operator="equal">
      <formula>"Chuva"</formula>
    </cfRule>
    <cfRule type="cellIs" dxfId="2166" priority="67" operator="equal">
      <formula>"Energia"</formula>
    </cfRule>
  </conditionalFormatting>
  <conditionalFormatting sqref="C27:D27 D28:D30">
    <cfRule type="cellIs" dxfId="2165" priority="56" operator="equal">
      <formula>"Energia"</formula>
    </cfRule>
  </conditionalFormatting>
  <conditionalFormatting sqref="C30:D30">
    <cfRule type="cellIs" dxfId="2164" priority="54" operator="equal">
      <formula>"Energia"</formula>
    </cfRule>
  </conditionalFormatting>
  <conditionalFormatting sqref="D60">
    <cfRule type="cellIs" dxfId="2163" priority="55" operator="equal">
      <formula>"Energia"</formula>
    </cfRule>
  </conditionalFormatting>
  <conditionalFormatting sqref="E47:F60">
    <cfRule type="cellIs" dxfId="2162" priority="2" operator="equal">
      <formula>"Feito"</formula>
    </cfRule>
    <cfRule type="cellIs" dxfId="2161" priority="3" operator="equal">
      <formula>"Operação"</formula>
    </cfRule>
    <cfRule type="cellIs" dxfId="2160" priority="4" operator="equal">
      <formula>"Chuva"</formula>
    </cfRule>
    <cfRule type="cellIs" dxfId="2159" priority="5" operator="equal">
      <formula>"Elétrico"</formula>
    </cfRule>
    <cfRule type="cellIs" dxfId="2158" priority="6" operator="equal">
      <formula>"Mecânico"</formula>
    </cfRule>
    <cfRule type="cellIs" dxfId="2157" priority="7" operator="equal">
      <formula>"Ok"</formula>
    </cfRule>
    <cfRule type="cellIs" dxfId="2156" priority="1" operator="equal">
      <formula>"Energia"</formula>
    </cfRule>
  </conditionalFormatting>
  <conditionalFormatting sqref="F6:F33 E46">
    <cfRule type="cellIs" dxfId="2155" priority="96" operator="equal">
      <formula>"Energia"</formula>
    </cfRule>
    <cfRule type="cellIs" dxfId="2154" priority="97" operator="equal">
      <formula>"Feito"</formula>
    </cfRule>
    <cfRule type="cellIs" dxfId="2153" priority="98" operator="equal">
      <formula>"Operação"</formula>
    </cfRule>
    <cfRule type="cellIs" dxfId="2152" priority="99" operator="equal">
      <formula>"Chuva"</formula>
    </cfRule>
    <cfRule type="cellIs" dxfId="2151" priority="100" operator="equal">
      <formula>"Elétrico"</formula>
    </cfRule>
    <cfRule type="cellIs" dxfId="2150" priority="101" operator="equal">
      <formula>"Mecânico"</formula>
    </cfRule>
    <cfRule type="cellIs" dxfId="2149" priority="102" operator="equal">
      <formula>"Ok"</formula>
    </cfRule>
  </conditionalFormatting>
  <conditionalFormatting sqref="F37:F46">
    <cfRule type="cellIs" dxfId="2148" priority="38" operator="equal">
      <formula>"Ok"</formula>
    </cfRule>
    <cfRule type="cellIs" dxfId="2147" priority="37" operator="equal">
      <formula>"Mecânico"</formula>
    </cfRule>
    <cfRule type="cellIs" dxfId="2146" priority="35" operator="equal">
      <formula>"Chuva"</formula>
    </cfRule>
    <cfRule type="cellIs" dxfId="2145" priority="34" operator="equal">
      <formula>"Operação"</formula>
    </cfRule>
    <cfRule type="cellIs" dxfId="2144" priority="33" operator="equal">
      <formula>"Feito"</formula>
    </cfRule>
    <cfRule type="cellIs" dxfId="2143" priority="32" operator="equal">
      <formula>"Energia"</formula>
    </cfRule>
    <cfRule type="cellIs" dxfId="2142" priority="36" operator="equal">
      <formula>"Elétrico"</formula>
    </cfRule>
  </conditionalFormatting>
  <conditionalFormatting sqref="F34:H35">
    <cfRule type="cellIs" dxfId="2141" priority="8" operator="equal">
      <formula>"Energia"</formula>
    </cfRule>
    <cfRule type="cellIs" dxfId="2140" priority="10" operator="equal">
      <formula>"Operação"</formula>
    </cfRule>
    <cfRule type="cellIs" dxfId="2139" priority="11" operator="equal">
      <formula>"Chuva"</formula>
    </cfRule>
    <cfRule type="cellIs" dxfId="2138" priority="12" operator="equal">
      <formula>"Elétrico"</formula>
    </cfRule>
    <cfRule type="cellIs" dxfId="2137" priority="13" operator="equal">
      <formula>"Mecânico"</formula>
    </cfRule>
    <cfRule type="cellIs" dxfId="2136" priority="14" operator="equal">
      <formula>"Ok"</formula>
    </cfRule>
    <cfRule type="cellIs" dxfId="2135" priority="9" operator="equal">
      <formula>"Feito"</formula>
    </cfRule>
  </conditionalFormatting>
  <conditionalFormatting sqref="G5:H33 G37:H60">
    <cfRule type="cellIs" dxfId="2134" priority="104" operator="equal">
      <formula>"Energia"</formula>
    </cfRule>
    <cfRule type="cellIs" dxfId="2133" priority="105" operator="equal">
      <formula>"Feito"</formula>
    </cfRule>
    <cfRule type="cellIs" dxfId="2132" priority="106" operator="equal">
      <formula>"Operação"</formula>
    </cfRule>
    <cfRule type="cellIs" dxfId="2131" priority="107" operator="equal">
      <formula>"Chuva"</formula>
    </cfRule>
    <cfRule type="cellIs" dxfId="2130" priority="108" operator="equal">
      <formula>"Elétrico"</formula>
    </cfRule>
    <cfRule type="cellIs" dxfId="2129" priority="109" operator="equal">
      <formula>"Mecânico"</formula>
    </cfRule>
    <cfRule type="cellIs" dxfId="2128" priority="110" operator="equal">
      <formula>"Ok"</formula>
    </cfRule>
  </conditionalFormatting>
  <conditionalFormatting sqref="I5:I16 I19:I26 I29:I62 B37:E45 B46:D60">
    <cfRule type="cellIs" dxfId="2127" priority="113" operator="equal">
      <formula>"Energia"</formula>
    </cfRule>
  </conditionalFormatting>
  <conditionalFormatting sqref="J7">
    <cfRule type="iconSet" priority="11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1C12B2B0-DC34-4A29-9DFE-DB7CDDE66CA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FC88-5480-4A6E-AEE0-513B87E1B986}">
  <sheetPr codeName="Planilha95">
    <tabColor theme="8"/>
  </sheetPr>
  <dimension ref="A1:Q95"/>
  <sheetViews>
    <sheetView showGridLines="0" zoomScale="130" zoomScaleNormal="130" workbookViewId="0">
      <pane ySplit="4" topLeftCell="A47" activePane="bottomLeft" state="frozen"/>
      <selection pane="bottomLeft" activeCell="C63" sqref="C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78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44921</v>
      </c>
      <c r="C3" s="21">
        <f>B3+1</f>
        <v>44922</v>
      </c>
      <c r="D3" s="21">
        <f t="shared" ref="D3:H3" si="0">C3+1</f>
        <v>44923</v>
      </c>
      <c r="E3" s="21">
        <f t="shared" si="0"/>
        <v>44924</v>
      </c>
      <c r="F3" s="21">
        <f t="shared" si="0"/>
        <v>44925</v>
      </c>
      <c r="G3" s="21">
        <f t="shared" si="0"/>
        <v>44926</v>
      </c>
      <c r="H3" s="23">
        <f t="shared" si="0"/>
        <v>44927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14</v>
      </c>
      <c r="L5" s="32">
        <f t="shared" ref="L5:L10" si="2">K5/$K$11</f>
        <v>0.875</v>
      </c>
      <c r="M5" s="50">
        <f>B3</f>
        <v>44921</v>
      </c>
      <c r="O5" t="s">
        <v>42</v>
      </c>
      <c r="P5">
        <v>17</v>
      </c>
      <c r="Q5" s="50">
        <f>M5</f>
        <v>44921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1</v>
      </c>
      <c r="L6" s="33">
        <f t="shared" si="2"/>
        <v>6.25E-2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1</v>
      </c>
      <c r="L7" s="33">
        <f t="shared" si="2"/>
        <v>6.25E-2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17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0</v>
      </c>
      <c r="L10" s="35">
        <f t="shared" si="2"/>
        <v>0</v>
      </c>
      <c r="O10" t="s">
        <v>55</v>
      </c>
      <c r="P10">
        <f>P8</f>
        <v>17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16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 t="s">
        <v>5</v>
      </c>
      <c r="C29" s="36" t="s">
        <v>5</v>
      </c>
      <c r="D29" s="36"/>
      <c r="E29" s="36" t="s">
        <v>5</v>
      </c>
      <c r="F29" s="36" t="s">
        <v>5</v>
      </c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 t="s">
        <v>5</v>
      </c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 t="s">
        <v>5</v>
      </c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6" x14ac:dyDescent="0.25">
      <c r="A63" s="4">
        <v>101</v>
      </c>
      <c r="B63" s="37"/>
      <c r="C63" s="37" t="s">
        <v>8</v>
      </c>
      <c r="D63" s="36"/>
      <c r="E63" s="37"/>
      <c r="F63" s="37"/>
      <c r="G63" s="36"/>
      <c r="H63" s="36"/>
    </row>
    <row r="64" spans="1:16" x14ac:dyDescent="0.25">
      <c r="A64" s="4">
        <v>102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 t="s">
        <v>5</v>
      </c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 t="s">
        <v>5</v>
      </c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 t="s">
        <v>5</v>
      </c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 t="s">
        <v>5</v>
      </c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 t="s">
        <v>9</v>
      </c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 t="s">
        <v>5</v>
      </c>
      <c r="H80" s="36"/>
    </row>
    <row r="81" spans="1:8" x14ac:dyDescent="0.25">
      <c r="A81" s="4">
        <v>119</v>
      </c>
      <c r="B81" s="36"/>
      <c r="C81" s="36"/>
      <c r="D81" s="36"/>
      <c r="E81" s="36" t="s">
        <v>5</v>
      </c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 t="s">
        <v>5</v>
      </c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 t="s">
        <v>5</v>
      </c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5:F5 I5:I16 B6:E35 I19:I26 I29:I62 B37:E45 B46:D60">
    <cfRule type="cellIs" dxfId="2126" priority="117" operator="equal">
      <formula>"Elétrico"</formula>
    </cfRule>
    <cfRule type="cellIs" dxfId="2125" priority="116" operator="equal">
      <formula>"Chuva"</formula>
    </cfRule>
    <cfRule type="cellIs" dxfId="2124" priority="115" operator="equal">
      <formula>"Operação"</formula>
    </cfRule>
    <cfRule type="cellIs" dxfId="2123" priority="114" operator="equal">
      <formula>"Feito"</formula>
    </cfRule>
    <cfRule type="cellIs" dxfId="2122" priority="119" operator="equal">
      <formula>"Ok"</formula>
    </cfRule>
    <cfRule type="cellIs" dxfId="2121" priority="118" operator="equal">
      <formula>"Mecânico"</formula>
    </cfRule>
  </conditionalFormatting>
  <conditionalFormatting sqref="B5:F10 B6:E35 B12 E12:E14 C12:C15 B81:E87">
    <cfRule type="cellIs" dxfId="2120" priority="111" operator="equal">
      <formula>"Energia"</formula>
    </cfRule>
  </conditionalFormatting>
  <conditionalFormatting sqref="B36:H36">
    <cfRule type="cellIs" dxfId="2119" priority="18" operator="equal">
      <formula>"Feito"</formula>
    </cfRule>
    <cfRule type="cellIs" dxfId="2118" priority="17" operator="equal">
      <formula>"Energia"</formula>
    </cfRule>
    <cfRule type="cellIs" dxfId="2117" priority="19" operator="equal">
      <formula>"Operação"</formula>
    </cfRule>
    <cfRule type="cellIs" dxfId="2116" priority="20" operator="equal">
      <formula>"Chuva"</formula>
    </cfRule>
    <cfRule type="cellIs" dxfId="2115" priority="21" operator="equal">
      <formula>"Elétrico"</formula>
    </cfRule>
    <cfRule type="cellIs" dxfId="2114" priority="22" operator="equal">
      <formula>"Mecânico"</formula>
    </cfRule>
    <cfRule type="cellIs" dxfId="2113" priority="23" operator="equal">
      <formula>"Ok"</formula>
    </cfRule>
  </conditionalFormatting>
  <conditionalFormatting sqref="B61:H95">
    <cfRule type="cellIs" dxfId="2112" priority="26" operator="equal">
      <formula>"Feito"</formula>
    </cfRule>
    <cfRule type="cellIs" dxfId="2111" priority="27" operator="equal">
      <formula>"Operação"</formula>
    </cfRule>
    <cfRule type="cellIs" dxfId="2110" priority="28" operator="equal">
      <formula>"Chuva"</formula>
    </cfRule>
    <cfRule type="cellIs" dxfId="2109" priority="29" operator="equal">
      <formula>"Elétrico"</formula>
    </cfRule>
    <cfRule type="cellIs" dxfId="2108" priority="30" operator="equal">
      <formula>"Mecânico"</formula>
    </cfRule>
    <cfRule type="cellIs" dxfId="2107" priority="31" operator="equal">
      <formula>"Ok"</formula>
    </cfRule>
    <cfRule type="cellIs" dxfId="2106" priority="15" operator="equal">
      <formula>"Energia"</formula>
    </cfRule>
  </conditionalFormatting>
  <conditionalFormatting sqref="C34:C35">
    <cfRule type="cellIs" dxfId="2105" priority="53" operator="equal">
      <formula>"Energia"</formula>
    </cfRule>
  </conditionalFormatting>
  <conditionalFormatting sqref="C56">
    <cfRule type="cellIs" dxfId="2104" priority="68" operator="equal">
      <formula>"Feito"</formula>
    </cfRule>
    <cfRule type="cellIs" dxfId="2103" priority="69" operator="equal">
      <formula>"Operação"</formula>
    </cfRule>
    <cfRule type="cellIs" dxfId="2102" priority="71" operator="equal">
      <formula>"Elétrico"</formula>
    </cfRule>
    <cfRule type="cellIs" dxfId="2101" priority="72" operator="equal">
      <formula>"Mecânico"</formula>
    </cfRule>
    <cfRule type="cellIs" dxfId="2100" priority="73" operator="equal">
      <formula>"Ok"</formula>
    </cfRule>
    <cfRule type="cellIs" dxfId="2099" priority="70" operator="equal">
      <formula>"Chuva"</formula>
    </cfRule>
    <cfRule type="cellIs" dxfId="2098" priority="67" operator="equal">
      <formula>"Energia"</formula>
    </cfRule>
  </conditionalFormatting>
  <conditionalFormatting sqref="C27:D27 D28:D30">
    <cfRule type="cellIs" dxfId="2097" priority="56" operator="equal">
      <formula>"Energia"</formula>
    </cfRule>
  </conditionalFormatting>
  <conditionalFormatting sqref="C30:D30">
    <cfRule type="cellIs" dxfId="2096" priority="54" operator="equal">
      <formula>"Energia"</formula>
    </cfRule>
  </conditionalFormatting>
  <conditionalFormatting sqref="D60">
    <cfRule type="cellIs" dxfId="2095" priority="55" operator="equal">
      <formula>"Energia"</formula>
    </cfRule>
  </conditionalFormatting>
  <conditionalFormatting sqref="E47:F60">
    <cfRule type="cellIs" dxfId="2094" priority="2" operator="equal">
      <formula>"Feito"</formula>
    </cfRule>
    <cfRule type="cellIs" dxfId="2093" priority="3" operator="equal">
      <formula>"Operação"</formula>
    </cfRule>
    <cfRule type="cellIs" dxfId="2092" priority="4" operator="equal">
      <formula>"Chuva"</formula>
    </cfRule>
    <cfRule type="cellIs" dxfId="2091" priority="5" operator="equal">
      <formula>"Elétrico"</formula>
    </cfRule>
    <cfRule type="cellIs" dxfId="2090" priority="6" operator="equal">
      <formula>"Mecânico"</formula>
    </cfRule>
    <cfRule type="cellIs" dxfId="2089" priority="7" operator="equal">
      <formula>"Ok"</formula>
    </cfRule>
    <cfRule type="cellIs" dxfId="2088" priority="1" operator="equal">
      <formula>"Energia"</formula>
    </cfRule>
  </conditionalFormatting>
  <conditionalFormatting sqref="F6:F33 E46">
    <cfRule type="cellIs" dxfId="2087" priority="96" operator="equal">
      <formula>"Energia"</formula>
    </cfRule>
    <cfRule type="cellIs" dxfId="2086" priority="97" operator="equal">
      <formula>"Feito"</formula>
    </cfRule>
    <cfRule type="cellIs" dxfId="2085" priority="98" operator="equal">
      <formula>"Operação"</formula>
    </cfRule>
    <cfRule type="cellIs" dxfId="2084" priority="99" operator="equal">
      <formula>"Chuva"</formula>
    </cfRule>
    <cfRule type="cellIs" dxfId="2083" priority="100" operator="equal">
      <formula>"Elétrico"</formula>
    </cfRule>
    <cfRule type="cellIs" dxfId="2082" priority="101" operator="equal">
      <formula>"Mecânico"</formula>
    </cfRule>
    <cfRule type="cellIs" dxfId="2081" priority="102" operator="equal">
      <formula>"Ok"</formula>
    </cfRule>
  </conditionalFormatting>
  <conditionalFormatting sqref="F37:F46">
    <cfRule type="cellIs" dxfId="2080" priority="38" operator="equal">
      <formula>"Ok"</formula>
    </cfRule>
    <cfRule type="cellIs" dxfId="2079" priority="37" operator="equal">
      <formula>"Mecânico"</formula>
    </cfRule>
    <cfRule type="cellIs" dxfId="2078" priority="35" operator="equal">
      <formula>"Chuva"</formula>
    </cfRule>
    <cfRule type="cellIs" dxfId="2077" priority="34" operator="equal">
      <formula>"Operação"</formula>
    </cfRule>
    <cfRule type="cellIs" dxfId="2076" priority="33" operator="equal">
      <formula>"Feito"</formula>
    </cfRule>
    <cfRule type="cellIs" dxfId="2075" priority="32" operator="equal">
      <formula>"Energia"</formula>
    </cfRule>
    <cfRule type="cellIs" dxfId="2074" priority="36" operator="equal">
      <formula>"Elétrico"</formula>
    </cfRule>
  </conditionalFormatting>
  <conditionalFormatting sqref="F34:H35">
    <cfRule type="cellIs" dxfId="2073" priority="8" operator="equal">
      <formula>"Energia"</formula>
    </cfRule>
    <cfRule type="cellIs" dxfId="2072" priority="10" operator="equal">
      <formula>"Operação"</formula>
    </cfRule>
    <cfRule type="cellIs" dxfId="2071" priority="11" operator="equal">
      <formula>"Chuva"</formula>
    </cfRule>
    <cfRule type="cellIs" dxfId="2070" priority="12" operator="equal">
      <formula>"Elétrico"</formula>
    </cfRule>
    <cfRule type="cellIs" dxfId="2069" priority="13" operator="equal">
      <formula>"Mecânico"</formula>
    </cfRule>
    <cfRule type="cellIs" dxfId="2068" priority="14" operator="equal">
      <formula>"Ok"</formula>
    </cfRule>
    <cfRule type="cellIs" dxfId="2067" priority="9" operator="equal">
      <formula>"Feito"</formula>
    </cfRule>
  </conditionalFormatting>
  <conditionalFormatting sqref="G5:H33 G37:H60">
    <cfRule type="cellIs" dxfId="2066" priority="104" operator="equal">
      <formula>"Energia"</formula>
    </cfRule>
    <cfRule type="cellIs" dxfId="2065" priority="105" operator="equal">
      <formula>"Feito"</formula>
    </cfRule>
    <cfRule type="cellIs" dxfId="2064" priority="106" operator="equal">
      <formula>"Operação"</formula>
    </cfRule>
    <cfRule type="cellIs" dxfId="2063" priority="107" operator="equal">
      <formula>"Chuva"</formula>
    </cfRule>
    <cfRule type="cellIs" dxfId="2062" priority="108" operator="equal">
      <formula>"Elétrico"</formula>
    </cfRule>
    <cfRule type="cellIs" dxfId="2061" priority="109" operator="equal">
      <formula>"Mecânico"</formula>
    </cfRule>
    <cfRule type="cellIs" dxfId="2060" priority="110" operator="equal">
      <formula>"Ok"</formula>
    </cfRule>
  </conditionalFormatting>
  <conditionalFormatting sqref="I5:I16 I19:I26 I29:I62 B37:E45 B46:D60">
    <cfRule type="cellIs" dxfId="2059" priority="113" operator="equal">
      <formula>"Energia"</formula>
    </cfRule>
  </conditionalFormatting>
  <conditionalFormatting sqref="J7">
    <cfRule type="iconSet" priority="11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9C17B4F3-8752-4A83-BA93-E8CF1970A57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7DFA-1D6A-46E1-8E07-5A053A0BE067}">
  <sheetPr codeName="Planilha96">
    <tabColor theme="8"/>
  </sheetPr>
  <dimension ref="A1:Q95"/>
  <sheetViews>
    <sheetView showGridLines="0" zoomScale="130" zoomScaleNormal="130" workbookViewId="0">
      <pane ySplit="4" topLeftCell="A17" activePane="bottomLeft" state="frozen"/>
      <selection pane="bottomLeft" activeCell="G35" sqref="G3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79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44928</v>
      </c>
      <c r="C3" s="21">
        <f>B3+1</f>
        <v>44929</v>
      </c>
      <c r="D3" s="21">
        <f t="shared" ref="D3:H3" si="0">C3+1</f>
        <v>44930</v>
      </c>
      <c r="E3" s="21">
        <f t="shared" si="0"/>
        <v>44931</v>
      </c>
      <c r="F3" s="21">
        <f t="shared" si="0"/>
        <v>44932</v>
      </c>
      <c r="G3" s="21">
        <f t="shared" si="0"/>
        <v>44933</v>
      </c>
      <c r="H3" s="23">
        <f t="shared" si="0"/>
        <v>44934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30</v>
      </c>
      <c r="L5" s="32">
        <f t="shared" ref="L5:L10" si="2">K5/$K$11</f>
        <v>0.46153846153846156</v>
      </c>
      <c r="M5" s="50">
        <f>B3</f>
        <v>44928</v>
      </c>
      <c r="O5" t="s">
        <v>42</v>
      </c>
      <c r="P5">
        <v>17</v>
      </c>
      <c r="Q5" s="50">
        <f>M5</f>
        <v>44928</v>
      </c>
    </row>
    <row r="6" spans="1:17" x14ac:dyDescent="0.25">
      <c r="A6" s="4">
        <v>2</v>
      </c>
      <c r="B6" s="36"/>
      <c r="C6" s="36" t="s">
        <v>10</v>
      </c>
      <c r="D6" s="36"/>
      <c r="E6" s="36"/>
      <c r="F6" s="36"/>
      <c r="G6" s="36"/>
      <c r="H6" s="36"/>
      <c r="J6" s="40" t="s">
        <v>8</v>
      </c>
      <c r="K6">
        <f>COUNTIF($B$5:$H$95,J6)</f>
        <v>3</v>
      </c>
      <c r="L6" s="33">
        <f t="shared" si="2"/>
        <v>4.6153846153846156E-2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 t="s">
        <v>6</v>
      </c>
      <c r="E7" s="36"/>
      <c r="F7" s="36"/>
      <c r="G7" s="36"/>
      <c r="H7" s="36"/>
      <c r="J7" s="44" t="s">
        <v>9</v>
      </c>
      <c r="K7">
        <f t="shared" ref="K7:K10" si="3">COUNTIF($B$5:$H$95,J7)</f>
        <v>10</v>
      </c>
      <c r="L7" s="33">
        <f t="shared" si="2"/>
        <v>0.15384615384615385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 t="s">
        <v>10</v>
      </c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17</v>
      </c>
    </row>
    <row r="9" spans="1:17" x14ac:dyDescent="0.25">
      <c r="A9" s="4">
        <v>5</v>
      </c>
      <c r="B9" s="36"/>
      <c r="C9" s="36"/>
      <c r="D9" s="36" t="s">
        <v>6</v>
      </c>
      <c r="E9" s="36"/>
      <c r="F9" s="36"/>
      <c r="G9" s="36"/>
      <c r="H9" s="36"/>
      <c r="J9" s="43" t="s">
        <v>6</v>
      </c>
      <c r="K9">
        <f t="shared" si="3"/>
        <v>11</v>
      </c>
      <c r="L9" s="33">
        <f t="shared" si="2"/>
        <v>0.16923076923076924</v>
      </c>
    </row>
    <row r="10" spans="1:17" x14ac:dyDescent="0.25">
      <c r="A10" s="4">
        <v>6</v>
      </c>
      <c r="B10" s="36"/>
      <c r="C10" s="36" t="s">
        <v>9</v>
      </c>
      <c r="D10" s="36" t="s">
        <v>9</v>
      </c>
      <c r="E10" s="36" t="s">
        <v>5</v>
      </c>
      <c r="F10" s="36"/>
      <c r="G10" s="36"/>
      <c r="H10" s="36"/>
      <c r="J10" s="41" t="s">
        <v>10</v>
      </c>
      <c r="K10">
        <f t="shared" si="3"/>
        <v>11</v>
      </c>
      <c r="L10" s="35">
        <f t="shared" si="2"/>
        <v>0.16923076923076924</v>
      </c>
      <c r="O10" t="s">
        <v>55</v>
      </c>
      <c r="P10">
        <f>P8</f>
        <v>17</v>
      </c>
    </row>
    <row r="11" spans="1:17" x14ac:dyDescent="0.25">
      <c r="A11" s="4">
        <v>7</v>
      </c>
      <c r="B11" s="36"/>
      <c r="C11" s="36"/>
      <c r="D11" s="36" t="s">
        <v>6</v>
      </c>
      <c r="E11" s="36"/>
      <c r="F11" s="36"/>
      <c r="G11" s="36"/>
      <c r="H11" s="36"/>
      <c r="J11" s="42" t="s">
        <v>20</v>
      </c>
      <c r="K11">
        <f>SUM(K5:K10)</f>
        <v>65</v>
      </c>
    </row>
    <row r="12" spans="1:17" x14ac:dyDescent="0.25">
      <c r="A12" s="4">
        <v>8</v>
      </c>
      <c r="B12" s="36"/>
      <c r="C12" s="36" t="s">
        <v>5</v>
      </c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 t="s">
        <v>6</v>
      </c>
      <c r="E13" s="36"/>
      <c r="F13" s="36"/>
      <c r="G13" s="36"/>
      <c r="H13" s="36"/>
    </row>
    <row r="14" spans="1:17" x14ac:dyDescent="0.25">
      <c r="A14" s="4">
        <v>10</v>
      </c>
      <c r="B14" s="36"/>
      <c r="C14" s="36" t="s">
        <v>9</v>
      </c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 t="s">
        <v>9</v>
      </c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 t="s">
        <v>5</v>
      </c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 t="s">
        <v>5</v>
      </c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 t="s">
        <v>10</v>
      </c>
      <c r="D32" s="36" t="s">
        <v>10</v>
      </c>
      <c r="E32" s="36" t="s">
        <v>10</v>
      </c>
      <c r="F32" s="36" t="s">
        <v>10</v>
      </c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 t="s">
        <v>8</v>
      </c>
      <c r="D33" s="36" t="s">
        <v>8</v>
      </c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 t="s">
        <v>9</v>
      </c>
      <c r="D34" s="36" t="s">
        <v>9</v>
      </c>
      <c r="E34" s="36" t="s">
        <v>10</v>
      </c>
      <c r="F34" s="36" t="s">
        <v>5</v>
      </c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 t="s">
        <v>10</v>
      </c>
      <c r="D35" s="36" t="s">
        <v>5</v>
      </c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 t="s">
        <v>9</v>
      </c>
      <c r="D39" s="36"/>
      <c r="E39" s="36" t="s">
        <v>10</v>
      </c>
      <c r="F39" s="36"/>
      <c r="G39" s="36"/>
      <c r="H39" s="36"/>
    </row>
    <row r="40" spans="1:11" x14ac:dyDescent="0.25">
      <c r="A40" s="4">
        <v>36</v>
      </c>
      <c r="B40" s="36"/>
      <c r="C40" s="36"/>
      <c r="D40" s="36" t="s">
        <v>5</v>
      </c>
      <c r="E40" s="36"/>
      <c r="F40" s="36"/>
      <c r="G40" s="36"/>
      <c r="H40" s="36"/>
    </row>
    <row r="41" spans="1:11" x14ac:dyDescent="0.25">
      <c r="A41" s="4">
        <v>37</v>
      </c>
      <c r="B41" s="36"/>
      <c r="C41" s="36" t="s">
        <v>10</v>
      </c>
      <c r="D41" s="36"/>
      <c r="E41" s="36" t="s">
        <v>5</v>
      </c>
      <c r="F41" s="36"/>
      <c r="G41" s="36"/>
      <c r="H41" s="36"/>
    </row>
    <row r="42" spans="1:11" x14ac:dyDescent="0.25">
      <c r="A42" s="4">
        <v>38</v>
      </c>
      <c r="B42" s="36"/>
      <c r="C42" s="36"/>
      <c r="D42" s="36" t="s">
        <v>5</v>
      </c>
      <c r="E42" s="36"/>
      <c r="F42" s="36"/>
      <c r="G42" s="36"/>
      <c r="H42" s="36"/>
    </row>
    <row r="43" spans="1:11" x14ac:dyDescent="0.25">
      <c r="A43" s="4">
        <v>39</v>
      </c>
      <c r="B43" s="36"/>
      <c r="C43" s="36" t="s">
        <v>5</v>
      </c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 t="s">
        <v>5</v>
      </c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 t="s">
        <v>5</v>
      </c>
      <c r="F45" s="36"/>
      <c r="G45" s="36"/>
      <c r="H45" s="36"/>
    </row>
    <row r="46" spans="1:11" x14ac:dyDescent="0.25">
      <c r="A46" s="4">
        <v>42</v>
      </c>
      <c r="B46" s="36"/>
      <c r="C46" s="36" t="s">
        <v>5</v>
      </c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6" x14ac:dyDescent="0.25">
      <c r="A57" s="4">
        <v>53</v>
      </c>
      <c r="B57" s="36"/>
      <c r="C57" s="36" t="s">
        <v>10</v>
      </c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73</v>
      </c>
      <c r="B61" s="36"/>
      <c r="C61" s="36" t="s">
        <v>5</v>
      </c>
      <c r="D61" s="36"/>
      <c r="E61" s="36"/>
      <c r="F61" s="36"/>
      <c r="G61" s="36"/>
      <c r="H61" s="36"/>
    </row>
    <row r="62" spans="1:16" x14ac:dyDescent="0.25">
      <c r="A62" s="4">
        <v>74</v>
      </c>
      <c r="B62" s="36"/>
      <c r="C62" s="36"/>
      <c r="D62" s="36" t="s">
        <v>9</v>
      </c>
      <c r="E62" s="36" t="s">
        <v>9</v>
      </c>
      <c r="F62" s="36"/>
      <c r="G62" s="36"/>
      <c r="H62" s="36"/>
    </row>
    <row r="63" spans="1:16" x14ac:dyDescent="0.25">
      <c r="A63" s="4">
        <v>101</v>
      </c>
      <c r="B63" s="37"/>
      <c r="C63" s="37"/>
      <c r="D63" s="36" t="s">
        <v>5</v>
      </c>
      <c r="E63" s="37"/>
      <c r="F63" s="37"/>
      <c r="G63" s="36"/>
      <c r="H63" s="36"/>
    </row>
    <row r="64" spans="1:16" x14ac:dyDescent="0.25">
      <c r="A64" s="4">
        <v>102</v>
      </c>
      <c r="B64" s="36"/>
      <c r="C64" s="36" t="s">
        <v>5</v>
      </c>
      <c r="D64" s="36"/>
      <c r="E64" s="36"/>
      <c r="F64" s="36"/>
      <c r="G64" s="36"/>
      <c r="H64" s="36"/>
    </row>
    <row r="65" spans="1:8" x14ac:dyDescent="0.25">
      <c r="A65" s="4">
        <v>103</v>
      </c>
      <c r="B65" s="37"/>
      <c r="C65" s="37"/>
      <c r="D65" s="36" t="s">
        <v>5</v>
      </c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 t="s">
        <v>5</v>
      </c>
      <c r="D67" s="36"/>
      <c r="E67" s="36"/>
      <c r="F67" s="36"/>
      <c r="G67" s="36"/>
      <c r="H67" s="36"/>
    </row>
    <row r="68" spans="1:8" x14ac:dyDescent="0.25">
      <c r="A68" s="4">
        <v>106</v>
      </c>
      <c r="B68" s="36" t="s">
        <v>5</v>
      </c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 t="s">
        <v>9</v>
      </c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 t="s">
        <v>5</v>
      </c>
      <c r="D70" s="36"/>
      <c r="E70" s="36"/>
      <c r="F70" s="36"/>
      <c r="G70" s="36"/>
      <c r="H70" s="36"/>
    </row>
    <row r="71" spans="1:8" x14ac:dyDescent="0.25">
      <c r="A71" s="4">
        <v>109</v>
      </c>
      <c r="B71" s="36" t="s">
        <v>5</v>
      </c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 t="s">
        <v>5</v>
      </c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 t="s">
        <v>6</v>
      </c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 t="s">
        <v>5</v>
      </c>
      <c r="C76" s="37" t="s">
        <v>6</v>
      </c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 t="s">
        <v>6</v>
      </c>
      <c r="D77" s="36"/>
      <c r="E77" s="36"/>
      <c r="F77" s="36"/>
      <c r="G77" s="36"/>
      <c r="H77" s="36"/>
    </row>
    <row r="78" spans="1:8" x14ac:dyDescent="0.25">
      <c r="A78" s="4">
        <v>116</v>
      </c>
      <c r="B78" s="36" t="s">
        <v>5</v>
      </c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 t="s">
        <v>5</v>
      </c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 t="s">
        <v>6</v>
      </c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 t="s">
        <v>6</v>
      </c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 t="s">
        <v>5</v>
      </c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 t="s">
        <v>8</v>
      </c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 t="s">
        <v>5</v>
      </c>
      <c r="C87" s="36" t="s">
        <v>5</v>
      </c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 t="s">
        <v>6</v>
      </c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 t="s">
        <v>5</v>
      </c>
      <c r="F89" s="36"/>
      <c r="G89" s="36"/>
      <c r="H89" s="36"/>
    </row>
    <row r="90" spans="1:8" x14ac:dyDescent="0.25">
      <c r="A90" s="4">
        <v>128</v>
      </c>
      <c r="B90" s="36"/>
      <c r="C90" s="36" t="s">
        <v>5</v>
      </c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 t="s">
        <v>6</v>
      </c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12 E12:E14 C12:C15 B81:E87">
    <cfRule type="cellIs" dxfId="2058" priority="114" operator="equal">
      <formula>"Energia"</formula>
    </cfRule>
  </conditionalFormatting>
  <conditionalFormatting sqref="B5:H36">
    <cfRule type="cellIs" dxfId="2057" priority="17" operator="equal">
      <formula>"Ok"</formula>
    </cfRule>
    <cfRule type="cellIs" dxfId="2056" priority="11" operator="equal">
      <formula>"Energia"</formula>
    </cfRule>
    <cfRule type="cellIs" dxfId="2055" priority="12" operator="equal">
      <formula>"Feito"</formula>
    </cfRule>
    <cfRule type="cellIs" dxfId="2054" priority="13" operator="equal">
      <formula>"Operação"</formula>
    </cfRule>
    <cfRule type="cellIs" dxfId="2053" priority="14" operator="equal">
      <formula>"Chuva"</formula>
    </cfRule>
    <cfRule type="cellIs" dxfId="2052" priority="15" operator="equal">
      <formula>"Elétrico"</formula>
    </cfRule>
    <cfRule type="cellIs" dxfId="2051" priority="16" operator="equal">
      <formula>"Mecânico"</formula>
    </cfRule>
  </conditionalFormatting>
  <conditionalFormatting sqref="B61:H95">
    <cfRule type="cellIs" dxfId="2050" priority="18" operator="equal">
      <formula>"Energia"</formula>
    </cfRule>
    <cfRule type="cellIs" dxfId="2049" priority="29" operator="equal">
      <formula>"Feito"</formula>
    </cfRule>
    <cfRule type="cellIs" dxfId="2048" priority="30" operator="equal">
      <formula>"Operação"</formula>
    </cfRule>
    <cfRule type="cellIs" dxfId="2047" priority="31" operator="equal">
      <formula>"Chuva"</formula>
    </cfRule>
    <cfRule type="cellIs" dxfId="2046" priority="32" operator="equal">
      <formula>"Elétrico"</formula>
    </cfRule>
    <cfRule type="cellIs" dxfId="2045" priority="33" operator="equal">
      <formula>"Mecânico"</formula>
    </cfRule>
    <cfRule type="cellIs" dxfId="2044" priority="34" operator="equal">
      <formula>"Ok"</formula>
    </cfRule>
  </conditionalFormatting>
  <conditionalFormatting sqref="C34:C35">
    <cfRule type="cellIs" dxfId="2043" priority="56" operator="equal">
      <formula>"Energia"</formula>
    </cfRule>
  </conditionalFormatting>
  <conditionalFormatting sqref="C41">
    <cfRule type="cellIs" dxfId="2042" priority="3" operator="equal">
      <formula>"Energia"</formula>
    </cfRule>
  </conditionalFormatting>
  <conditionalFormatting sqref="C56">
    <cfRule type="cellIs" dxfId="2041" priority="74" operator="equal">
      <formula>"Elétrico"</formula>
    </cfRule>
    <cfRule type="cellIs" dxfId="2040" priority="73" operator="equal">
      <formula>"Chuva"</formula>
    </cfRule>
    <cfRule type="cellIs" dxfId="2039" priority="72" operator="equal">
      <formula>"Operação"</formula>
    </cfRule>
    <cfRule type="cellIs" dxfId="2038" priority="71" operator="equal">
      <formula>"Feito"</formula>
    </cfRule>
    <cfRule type="cellIs" dxfId="2037" priority="76" operator="equal">
      <formula>"Ok"</formula>
    </cfRule>
    <cfRule type="cellIs" dxfId="2036" priority="75" operator="equal">
      <formula>"Mecânico"</formula>
    </cfRule>
  </conditionalFormatting>
  <conditionalFormatting sqref="C56:C57">
    <cfRule type="cellIs" dxfId="2035" priority="2" operator="equal">
      <formula>"Energia"</formula>
    </cfRule>
  </conditionalFormatting>
  <conditionalFormatting sqref="C27:D27 D28:D30">
    <cfRule type="cellIs" dxfId="2034" priority="59" operator="equal">
      <formula>"Energia"</formula>
    </cfRule>
  </conditionalFormatting>
  <conditionalFormatting sqref="C30:D30">
    <cfRule type="cellIs" dxfId="2033" priority="57" operator="equal">
      <formula>"Energia"</formula>
    </cfRule>
  </conditionalFormatting>
  <conditionalFormatting sqref="D34">
    <cfRule type="cellIs" dxfId="2032" priority="1" operator="equal">
      <formula>"Energia"</formula>
    </cfRule>
  </conditionalFormatting>
  <conditionalFormatting sqref="D60">
    <cfRule type="cellIs" dxfId="2031" priority="58" operator="equal">
      <formula>"Energia"</formula>
    </cfRule>
  </conditionalFormatting>
  <conditionalFormatting sqref="E46">
    <cfRule type="cellIs" dxfId="2030" priority="103" operator="equal">
      <formula>"Elétrico"</formula>
    </cfRule>
    <cfRule type="cellIs" dxfId="2029" priority="99" operator="equal">
      <formula>"Energia"</formula>
    </cfRule>
    <cfRule type="cellIs" dxfId="2028" priority="100" operator="equal">
      <formula>"Feito"</formula>
    </cfRule>
    <cfRule type="cellIs" dxfId="2027" priority="101" operator="equal">
      <formula>"Operação"</formula>
    </cfRule>
    <cfRule type="cellIs" dxfId="2026" priority="102" operator="equal">
      <formula>"Chuva"</formula>
    </cfRule>
    <cfRule type="cellIs" dxfId="2025" priority="105" operator="equal">
      <formula>"Ok"</formula>
    </cfRule>
    <cfRule type="cellIs" dxfId="2024" priority="104" operator="equal">
      <formula>"Mecânico"</formula>
    </cfRule>
  </conditionalFormatting>
  <conditionalFormatting sqref="E47:F60">
    <cfRule type="cellIs" dxfId="2023" priority="5" operator="equal">
      <formula>"Feito"</formula>
    </cfRule>
    <cfRule type="cellIs" dxfId="2022" priority="6" operator="equal">
      <formula>"Operação"</formula>
    </cfRule>
    <cfRule type="cellIs" dxfId="2021" priority="7" operator="equal">
      <formula>"Chuva"</formula>
    </cfRule>
    <cfRule type="cellIs" dxfId="2020" priority="8" operator="equal">
      <formula>"Elétrico"</formula>
    </cfRule>
    <cfRule type="cellIs" dxfId="2019" priority="10" operator="equal">
      <formula>"Ok"</formula>
    </cfRule>
    <cfRule type="cellIs" dxfId="2018" priority="9" operator="equal">
      <formula>"Mecânico"</formula>
    </cfRule>
    <cfRule type="cellIs" dxfId="2017" priority="4" operator="equal">
      <formula>"Energia"</formula>
    </cfRule>
  </conditionalFormatting>
  <conditionalFormatting sqref="F37:F46">
    <cfRule type="cellIs" dxfId="2016" priority="41" operator="equal">
      <formula>"Ok"</formula>
    </cfRule>
    <cfRule type="cellIs" dxfId="2015" priority="40" operator="equal">
      <formula>"Mecânico"</formula>
    </cfRule>
    <cfRule type="cellIs" dxfId="2014" priority="39" operator="equal">
      <formula>"Elétrico"</formula>
    </cfRule>
    <cfRule type="cellIs" dxfId="2013" priority="38" operator="equal">
      <formula>"Chuva"</formula>
    </cfRule>
    <cfRule type="cellIs" dxfId="2012" priority="37" operator="equal">
      <formula>"Operação"</formula>
    </cfRule>
    <cfRule type="cellIs" dxfId="2011" priority="35" operator="equal">
      <formula>"Energia"</formula>
    </cfRule>
    <cfRule type="cellIs" dxfId="2010" priority="36" operator="equal">
      <formula>"Feito"</formula>
    </cfRule>
  </conditionalFormatting>
  <conditionalFormatting sqref="G37:H60">
    <cfRule type="cellIs" dxfId="2009" priority="107" operator="equal">
      <formula>"Energia"</formula>
    </cfRule>
    <cfRule type="cellIs" dxfId="2008" priority="108" operator="equal">
      <formula>"Feito"</formula>
    </cfRule>
    <cfRule type="cellIs" dxfId="2007" priority="109" operator="equal">
      <formula>"Operação"</formula>
    </cfRule>
    <cfRule type="cellIs" dxfId="2006" priority="110" operator="equal">
      <formula>"Chuva"</formula>
    </cfRule>
    <cfRule type="cellIs" dxfId="2005" priority="111" operator="equal">
      <formula>"Elétrico"</formula>
    </cfRule>
    <cfRule type="cellIs" dxfId="2004" priority="112" operator="equal">
      <formula>"Mecânico"</formula>
    </cfRule>
    <cfRule type="cellIs" dxfId="2003" priority="113" operator="equal">
      <formula>"Ok"</formula>
    </cfRule>
  </conditionalFormatting>
  <conditionalFormatting sqref="I5:I16 I19:I26 I29:I62 B37:E45 B46:D60">
    <cfRule type="cellIs" dxfId="2002" priority="116" operator="equal">
      <formula>"Energia"</formula>
    </cfRule>
    <cfRule type="cellIs" dxfId="2001" priority="117" operator="equal">
      <formula>"Feito"</formula>
    </cfRule>
    <cfRule type="cellIs" dxfId="2000" priority="118" operator="equal">
      <formula>"Operação"</formula>
    </cfRule>
    <cfRule type="cellIs" dxfId="1999" priority="119" operator="equal">
      <formula>"Chuva"</formula>
    </cfRule>
    <cfRule type="cellIs" dxfId="1998" priority="120" operator="equal">
      <formula>"Elétrico"</formula>
    </cfRule>
    <cfRule type="cellIs" dxfId="1997" priority="121" operator="equal">
      <formula>"Mecânico"</formula>
    </cfRule>
    <cfRule type="cellIs" dxfId="1996" priority="122" operator="equal">
      <formula>"Ok"</formula>
    </cfRule>
  </conditionalFormatting>
  <conditionalFormatting sqref="J7">
    <cfRule type="iconSet" priority="115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9C9D5973-39C9-458C-A0B1-7CE6DB50D82D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64D9-CF46-4D90-9FE3-F200F311F8F4}">
  <sheetPr codeName="Planilha97">
    <tabColor theme="8"/>
  </sheetPr>
  <dimension ref="A1:Q95"/>
  <sheetViews>
    <sheetView showGridLines="0" zoomScale="130" zoomScaleNormal="130" workbookViewId="0">
      <pane ySplit="4" topLeftCell="A5" activePane="bottomLeft" state="frozen"/>
      <selection pane="bottomLeft" activeCell="G41" sqref="G4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80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44935</v>
      </c>
      <c r="C3" s="21">
        <f>B3+1</f>
        <v>44936</v>
      </c>
      <c r="D3" s="21">
        <f t="shared" ref="D3:H3" si="0">C3+1</f>
        <v>44937</v>
      </c>
      <c r="E3" s="21">
        <f t="shared" si="0"/>
        <v>44938</v>
      </c>
      <c r="F3" s="21">
        <f t="shared" si="0"/>
        <v>44939</v>
      </c>
      <c r="G3" s="21">
        <f t="shared" si="0"/>
        <v>44940</v>
      </c>
      <c r="H3" s="23">
        <f t="shared" si="0"/>
        <v>44941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11</v>
      </c>
      <c r="L5" s="32">
        <f t="shared" ref="L5:L10" si="2">K5/$K$11</f>
        <v>0.6875</v>
      </c>
      <c r="M5" s="50">
        <f>B3</f>
        <v>44935</v>
      </c>
      <c r="O5" t="s">
        <v>42</v>
      </c>
      <c r="P5">
        <v>16</v>
      </c>
      <c r="Q5" s="50">
        <f>M5</f>
        <v>44935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1</v>
      </c>
      <c r="L6" s="33">
        <f t="shared" si="2"/>
        <v>6.25E-2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4</v>
      </c>
      <c r="L7" s="33">
        <f t="shared" si="2"/>
        <v>0.25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16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0</v>
      </c>
      <c r="L10" s="35">
        <f t="shared" si="2"/>
        <v>0</v>
      </c>
      <c r="O10" t="s">
        <v>55</v>
      </c>
      <c r="P10">
        <f>P8</f>
        <v>16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16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 t="s">
        <v>5</v>
      </c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59"/>
    </row>
    <row r="17" spans="1:1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</row>
    <row r="21" spans="1:1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</row>
    <row r="22" spans="1:1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1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1" x14ac:dyDescent="0.25">
      <c r="A27" s="4">
        <v>23</v>
      </c>
      <c r="B27" s="36"/>
      <c r="C27" s="36"/>
      <c r="D27" s="36"/>
      <c r="E27" s="36"/>
      <c r="F27" s="36" t="s">
        <v>8</v>
      </c>
      <c r="G27" s="36"/>
      <c r="H27" s="36"/>
      <c r="I27" s="71" t="s">
        <v>44</v>
      </c>
      <c r="J27" s="72"/>
      <c r="K27" s="72"/>
    </row>
    <row r="28" spans="1:11" x14ac:dyDescent="0.25">
      <c r="A28" s="4">
        <v>24</v>
      </c>
      <c r="B28" s="36"/>
      <c r="C28" s="36"/>
      <c r="D28" s="36"/>
      <c r="E28" s="36"/>
      <c r="F28" s="36" t="s">
        <v>5</v>
      </c>
      <c r="G28" s="36"/>
      <c r="H28" s="36"/>
      <c r="I28" s="71" t="s">
        <v>45</v>
      </c>
      <c r="J28" s="72"/>
      <c r="K28" t="s">
        <v>2</v>
      </c>
    </row>
    <row r="29" spans="1:11" x14ac:dyDescent="0.25">
      <c r="A29" s="4">
        <v>25</v>
      </c>
      <c r="B29" s="36"/>
      <c r="C29" s="36"/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1" x14ac:dyDescent="0.25">
      <c r="A30" s="4">
        <v>26</v>
      </c>
      <c r="B30" s="36" t="s">
        <v>5</v>
      </c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1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 t="s">
        <v>5</v>
      </c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 t="s">
        <v>5</v>
      </c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 t="s">
        <v>9</v>
      </c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 t="s">
        <v>9</v>
      </c>
    </row>
    <row r="56" spans="1:16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6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6" x14ac:dyDescent="0.25">
      <c r="A64" s="4">
        <v>102</v>
      </c>
      <c r="B64" s="36"/>
      <c r="C64" s="36"/>
      <c r="D64" s="36" t="s">
        <v>5</v>
      </c>
      <c r="E64" s="36" t="s">
        <v>5</v>
      </c>
      <c r="F64" s="36" t="s">
        <v>5</v>
      </c>
      <c r="G64" s="36" t="s">
        <v>5</v>
      </c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 t="s">
        <v>9</v>
      </c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 t="s">
        <v>9</v>
      </c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/>
      <c r="C92" s="36"/>
      <c r="D92" s="36"/>
      <c r="E92" s="36"/>
      <c r="F92" s="36" t="s">
        <v>5</v>
      </c>
      <c r="G92" s="36" t="s">
        <v>5</v>
      </c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62:C95">
    <cfRule type="cellIs" dxfId="1995" priority="60" operator="equal">
      <formula>"Energia"</formula>
    </cfRule>
    <cfRule type="cellIs" dxfId="1994" priority="73" operator="equal">
      <formula>"Chuva"</formula>
    </cfRule>
    <cfRule type="cellIs" dxfId="1993" priority="75" operator="equal">
      <formula>"Mecânico"</formula>
    </cfRule>
    <cfRule type="cellIs" dxfId="1992" priority="76" operator="equal">
      <formula>"Ok"</formula>
    </cfRule>
    <cfRule type="cellIs" dxfId="1991" priority="74" operator="equal">
      <formula>"Elétrico"</formula>
    </cfRule>
    <cfRule type="cellIs" dxfId="1990" priority="71" operator="equal">
      <formula>"Feito"</formula>
    </cfRule>
    <cfRule type="cellIs" dxfId="1989" priority="72" operator="equal">
      <formula>"Operação"</formula>
    </cfRule>
  </conditionalFormatting>
  <conditionalFormatting sqref="B5:H36">
    <cfRule type="cellIs" dxfId="1988" priority="15" operator="equal">
      <formula>"Elétrico"</formula>
    </cfRule>
    <cfRule type="cellIs" dxfId="1987" priority="16" operator="equal">
      <formula>"Mecânico"</formula>
    </cfRule>
    <cfRule type="cellIs" dxfId="1986" priority="11" operator="equal">
      <formula>"Energia"</formula>
    </cfRule>
    <cfRule type="cellIs" dxfId="1985" priority="17" operator="equal">
      <formula>"Ok"</formula>
    </cfRule>
    <cfRule type="cellIs" dxfId="1984" priority="12" operator="equal">
      <formula>"Feito"</formula>
    </cfRule>
    <cfRule type="cellIs" dxfId="1983" priority="13" operator="equal">
      <formula>"Operação"</formula>
    </cfRule>
    <cfRule type="cellIs" dxfId="1982" priority="14" operator="equal">
      <formula>"Chuva"</formula>
    </cfRule>
  </conditionalFormatting>
  <conditionalFormatting sqref="B61:H61">
    <cfRule type="cellIs" dxfId="1981" priority="83" operator="equal">
      <formula>"Ok"</formula>
    </cfRule>
    <cfRule type="cellIs" dxfId="1980" priority="82" operator="equal">
      <formula>"Mecânico"</formula>
    </cfRule>
    <cfRule type="cellIs" dxfId="1979" priority="81" operator="equal">
      <formula>"Elétrico"</formula>
    </cfRule>
    <cfRule type="cellIs" dxfId="1978" priority="80" operator="equal">
      <formula>"Chuva"</formula>
    </cfRule>
    <cfRule type="cellIs" dxfId="1977" priority="79" operator="equal">
      <formula>"Operação"</formula>
    </cfRule>
    <cfRule type="cellIs" dxfId="1976" priority="78" operator="equal">
      <formula>"Feito"</formula>
    </cfRule>
    <cfRule type="cellIs" dxfId="1975" priority="77" operator="equal">
      <formula>"Energia"</formula>
    </cfRule>
  </conditionalFormatting>
  <conditionalFormatting sqref="C11:C17 B12 E12:E14 B81:E87">
    <cfRule type="cellIs" dxfId="1974" priority="107" operator="equal">
      <formula>"Energia"</formula>
    </cfRule>
  </conditionalFormatting>
  <conditionalFormatting sqref="C34:C35">
    <cfRule type="cellIs" dxfId="1973" priority="56" operator="equal">
      <formula>"Energia"</formula>
    </cfRule>
  </conditionalFormatting>
  <conditionalFormatting sqref="C41">
    <cfRule type="cellIs" dxfId="1972" priority="3" operator="equal">
      <formula>"Energia"</formula>
    </cfRule>
  </conditionalFormatting>
  <conditionalFormatting sqref="C56">
    <cfRule type="cellIs" dxfId="1971" priority="69" operator="equal">
      <formula>"Ok"</formula>
    </cfRule>
    <cfRule type="cellIs" dxfId="1970" priority="68" operator="equal">
      <formula>"Mecânico"</formula>
    </cfRule>
    <cfRule type="cellIs" dxfId="1969" priority="65" operator="equal">
      <formula>"Operação"</formula>
    </cfRule>
    <cfRule type="cellIs" dxfId="1968" priority="66" operator="equal">
      <formula>"Chuva"</formula>
    </cfRule>
    <cfRule type="cellIs" dxfId="1967" priority="67" operator="equal">
      <formula>"Elétrico"</formula>
    </cfRule>
    <cfRule type="cellIs" dxfId="1966" priority="64" operator="equal">
      <formula>"Feito"</formula>
    </cfRule>
  </conditionalFormatting>
  <conditionalFormatting sqref="C56:C57">
    <cfRule type="cellIs" dxfId="1965" priority="2" operator="equal">
      <formula>"Energia"</formula>
    </cfRule>
  </conditionalFormatting>
  <conditionalFormatting sqref="C27:D27 D28:D30">
    <cfRule type="cellIs" dxfId="1964" priority="59" operator="equal">
      <formula>"Energia"</formula>
    </cfRule>
  </conditionalFormatting>
  <conditionalFormatting sqref="C30:D30">
    <cfRule type="cellIs" dxfId="1963" priority="57" operator="equal">
      <formula>"Energia"</formula>
    </cfRule>
  </conditionalFormatting>
  <conditionalFormatting sqref="D34">
    <cfRule type="cellIs" dxfId="1962" priority="1" operator="equal">
      <formula>"Energia"</formula>
    </cfRule>
  </conditionalFormatting>
  <conditionalFormatting sqref="D60">
    <cfRule type="cellIs" dxfId="1961" priority="58" operator="equal">
      <formula>"Energia"</formula>
    </cfRule>
  </conditionalFormatting>
  <conditionalFormatting sqref="E46 F91:H95">
    <cfRule type="cellIs" dxfId="1960" priority="95" operator="equal">
      <formula>"Chuva"</formula>
    </cfRule>
    <cfRule type="cellIs" dxfId="1959" priority="92" operator="equal">
      <formula>"Energia"</formula>
    </cfRule>
    <cfRule type="cellIs" dxfId="1958" priority="93" operator="equal">
      <formula>"Feito"</formula>
    </cfRule>
    <cfRule type="cellIs" dxfId="1957" priority="94" operator="equal">
      <formula>"Operação"</formula>
    </cfRule>
    <cfRule type="cellIs" dxfId="1956" priority="98" operator="equal">
      <formula>"Ok"</formula>
    </cfRule>
    <cfRule type="cellIs" dxfId="1955" priority="97" operator="equal">
      <formula>"Mecânico"</formula>
    </cfRule>
    <cfRule type="cellIs" dxfId="1954" priority="96" operator="equal">
      <formula>"Elétrico"</formula>
    </cfRule>
  </conditionalFormatting>
  <conditionalFormatting sqref="E47:F60">
    <cfRule type="cellIs" dxfId="1953" priority="4" operator="equal">
      <formula>"Energia"</formula>
    </cfRule>
    <cfRule type="cellIs" dxfId="1952" priority="5" operator="equal">
      <formula>"Feito"</formula>
    </cfRule>
    <cfRule type="cellIs" dxfId="1951" priority="6" operator="equal">
      <formula>"Operação"</formula>
    </cfRule>
    <cfRule type="cellIs" dxfId="1950" priority="7" operator="equal">
      <formula>"Chuva"</formula>
    </cfRule>
    <cfRule type="cellIs" dxfId="1949" priority="8" operator="equal">
      <formula>"Elétrico"</formula>
    </cfRule>
    <cfRule type="cellIs" dxfId="1948" priority="9" operator="equal">
      <formula>"Mecânico"</formula>
    </cfRule>
    <cfRule type="cellIs" dxfId="1947" priority="10" operator="equal">
      <formula>"Ok"</formula>
    </cfRule>
  </conditionalFormatting>
  <conditionalFormatting sqref="F37:F46">
    <cfRule type="cellIs" dxfId="1946" priority="37" operator="equal">
      <formula>"Operação"</formula>
    </cfRule>
    <cfRule type="cellIs" dxfId="1945" priority="36" operator="equal">
      <formula>"Feito"</formula>
    </cfRule>
    <cfRule type="cellIs" dxfId="1944" priority="35" operator="equal">
      <formula>"Energia"</formula>
    </cfRule>
    <cfRule type="cellIs" dxfId="1943" priority="38" operator="equal">
      <formula>"Chuva"</formula>
    </cfRule>
    <cfRule type="cellIs" dxfId="1942" priority="41" operator="equal">
      <formula>"Ok"</formula>
    </cfRule>
    <cfRule type="cellIs" dxfId="1941" priority="40" operator="equal">
      <formula>"Mecânico"</formula>
    </cfRule>
    <cfRule type="cellIs" dxfId="1940" priority="39" operator="equal">
      <formula>"Elétrico"</formula>
    </cfRule>
  </conditionalFormatting>
  <conditionalFormatting sqref="F81:G90">
    <cfRule type="cellIs" dxfId="1939" priority="27" operator="equal">
      <formula>"Energia"</formula>
    </cfRule>
    <cfRule type="cellIs" dxfId="1938" priority="31" operator="equal">
      <formula>"Chuva"</formula>
    </cfRule>
    <cfRule type="cellIs" dxfId="1937" priority="30" operator="equal">
      <formula>"Operação"</formula>
    </cfRule>
    <cfRule type="cellIs" dxfId="1936" priority="33" operator="equal">
      <formula>"Mecânico"</formula>
    </cfRule>
    <cfRule type="cellIs" dxfId="1935" priority="34" operator="equal">
      <formula>"Ok"</formula>
    </cfRule>
    <cfRule type="cellIs" dxfId="1934" priority="32" operator="equal">
      <formula>"Elétrico"</formula>
    </cfRule>
    <cfRule type="cellIs" dxfId="1933" priority="29" operator="equal">
      <formula>"Feito"</formula>
    </cfRule>
  </conditionalFormatting>
  <conditionalFormatting sqref="G37:H60">
    <cfRule type="cellIs" dxfId="1932" priority="100" operator="equal">
      <formula>"Energia"</formula>
    </cfRule>
    <cfRule type="cellIs" dxfId="1931" priority="101" operator="equal">
      <formula>"Feito"</formula>
    </cfRule>
    <cfRule type="cellIs" dxfId="1930" priority="102" operator="equal">
      <formula>"Operação"</formula>
    </cfRule>
    <cfRule type="cellIs" dxfId="1929" priority="103" operator="equal">
      <formula>"Chuva"</formula>
    </cfRule>
    <cfRule type="cellIs" dxfId="1928" priority="104" operator="equal">
      <formula>"Elétrico"</formula>
    </cfRule>
    <cfRule type="cellIs" dxfId="1927" priority="105" operator="equal">
      <formula>"Mecânico"</formula>
    </cfRule>
    <cfRule type="cellIs" dxfId="1926" priority="106" operator="equal">
      <formula>"Ok"</formula>
    </cfRule>
  </conditionalFormatting>
  <conditionalFormatting sqref="H62:H90">
    <cfRule type="cellIs" dxfId="1925" priority="18" operator="equal">
      <formula>"Energia"</formula>
    </cfRule>
    <cfRule type="cellIs" dxfId="1924" priority="48" operator="equal">
      <formula>"Ok"</formula>
    </cfRule>
    <cfRule type="cellIs" dxfId="1923" priority="47" operator="equal">
      <formula>"Mecânico"</formula>
    </cfRule>
    <cfRule type="cellIs" dxfId="1922" priority="43" operator="equal">
      <formula>"Feito"</formula>
    </cfRule>
    <cfRule type="cellIs" dxfId="1921" priority="44" operator="equal">
      <formula>"Operação"</formula>
    </cfRule>
    <cfRule type="cellIs" dxfId="1920" priority="45" operator="equal">
      <formula>"Chuva"</formula>
    </cfRule>
    <cfRule type="cellIs" dxfId="1919" priority="46" operator="equal">
      <formula>"Elétrico"</formula>
    </cfRule>
  </conditionalFormatting>
  <conditionalFormatting sqref="I5:I16 I19:I26 I29:I62 B37:E45 B46:D60 D62:G80 D81:E95">
    <cfRule type="cellIs" dxfId="1918" priority="109" operator="equal">
      <formula>"Energia"</formula>
    </cfRule>
    <cfRule type="cellIs" dxfId="1917" priority="110" operator="equal">
      <formula>"Feito"</formula>
    </cfRule>
    <cfRule type="cellIs" dxfId="1916" priority="111" operator="equal">
      <formula>"Operação"</formula>
    </cfRule>
    <cfRule type="cellIs" dxfId="1915" priority="112" operator="equal">
      <formula>"Chuva"</formula>
    </cfRule>
    <cfRule type="cellIs" dxfId="1914" priority="113" operator="equal">
      <formula>"Elétrico"</formula>
    </cfRule>
    <cfRule type="cellIs" dxfId="1913" priority="114" operator="equal">
      <formula>"Mecânico"</formula>
    </cfRule>
    <cfRule type="cellIs" dxfId="1912" priority="115" operator="equal">
      <formula>"Ok"</formula>
    </cfRule>
  </conditionalFormatting>
  <conditionalFormatting sqref="J7">
    <cfRule type="iconSet" priority="10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6B10DAE6-7DF4-45E0-8FD1-4522CE7FB7FE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CCEE-5F0B-46BE-802A-751CF29DBD30}">
  <sheetPr codeName="Planilha98">
    <tabColor theme="8"/>
  </sheetPr>
  <dimension ref="A1:Q95"/>
  <sheetViews>
    <sheetView showGridLines="0" zoomScale="130" zoomScaleNormal="130" workbookViewId="0">
      <pane ySplit="4" topLeftCell="A11" activePane="bottomLeft" state="frozen"/>
      <selection pane="bottomLeft" activeCell="G9" sqref="G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81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44942</v>
      </c>
      <c r="C3" s="21">
        <f t="shared" ref="C3:H3" si="0">B3+1</f>
        <v>44943</v>
      </c>
      <c r="D3" s="21">
        <f t="shared" si="0"/>
        <v>44944</v>
      </c>
      <c r="E3" s="21">
        <f t="shared" si="0"/>
        <v>44945</v>
      </c>
      <c r="F3" s="21">
        <f t="shared" si="0"/>
        <v>44946</v>
      </c>
      <c r="G3" s="21">
        <f t="shared" si="0"/>
        <v>44947</v>
      </c>
      <c r="H3" s="23">
        <f t="shared" si="0"/>
        <v>44948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 t="s">
        <v>5</v>
      </c>
      <c r="F5" s="36"/>
      <c r="G5" s="36"/>
      <c r="H5" s="36"/>
      <c r="J5" s="46" t="s">
        <v>5</v>
      </c>
      <c r="K5">
        <f>COUNTIF($B$5:$H$95,J5)</f>
        <v>61</v>
      </c>
      <c r="L5" s="32">
        <f t="shared" ref="L5:L10" si="2">K5/$K$11</f>
        <v>0.5446428571428571</v>
      </c>
      <c r="M5" s="50">
        <f>B3</f>
        <v>44942</v>
      </c>
      <c r="O5" t="s">
        <v>42</v>
      </c>
      <c r="P5">
        <v>127</v>
      </c>
      <c r="Q5" s="50">
        <f>M5</f>
        <v>44942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2</v>
      </c>
      <c r="L6" s="33">
        <f t="shared" si="2"/>
        <v>1.7857142857142856E-2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17</v>
      </c>
      <c r="L7" s="33">
        <f t="shared" si="2"/>
        <v>0.15178571428571427</v>
      </c>
      <c r="O7" t="s">
        <v>44</v>
      </c>
      <c r="P7">
        <f>SUM(K29:K35)</f>
        <v>1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126</v>
      </c>
    </row>
    <row r="9" spans="1:17" x14ac:dyDescent="0.25">
      <c r="A9" s="4">
        <v>5</v>
      </c>
      <c r="B9" s="36"/>
      <c r="C9" s="36"/>
      <c r="D9" s="36" t="s">
        <v>5</v>
      </c>
      <c r="E9" s="36"/>
      <c r="F9" s="36"/>
      <c r="G9" s="36" t="s">
        <v>6</v>
      </c>
      <c r="H9" s="36"/>
      <c r="J9" s="43" t="s">
        <v>6</v>
      </c>
      <c r="K9">
        <f t="shared" si="3"/>
        <v>17</v>
      </c>
      <c r="L9" s="33">
        <f t="shared" si="2"/>
        <v>0.15178571428571427</v>
      </c>
    </row>
    <row r="10" spans="1:17" x14ac:dyDescent="0.25">
      <c r="A10" s="4">
        <v>6</v>
      </c>
      <c r="B10" s="36"/>
      <c r="C10" s="36"/>
      <c r="D10" s="36"/>
      <c r="E10" s="36" t="s">
        <v>9</v>
      </c>
      <c r="F10" s="36"/>
      <c r="G10" s="36"/>
      <c r="H10" s="36"/>
      <c r="J10" s="41" t="s">
        <v>10</v>
      </c>
      <c r="K10">
        <f t="shared" si="3"/>
        <v>15</v>
      </c>
      <c r="L10" s="35">
        <f t="shared" si="2"/>
        <v>0.13392857142857142</v>
      </c>
      <c r="O10" t="s">
        <v>55</v>
      </c>
      <c r="P10">
        <f>P8</f>
        <v>126</v>
      </c>
    </row>
    <row r="11" spans="1:17" x14ac:dyDescent="0.25">
      <c r="A11" s="4">
        <v>7</v>
      </c>
      <c r="B11" s="36"/>
      <c r="C11" s="36"/>
      <c r="D11" s="36" t="s">
        <v>5</v>
      </c>
      <c r="E11" s="36"/>
      <c r="F11" s="36"/>
      <c r="G11" s="36" t="s">
        <v>6</v>
      </c>
      <c r="H11" s="36"/>
      <c r="J11" s="42" t="s">
        <v>20</v>
      </c>
      <c r="K11">
        <f>SUM(K5:K10)</f>
        <v>112</v>
      </c>
    </row>
    <row r="12" spans="1:17" x14ac:dyDescent="0.25">
      <c r="A12" s="4">
        <v>8</v>
      </c>
      <c r="B12" s="36"/>
      <c r="C12" s="36"/>
      <c r="D12" s="36"/>
      <c r="E12" s="36" t="s">
        <v>9</v>
      </c>
      <c r="F12" s="36"/>
      <c r="G12" s="36"/>
      <c r="H12" s="36"/>
    </row>
    <row r="13" spans="1:17" x14ac:dyDescent="0.25">
      <c r="A13" s="4">
        <v>9</v>
      </c>
      <c r="B13" s="36"/>
      <c r="C13" s="36"/>
      <c r="D13" s="36" t="s">
        <v>9</v>
      </c>
      <c r="E13" s="36"/>
      <c r="F13" s="36"/>
      <c r="G13" s="36" t="s">
        <v>6</v>
      </c>
      <c r="H13" s="36"/>
    </row>
    <row r="14" spans="1:17" x14ac:dyDescent="0.25">
      <c r="A14" s="4">
        <v>10</v>
      </c>
      <c r="B14" s="36"/>
      <c r="C14" s="36"/>
      <c r="D14" s="36"/>
      <c r="E14" s="36" t="s">
        <v>5</v>
      </c>
      <c r="F14" s="36"/>
      <c r="G14" s="36"/>
      <c r="H14" s="36"/>
    </row>
    <row r="15" spans="1:17" x14ac:dyDescent="0.25">
      <c r="A15" s="4">
        <v>11</v>
      </c>
      <c r="B15" s="36"/>
      <c r="C15" s="36" t="s">
        <v>5</v>
      </c>
      <c r="D15" s="36"/>
      <c r="E15" s="36" t="s">
        <v>5</v>
      </c>
      <c r="F15" s="36" t="s">
        <v>5</v>
      </c>
      <c r="G15" s="36" t="s">
        <v>6</v>
      </c>
      <c r="H15" s="36"/>
    </row>
    <row r="16" spans="1:17" x14ac:dyDescent="0.25">
      <c r="A16" s="4">
        <v>12</v>
      </c>
      <c r="B16" s="36"/>
      <c r="C16" s="36"/>
      <c r="D16" s="36" t="s">
        <v>5</v>
      </c>
      <c r="E16" s="36"/>
      <c r="F16" s="36"/>
      <c r="G16" s="36" t="s">
        <v>6</v>
      </c>
      <c r="H16" s="36"/>
      <c r="O16" s="60"/>
    </row>
    <row r="17" spans="1:14" x14ac:dyDescent="0.25">
      <c r="A17" s="4">
        <v>13</v>
      </c>
      <c r="B17" s="36"/>
      <c r="C17" s="36"/>
      <c r="D17" s="36"/>
      <c r="E17" s="36" t="s">
        <v>9</v>
      </c>
      <c r="F17" s="36" t="s">
        <v>5</v>
      </c>
      <c r="G17" s="36" t="s">
        <v>6</v>
      </c>
      <c r="H17" s="36"/>
      <c r="I17" s="71" t="s">
        <v>43</v>
      </c>
      <c r="J17" s="72"/>
      <c r="K17" s="72"/>
    </row>
    <row r="18" spans="1:14" x14ac:dyDescent="0.25">
      <c r="A18" s="4">
        <v>14</v>
      </c>
      <c r="B18" s="36"/>
      <c r="C18" s="36" t="s">
        <v>8</v>
      </c>
      <c r="D18" s="36" t="s">
        <v>8</v>
      </c>
      <c r="E18" s="36" t="s">
        <v>10</v>
      </c>
      <c r="F18" s="36" t="s">
        <v>10</v>
      </c>
      <c r="G18" s="36" t="s">
        <v>6</v>
      </c>
      <c r="H18" s="36"/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 t="s">
        <v>10</v>
      </c>
      <c r="E19" s="36" t="s">
        <v>10</v>
      </c>
      <c r="F19" s="36" t="s">
        <v>5</v>
      </c>
      <c r="G19" s="36" t="s">
        <v>6</v>
      </c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N20" s="50"/>
    </row>
    <row r="21" spans="1:14" x14ac:dyDescent="0.25">
      <c r="A21" s="4">
        <v>17</v>
      </c>
      <c r="B21" s="36"/>
      <c r="C21" s="36"/>
      <c r="D21" s="36" t="s">
        <v>9</v>
      </c>
      <c r="E21" s="36" t="s">
        <v>10</v>
      </c>
      <c r="F21" s="36" t="s">
        <v>6</v>
      </c>
      <c r="G21" s="36"/>
      <c r="H21" s="36"/>
      <c r="I21" s="38" t="s">
        <v>48</v>
      </c>
      <c r="J21" s="38" t="str">
        <f>TEXT(D3,"ddd")</f>
        <v>qua</v>
      </c>
      <c r="K21" s="58"/>
      <c r="N21" s="50"/>
    </row>
    <row r="22" spans="1:14" x14ac:dyDescent="0.25">
      <c r="A22" s="4">
        <v>18</v>
      </c>
      <c r="B22" s="36"/>
      <c r="C22" s="36"/>
      <c r="D22" s="36"/>
      <c r="E22" s="36" t="s">
        <v>10</v>
      </c>
      <c r="F22" s="36" t="s">
        <v>10</v>
      </c>
      <c r="G22" s="36" t="s">
        <v>6</v>
      </c>
      <c r="H22" s="36"/>
      <c r="I22" s="38" t="s">
        <v>49</v>
      </c>
      <c r="J22" s="38" t="str">
        <f>TEXT(E3,"ddd")</f>
        <v>qui</v>
      </c>
      <c r="K22" s="58"/>
    </row>
    <row r="23" spans="1:14" x14ac:dyDescent="0.25">
      <c r="A23" s="4">
        <v>19</v>
      </c>
      <c r="B23" s="36"/>
      <c r="C23" s="36"/>
      <c r="D23" s="36" t="s">
        <v>9</v>
      </c>
      <c r="E23" s="36" t="s">
        <v>9</v>
      </c>
      <c r="F23" s="36" t="s">
        <v>9</v>
      </c>
      <c r="G23" s="36"/>
      <c r="H23" s="36"/>
      <c r="I23" s="38" t="s">
        <v>50</v>
      </c>
      <c r="J23" s="38" t="str">
        <f>TEXT(F3,"ddd")</f>
        <v>sex</v>
      </c>
      <c r="K23" s="58"/>
    </row>
    <row r="24" spans="1:14" x14ac:dyDescent="0.25">
      <c r="A24" s="4">
        <v>20</v>
      </c>
      <c r="B24" s="36"/>
      <c r="C24" s="36"/>
      <c r="D24" s="36"/>
      <c r="E24" s="36" t="s">
        <v>10</v>
      </c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4" x14ac:dyDescent="0.25">
      <c r="A25" s="4">
        <v>21</v>
      </c>
      <c r="B25" s="36"/>
      <c r="C25" s="36"/>
      <c r="D25" s="36" t="s">
        <v>10</v>
      </c>
      <c r="E25" s="36" t="s">
        <v>10</v>
      </c>
      <c r="F25" s="36" t="s">
        <v>6</v>
      </c>
      <c r="G25" s="36"/>
      <c r="H25" s="36"/>
      <c r="I25" s="38" t="s">
        <v>52</v>
      </c>
      <c r="J25" s="38" t="str">
        <f>TEXT(H3,"ddd")</f>
        <v>dom</v>
      </c>
      <c r="K25" s="58"/>
    </row>
    <row r="26" spans="1:14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4" x14ac:dyDescent="0.25">
      <c r="A27" s="4">
        <v>23</v>
      </c>
      <c r="B27" s="36"/>
      <c r="C27" s="36" t="s">
        <v>5</v>
      </c>
      <c r="D27" s="36"/>
      <c r="E27" s="36"/>
      <c r="F27" s="36" t="s">
        <v>10</v>
      </c>
      <c r="G27" s="36"/>
      <c r="H27" s="36"/>
      <c r="I27" s="71" t="s">
        <v>44</v>
      </c>
      <c r="J27" s="72"/>
      <c r="K27" s="72"/>
    </row>
    <row r="28" spans="1:14" x14ac:dyDescent="0.25">
      <c r="A28" s="4">
        <v>24</v>
      </c>
      <c r="B28" s="36"/>
      <c r="C28" s="36"/>
      <c r="D28" s="36"/>
      <c r="E28" s="36"/>
      <c r="F28" s="36" t="s">
        <v>10</v>
      </c>
      <c r="G28" s="36"/>
      <c r="H28" s="36"/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/>
      <c r="C29" s="36" t="s">
        <v>5</v>
      </c>
      <c r="D29" s="36" t="s">
        <v>5</v>
      </c>
      <c r="E29" s="36" t="s">
        <v>5</v>
      </c>
      <c r="F29" s="36" t="s">
        <v>5</v>
      </c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/>
      <c r="E30" s="36"/>
      <c r="F30" s="36" t="s">
        <v>5</v>
      </c>
      <c r="G30" s="36"/>
      <c r="H30" s="36"/>
      <c r="I30" s="38" t="s">
        <v>47</v>
      </c>
      <c r="J30" s="38" t="str">
        <f t="shared" si="4"/>
        <v>ter</v>
      </c>
      <c r="K30" s="58"/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>
        <v>1</v>
      </c>
    </row>
    <row r="32" spans="1:14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 t="s">
        <v>5</v>
      </c>
      <c r="E33" s="36" t="s">
        <v>5</v>
      </c>
      <c r="F33" s="36" t="s">
        <v>5</v>
      </c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 t="s">
        <v>9</v>
      </c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 t="s">
        <v>6</v>
      </c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 t="s">
        <v>10</v>
      </c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 t="s">
        <v>5</v>
      </c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 t="s">
        <v>6</v>
      </c>
      <c r="H41" s="36"/>
    </row>
    <row r="42" spans="1:11" x14ac:dyDescent="0.25">
      <c r="A42" s="4">
        <v>38</v>
      </c>
      <c r="B42" s="36"/>
      <c r="C42" s="36"/>
      <c r="D42" s="36"/>
      <c r="E42" s="36" t="s">
        <v>5</v>
      </c>
      <c r="F42" s="36" t="s">
        <v>5</v>
      </c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 t="s">
        <v>5</v>
      </c>
      <c r="F45" s="36" t="s">
        <v>5</v>
      </c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 t="s">
        <v>6</v>
      </c>
      <c r="H46" s="36"/>
    </row>
    <row r="47" spans="1:11" x14ac:dyDescent="0.25">
      <c r="A47" s="4">
        <v>43</v>
      </c>
      <c r="B47" s="36"/>
      <c r="C47" s="36"/>
      <c r="D47" s="36"/>
      <c r="E47" s="36" t="s">
        <v>5</v>
      </c>
      <c r="F47" s="36" t="s">
        <v>5</v>
      </c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 t="s">
        <v>5</v>
      </c>
      <c r="F49" s="36" t="s">
        <v>5</v>
      </c>
      <c r="G49" s="36" t="s">
        <v>6</v>
      </c>
      <c r="H49" s="36"/>
    </row>
    <row r="50" spans="1:16" x14ac:dyDescent="0.25">
      <c r="A50" s="4">
        <v>46</v>
      </c>
      <c r="B50" s="36"/>
      <c r="C50" s="36"/>
      <c r="D50" s="36"/>
      <c r="E50" s="36" t="s">
        <v>10</v>
      </c>
      <c r="F50" s="36" t="s">
        <v>5</v>
      </c>
      <c r="G50" s="36" t="s">
        <v>6</v>
      </c>
      <c r="H50" s="36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 t="s">
        <v>5</v>
      </c>
      <c r="D55" s="36"/>
      <c r="E55" s="36"/>
      <c r="F55" s="36"/>
      <c r="G55" s="36"/>
      <c r="H55" s="36"/>
    </row>
    <row r="56" spans="1:16" x14ac:dyDescent="0.25">
      <c r="A56" s="4">
        <v>52</v>
      </c>
      <c r="B56" s="36"/>
      <c r="C56" s="36"/>
      <c r="D56" s="36"/>
      <c r="E56" s="36" t="s">
        <v>5</v>
      </c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73</v>
      </c>
      <c r="B61" s="36"/>
      <c r="C61" s="36"/>
      <c r="D61" s="36"/>
      <c r="E61" s="36"/>
      <c r="F61" s="36" t="s">
        <v>9</v>
      </c>
      <c r="G61" s="36"/>
      <c r="H61" s="36"/>
    </row>
    <row r="62" spans="1:16" x14ac:dyDescent="0.25">
      <c r="A62" s="4">
        <v>74</v>
      </c>
      <c r="B62" s="36"/>
      <c r="C62" s="36"/>
      <c r="D62" s="36"/>
      <c r="E62" s="36"/>
      <c r="F62" s="36" t="s">
        <v>10</v>
      </c>
      <c r="G62" s="36"/>
      <c r="H62" s="36"/>
    </row>
    <row r="63" spans="1:16" x14ac:dyDescent="0.25">
      <c r="A63" s="4">
        <v>101</v>
      </c>
      <c r="B63" s="37"/>
      <c r="C63" s="37"/>
      <c r="D63" s="36"/>
      <c r="E63" s="37"/>
      <c r="F63" s="37"/>
      <c r="G63" s="36"/>
      <c r="H63" s="36"/>
    </row>
    <row r="64" spans="1:16" x14ac:dyDescent="0.25">
      <c r="A64" s="4">
        <v>102</v>
      </c>
      <c r="B64" s="36" t="s">
        <v>5</v>
      </c>
      <c r="C64" s="36" t="s">
        <v>5</v>
      </c>
      <c r="D64" s="36" t="s">
        <v>5</v>
      </c>
      <c r="E64" s="36" t="s">
        <v>5</v>
      </c>
      <c r="F64" s="36" t="s">
        <v>5</v>
      </c>
      <c r="G64" s="36" t="s">
        <v>5</v>
      </c>
      <c r="H64" s="36"/>
    </row>
    <row r="65" spans="1:8" x14ac:dyDescent="0.25">
      <c r="A65" s="4">
        <v>103</v>
      </c>
      <c r="B65" s="37"/>
      <c r="C65" s="37"/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 t="s">
        <v>5</v>
      </c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 t="s">
        <v>5</v>
      </c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 t="s">
        <v>6</v>
      </c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 t="s">
        <v>5</v>
      </c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 t="s">
        <v>5</v>
      </c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 t="s">
        <v>5</v>
      </c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 t="s">
        <v>5</v>
      </c>
      <c r="F80" s="36"/>
      <c r="G80" s="36"/>
      <c r="H80" s="36"/>
    </row>
    <row r="81" spans="1:8" x14ac:dyDescent="0.25">
      <c r="A81" s="4">
        <v>119</v>
      </c>
      <c r="B81" s="36"/>
      <c r="C81" s="36" t="s">
        <v>9</v>
      </c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 t="s">
        <v>5</v>
      </c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 t="s">
        <v>9</v>
      </c>
      <c r="D84" s="36" t="s">
        <v>5</v>
      </c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 t="s">
        <v>9</v>
      </c>
      <c r="D86" s="36" t="s">
        <v>5</v>
      </c>
      <c r="E86" s="36" t="s">
        <v>9</v>
      </c>
      <c r="F86" s="36" t="s">
        <v>5</v>
      </c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 t="s">
        <v>5</v>
      </c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 t="s">
        <v>5</v>
      </c>
      <c r="G89" s="36"/>
      <c r="H89" s="36"/>
    </row>
    <row r="90" spans="1:8" x14ac:dyDescent="0.25">
      <c r="A90" s="4">
        <v>128</v>
      </c>
      <c r="B90" s="36"/>
      <c r="C90" s="36"/>
      <c r="D90" s="36" t="s">
        <v>5</v>
      </c>
      <c r="E90" s="36" t="s">
        <v>5</v>
      </c>
      <c r="F90" s="36" t="s">
        <v>5</v>
      </c>
      <c r="G90" s="36" t="s">
        <v>5</v>
      </c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 t="s">
        <v>5</v>
      </c>
      <c r="C92" s="36" t="s">
        <v>9</v>
      </c>
      <c r="D92" s="36" t="s">
        <v>5</v>
      </c>
      <c r="E92" s="36" t="s">
        <v>5</v>
      </c>
      <c r="F92" s="36" t="s">
        <v>5</v>
      </c>
      <c r="G92" s="36" t="s">
        <v>5</v>
      </c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 t="s">
        <v>9</v>
      </c>
      <c r="D95" s="36" t="s">
        <v>5</v>
      </c>
      <c r="E95" s="36" t="s">
        <v>9</v>
      </c>
      <c r="F95" s="36" t="s">
        <v>5</v>
      </c>
      <c r="G95" s="36" t="s">
        <v>5</v>
      </c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12 E12:E14 C12:C17 B81:E87">
    <cfRule type="cellIs" dxfId="1911" priority="124" operator="equal">
      <formula>"Energia"</formula>
    </cfRule>
  </conditionalFormatting>
  <conditionalFormatting sqref="B62:C95">
    <cfRule type="cellIs" dxfId="1910" priority="90" operator="equal">
      <formula>"Chuva"</formula>
    </cfRule>
    <cfRule type="cellIs" dxfId="1909" priority="77" operator="equal">
      <formula>"Energia"</formula>
    </cfRule>
    <cfRule type="cellIs" dxfId="1908" priority="89" operator="equal">
      <formula>"Operação"</formula>
    </cfRule>
    <cfRule type="cellIs" dxfId="1907" priority="92" operator="equal">
      <formula>"Mecânico"</formula>
    </cfRule>
    <cfRule type="cellIs" dxfId="1906" priority="93" operator="equal">
      <formula>"Ok"</formula>
    </cfRule>
    <cfRule type="cellIs" dxfId="1905" priority="88" operator="equal">
      <formula>"Feito"</formula>
    </cfRule>
    <cfRule type="cellIs" dxfId="1904" priority="91" operator="equal">
      <formula>"Elétrico"</formula>
    </cfRule>
  </conditionalFormatting>
  <conditionalFormatting sqref="B5:H36">
    <cfRule type="cellIs" dxfId="1903" priority="2" operator="equal">
      <formula>"Feito"</formula>
    </cfRule>
    <cfRule type="cellIs" dxfId="1902" priority="3" operator="equal">
      <formula>"Operação"</formula>
    </cfRule>
    <cfRule type="cellIs" dxfId="1901" priority="4" operator="equal">
      <formula>"Chuva"</formula>
    </cfRule>
    <cfRule type="cellIs" dxfId="1900" priority="5" operator="equal">
      <formula>"Elétrico"</formula>
    </cfRule>
    <cfRule type="cellIs" dxfId="1899" priority="6" operator="equal">
      <formula>"Mecânico"</formula>
    </cfRule>
    <cfRule type="cellIs" dxfId="1898" priority="7" operator="equal">
      <formula>"Ok"</formula>
    </cfRule>
    <cfRule type="cellIs" dxfId="1897" priority="1" operator="equal">
      <formula>"Energia"</formula>
    </cfRule>
  </conditionalFormatting>
  <conditionalFormatting sqref="B61:H61">
    <cfRule type="cellIs" dxfId="1896" priority="100" operator="equal">
      <formula>"Ok"</formula>
    </cfRule>
    <cfRule type="cellIs" dxfId="1895" priority="99" operator="equal">
      <formula>"Mecânico"</formula>
    </cfRule>
    <cfRule type="cellIs" dxfId="1894" priority="98" operator="equal">
      <formula>"Elétrico"</formula>
    </cfRule>
    <cfRule type="cellIs" dxfId="1893" priority="97" operator="equal">
      <formula>"Chuva"</formula>
    </cfRule>
    <cfRule type="cellIs" dxfId="1892" priority="96" operator="equal">
      <formula>"Operação"</formula>
    </cfRule>
    <cfRule type="cellIs" dxfId="1891" priority="95" operator="equal">
      <formula>"Feito"</formula>
    </cfRule>
    <cfRule type="cellIs" dxfId="1890" priority="94" operator="equal">
      <formula>"Energia"</formula>
    </cfRule>
  </conditionalFormatting>
  <conditionalFormatting sqref="C34:C35">
    <cfRule type="cellIs" dxfId="1889" priority="73" operator="equal">
      <formula>"Energia"</formula>
    </cfRule>
  </conditionalFormatting>
  <conditionalFormatting sqref="C41">
    <cfRule type="cellIs" dxfId="1888" priority="20" operator="equal">
      <formula>"Energia"</formula>
    </cfRule>
  </conditionalFormatting>
  <conditionalFormatting sqref="C56">
    <cfRule type="cellIs" dxfId="1887" priority="83" operator="equal">
      <formula>"Chuva"</formula>
    </cfRule>
    <cfRule type="cellIs" dxfId="1886" priority="82" operator="equal">
      <formula>"Operação"</formula>
    </cfRule>
    <cfRule type="cellIs" dxfId="1885" priority="81" operator="equal">
      <formula>"Feito"</formula>
    </cfRule>
    <cfRule type="cellIs" dxfId="1884" priority="85" operator="equal">
      <formula>"Mecânico"</formula>
    </cfRule>
    <cfRule type="cellIs" dxfId="1883" priority="86" operator="equal">
      <formula>"Ok"</formula>
    </cfRule>
    <cfRule type="cellIs" dxfId="1882" priority="84" operator="equal">
      <formula>"Elétrico"</formula>
    </cfRule>
  </conditionalFormatting>
  <conditionalFormatting sqref="C56:C57">
    <cfRule type="cellIs" dxfId="1881" priority="19" operator="equal">
      <formula>"Energia"</formula>
    </cfRule>
  </conditionalFormatting>
  <conditionalFormatting sqref="C92">
    <cfRule type="cellIs" dxfId="1880" priority="16" operator="equal">
      <formula>"Energia"</formula>
    </cfRule>
  </conditionalFormatting>
  <conditionalFormatting sqref="C95">
    <cfRule type="cellIs" dxfId="1879" priority="17" operator="equal">
      <formula>"Energia"</formula>
    </cfRule>
  </conditionalFormatting>
  <conditionalFormatting sqref="C27:D27 D28:D30">
    <cfRule type="cellIs" dxfId="1878" priority="76" operator="equal">
      <formula>"Energia"</formula>
    </cfRule>
  </conditionalFormatting>
  <conditionalFormatting sqref="C30:D30">
    <cfRule type="cellIs" dxfId="1877" priority="74" operator="equal">
      <formula>"Energia"</formula>
    </cfRule>
  </conditionalFormatting>
  <conditionalFormatting sqref="D34">
    <cfRule type="cellIs" dxfId="1876" priority="18" operator="equal">
      <formula>"Energia"</formula>
    </cfRule>
  </conditionalFormatting>
  <conditionalFormatting sqref="D60">
    <cfRule type="cellIs" dxfId="1875" priority="75" operator="equal">
      <formula>"Energia"</formula>
    </cfRule>
  </conditionalFormatting>
  <conditionalFormatting sqref="E17">
    <cfRule type="cellIs" dxfId="1874" priority="15" operator="equal">
      <formula>"Energia"</formula>
    </cfRule>
  </conditionalFormatting>
  <conditionalFormatting sqref="E46 F91:H95">
    <cfRule type="cellIs" dxfId="1873" priority="110" operator="equal">
      <formula>"Feito"</formula>
    </cfRule>
    <cfRule type="cellIs" dxfId="1872" priority="111" operator="equal">
      <formula>"Operação"</formula>
    </cfRule>
    <cfRule type="cellIs" dxfId="1871" priority="109" operator="equal">
      <formula>"Energia"</formula>
    </cfRule>
    <cfRule type="cellIs" dxfId="1870" priority="115" operator="equal">
      <formula>"Ok"</formula>
    </cfRule>
    <cfRule type="cellIs" dxfId="1869" priority="114" operator="equal">
      <formula>"Mecânico"</formula>
    </cfRule>
    <cfRule type="cellIs" dxfId="1868" priority="113" operator="equal">
      <formula>"Elétrico"</formula>
    </cfRule>
    <cfRule type="cellIs" dxfId="1867" priority="112" operator="equal">
      <formula>"Chuva"</formula>
    </cfRule>
  </conditionalFormatting>
  <conditionalFormatting sqref="E47:F60">
    <cfRule type="cellIs" dxfId="1866" priority="21" operator="equal">
      <formula>"Energia"</formula>
    </cfRule>
    <cfRule type="cellIs" dxfId="1865" priority="22" operator="equal">
      <formula>"Feito"</formula>
    </cfRule>
    <cfRule type="cellIs" dxfId="1864" priority="23" operator="equal">
      <formula>"Operação"</formula>
    </cfRule>
    <cfRule type="cellIs" dxfId="1863" priority="24" operator="equal">
      <formula>"Chuva"</formula>
    </cfRule>
    <cfRule type="cellIs" dxfId="1862" priority="26" operator="equal">
      <formula>"Mecânico"</formula>
    </cfRule>
    <cfRule type="cellIs" dxfId="1861" priority="27" operator="equal">
      <formula>"Ok"</formula>
    </cfRule>
    <cfRule type="cellIs" dxfId="1860" priority="25" operator="equal">
      <formula>"Elétrico"</formula>
    </cfRule>
  </conditionalFormatting>
  <conditionalFormatting sqref="F37:F46">
    <cfRule type="cellIs" dxfId="1859" priority="53" operator="equal">
      <formula>"Feito"</formula>
    </cfRule>
    <cfRule type="cellIs" dxfId="1858" priority="52" operator="equal">
      <formula>"Energia"</formula>
    </cfRule>
    <cfRule type="cellIs" dxfId="1857" priority="57" operator="equal">
      <formula>"Mecânico"</formula>
    </cfRule>
    <cfRule type="cellIs" dxfId="1856" priority="58" operator="equal">
      <formula>"Ok"</formula>
    </cfRule>
    <cfRule type="cellIs" dxfId="1855" priority="56" operator="equal">
      <formula>"Elétrico"</formula>
    </cfRule>
    <cfRule type="cellIs" dxfId="1854" priority="55" operator="equal">
      <formula>"Chuva"</formula>
    </cfRule>
    <cfRule type="cellIs" dxfId="1853" priority="54" operator="equal">
      <formula>"Operação"</formula>
    </cfRule>
  </conditionalFormatting>
  <conditionalFormatting sqref="F81:G90">
    <cfRule type="cellIs" dxfId="1852" priority="44" operator="equal">
      <formula>"Energia"</formula>
    </cfRule>
    <cfRule type="cellIs" dxfId="1851" priority="49" operator="equal">
      <formula>"Elétrico"</formula>
    </cfRule>
    <cfRule type="cellIs" dxfId="1850" priority="48" operator="equal">
      <formula>"Chuva"</formula>
    </cfRule>
    <cfRule type="cellIs" dxfId="1849" priority="47" operator="equal">
      <formula>"Operação"</formula>
    </cfRule>
    <cfRule type="cellIs" dxfId="1848" priority="51" operator="equal">
      <formula>"Ok"</formula>
    </cfRule>
    <cfRule type="cellIs" dxfId="1847" priority="50" operator="equal">
      <formula>"Mecânico"</formula>
    </cfRule>
    <cfRule type="cellIs" dxfId="1846" priority="46" operator="equal">
      <formula>"Feito"</formula>
    </cfRule>
  </conditionalFormatting>
  <conditionalFormatting sqref="G37:H60">
    <cfRule type="cellIs" dxfId="1845" priority="117" operator="equal">
      <formula>"Energia"</formula>
    </cfRule>
    <cfRule type="cellIs" dxfId="1844" priority="118" operator="equal">
      <formula>"Feito"</formula>
    </cfRule>
    <cfRule type="cellIs" dxfId="1843" priority="119" operator="equal">
      <formula>"Operação"</formula>
    </cfRule>
    <cfRule type="cellIs" dxfId="1842" priority="120" operator="equal">
      <formula>"Chuva"</formula>
    </cfRule>
    <cfRule type="cellIs" dxfId="1841" priority="121" operator="equal">
      <formula>"Elétrico"</formula>
    </cfRule>
    <cfRule type="cellIs" dxfId="1840" priority="122" operator="equal">
      <formula>"Mecânico"</formula>
    </cfRule>
    <cfRule type="cellIs" dxfId="1839" priority="123" operator="equal">
      <formula>"Ok"</formula>
    </cfRule>
  </conditionalFormatting>
  <conditionalFormatting sqref="H62:H90">
    <cfRule type="cellIs" dxfId="1838" priority="35" operator="equal">
      <formula>"Energia"</formula>
    </cfRule>
    <cfRule type="cellIs" dxfId="1837" priority="65" operator="equal">
      <formula>"Ok"</formula>
    </cfRule>
    <cfRule type="cellIs" dxfId="1836" priority="60" operator="equal">
      <formula>"Feito"</formula>
    </cfRule>
    <cfRule type="cellIs" dxfId="1835" priority="61" operator="equal">
      <formula>"Operação"</formula>
    </cfRule>
    <cfRule type="cellIs" dxfId="1834" priority="62" operator="equal">
      <formula>"Chuva"</formula>
    </cfRule>
    <cfRule type="cellIs" dxfId="1833" priority="63" operator="equal">
      <formula>"Elétrico"</formula>
    </cfRule>
    <cfRule type="cellIs" dxfId="1832" priority="64" operator="equal">
      <formula>"Mecânico"</formula>
    </cfRule>
  </conditionalFormatting>
  <conditionalFormatting sqref="I5:I16 I19:I26 I29:I62 B37:E45 B46:D60 D62:G80 D81:E95">
    <cfRule type="cellIs" dxfId="1831" priority="126" operator="equal">
      <formula>"Energia"</formula>
    </cfRule>
    <cfRule type="cellIs" dxfId="1830" priority="127" operator="equal">
      <formula>"Feito"</formula>
    </cfRule>
    <cfRule type="cellIs" dxfId="1829" priority="128" operator="equal">
      <formula>"Operação"</formula>
    </cfRule>
    <cfRule type="cellIs" dxfId="1828" priority="129" operator="equal">
      <formula>"Chuva"</formula>
    </cfRule>
    <cfRule type="cellIs" dxfId="1827" priority="130" operator="equal">
      <formula>"Elétrico"</formula>
    </cfRule>
    <cfRule type="cellIs" dxfId="1826" priority="131" operator="equal">
      <formula>"Mecânico"</formula>
    </cfRule>
    <cfRule type="cellIs" dxfId="1825" priority="132" operator="equal">
      <formula>"Ok"</formula>
    </cfRule>
  </conditionalFormatting>
  <conditionalFormatting sqref="J7">
    <cfRule type="iconSet" priority="125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A9BC889C-09C5-4A9F-922E-8A4B0BDCAD5E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9E4D-36DC-449C-B746-160CF17C6CF0}">
  <sheetPr codeName="Planilha104">
    <tabColor theme="8"/>
  </sheetPr>
  <dimension ref="A1:Q95"/>
  <sheetViews>
    <sheetView showGridLines="0" zoomScale="130" zoomScaleNormal="130" workbookViewId="0">
      <pane ySplit="4" topLeftCell="A128" activePane="bottomLeft" state="frozen"/>
      <selection pane="bottomLeft" activeCell="G92" sqref="G9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82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44949</v>
      </c>
      <c r="C3" s="21">
        <f t="shared" ref="C3:H3" si="0">B3+1</f>
        <v>44950</v>
      </c>
      <c r="D3" s="21">
        <f t="shared" si="0"/>
        <v>44951</v>
      </c>
      <c r="E3" s="21">
        <f t="shared" si="0"/>
        <v>44952</v>
      </c>
      <c r="F3" s="21">
        <f t="shared" si="0"/>
        <v>44953</v>
      </c>
      <c r="G3" s="21">
        <f t="shared" si="0"/>
        <v>44954</v>
      </c>
      <c r="H3" s="23">
        <f t="shared" si="0"/>
        <v>44955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>COUNTIF($B$5:$H$95,J5)</f>
        <v>14</v>
      </c>
      <c r="L5" s="32">
        <f t="shared" ref="L5:L10" si="2">K5/$K$11</f>
        <v>0.875</v>
      </c>
      <c r="M5" s="50">
        <f>B3</f>
        <v>44949</v>
      </c>
      <c r="O5" t="s">
        <v>42</v>
      </c>
      <c r="P5">
        <v>0</v>
      </c>
      <c r="Q5" s="50">
        <f>M5</f>
        <v>44949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0</v>
      </c>
      <c r="L6" s="33">
        <f t="shared" si="2"/>
        <v>0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1</v>
      </c>
      <c r="L7" s="33">
        <f t="shared" si="2"/>
        <v>6.25E-2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0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3"/>
        <v>1</v>
      </c>
      <c r="L10" s="35">
        <f t="shared" si="2"/>
        <v>6.25E-2</v>
      </c>
      <c r="O10" t="s">
        <v>55</v>
      </c>
      <c r="P10">
        <f>P8</f>
        <v>0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16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/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O16" s="60"/>
    </row>
    <row r="17" spans="1:14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</row>
    <row r="18" spans="1:14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N20" s="50"/>
    </row>
    <row r="21" spans="1:14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  <c r="N21" s="50"/>
    </row>
    <row r="22" spans="1:14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4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4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4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4" x14ac:dyDescent="0.25">
      <c r="A26" s="4">
        <v>22</v>
      </c>
      <c r="B26" s="36"/>
      <c r="C26" s="36"/>
      <c r="D26" s="36"/>
      <c r="E26" s="36"/>
      <c r="F26" s="36"/>
      <c r="G26" s="36"/>
      <c r="H26" s="36"/>
    </row>
    <row r="27" spans="1:14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</row>
    <row r="28" spans="1:14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/>
      <c r="C29" s="36"/>
      <c r="D29" s="36"/>
      <c r="E29" s="36"/>
      <c r="F29" s="36"/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4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/>
      <c r="G33" s="36"/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1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1" x14ac:dyDescent="0.25">
      <c r="A44" s="4">
        <v>40</v>
      </c>
      <c r="B44" s="36"/>
      <c r="C44" s="36"/>
      <c r="D44" s="36"/>
      <c r="E44" s="36"/>
      <c r="F44" s="36"/>
      <c r="G44" s="36"/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 t="s">
        <v>5</v>
      </c>
      <c r="E49" s="36"/>
      <c r="F49" s="36"/>
      <c r="G49" s="36"/>
      <c r="H49" s="36"/>
    </row>
    <row r="50" spans="1:16" x14ac:dyDescent="0.25">
      <c r="A50" s="4">
        <v>46</v>
      </c>
      <c r="B50" s="36"/>
      <c r="C50" s="36"/>
      <c r="D50" s="36" t="s">
        <v>5</v>
      </c>
      <c r="E50" s="36"/>
      <c r="F50" s="36"/>
      <c r="G50" s="36"/>
      <c r="H50" s="36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73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74</v>
      </c>
      <c r="B62" s="36"/>
      <c r="C62" s="36"/>
      <c r="D62" s="36"/>
      <c r="E62" s="36"/>
      <c r="F62" s="36"/>
      <c r="G62" s="36"/>
      <c r="H62" s="36"/>
    </row>
    <row r="63" spans="1:16" x14ac:dyDescent="0.25">
      <c r="A63" s="4">
        <v>101</v>
      </c>
      <c r="B63" s="37"/>
      <c r="C63" s="36" t="s">
        <v>5</v>
      </c>
      <c r="D63" s="36"/>
      <c r="E63" s="37"/>
      <c r="F63" s="37"/>
      <c r="G63" s="36"/>
      <c r="H63" s="36"/>
    </row>
    <row r="64" spans="1:16" x14ac:dyDescent="0.25">
      <c r="A64" s="4">
        <v>102</v>
      </c>
      <c r="B64" s="36"/>
      <c r="C64" s="36" t="s">
        <v>5</v>
      </c>
      <c r="D64" s="36"/>
      <c r="E64" s="36" t="s">
        <v>5</v>
      </c>
      <c r="F64" s="36" t="s">
        <v>5</v>
      </c>
      <c r="G64" s="36"/>
      <c r="H64" s="36"/>
    </row>
    <row r="65" spans="1:8" x14ac:dyDescent="0.25">
      <c r="A65" s="4">
        <v>103</v>
      </c>
      <c r="B65" s="37"/>
      <c r="C65" s="37" t="s">
        <v>5</v>
      </c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/>
      <c r="E66" s="36"/>
      <c r="F66" s="37"/>
      <c r="G66" s="36"/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107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108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109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110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/>
      <c r="D74" s="36"/>
      <c r="E74" s="36"/>
      <c r="F74" s="36"/>
      <c r="G74" s="36"/>
      <c r="H74" s="36"/>
    </row>
    <row r="75" spans="1:8" x14ac:dyDescent="0.25">
      <c r="A75" s="4">
        <v>113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114</v>
      </c>
      <c r="B76" s="36"/>
      <c r="C76" s="37"/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116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117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119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120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124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125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128</v>
      </c>
      <c r="B90" s="36"/>
      <c r="C90" s="36" t="s">
        <v>5</v>
      </c>
      <c r="D90" s="36" t="s">
        <v>5</v>
      </c>
      <c r="E90" s="36" t="s">
        <v>5</v>
      </c>
      <c r="F90" s="36" t="s">
        <v>10</v>
      </c>
      <c r="G90" s="36" t="s">
        <v>5</v>
      </c>
      <c r="H90" s="36"/>
    </row>
    <row r="91" spans="1:8" x14ac:dyDescent="0.25">
      <c r="A91" s="4">
        <v>129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130</v>
      </c>
      <c r="B92" s="36" t="s">
        <v>9</v>
      </c>
      <c r="C92" s="36" t="s">
        <v>5</v>
      </c>
      <c r="D92" s="36"/>
      <c r="E92" s="36"/>
      <c r="F92" s="36"/>
      <c r="G92" s="36" t="s">
        <v>5</v>
      </c>
      <c r="H92" s="36"/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/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12 E12:E14 C12:C17 B81:E87">
    <cfRule type="cellIs" dxfId="1824" priority="124" operator="equal">
      <formula>"Energia"</formula>
    </cfRule>
  </conditionalFormatting>
  <conditionalFormatting sqref="B62:C95">
    <cfRule type="cellIs" dxfId="1823" priority="90" operator="equal">
      <formula>"Chuva"</formula>
    </cfRule>
    <cfRule type="cellIs" dxfId="1822" priority="77" operator="equal">
      <formula>"Energia"</formula>
    </cfRule>
    <cfRule type="cellIs" dxfId="1821" priority="89" operator="equal">
      <formula>"Operação"</formula>
    </cfRule>
    <cfRule type="cellIs" dxfId="1820" priority="92" operator="equal">
      <formula>"Mecânico"</formula>
    </cfRule>
    <cfRule type="cellIs" dxfId="1819" priority="93" operator="equal">
      <formula>"Ok"</formula>
    </cfRule>
    <cfRule type="cellIs" dxfId="1818" priority="88" operator="equal">
      <formula>"Feito"</formula>
    </cfRule>
    <cfRule type="cellIs" dxfId="1817" priority="91" operator="equal">
      <formula>"Elétrico"</formula>
    </cfRule>
  </conditionalFormatting>
  <conditionalFormatting sqref="B5:H36">
    <cfRule type="cellIs" dxfId="1816" priority="2" operator="equal">
      <formula>"Feito"</formula>
    </cfRule>
    <cfRule type="cellIs" dxfId="1815" priority="3" operator="equal">
      <formula>"Operação"</formula>
    </cfRule>
    <cfRule type="cellIs" dxfId="1814" priority="4" operator="equal">
      <formula>"Chuva"</formula>
    </cfRule>
    <cfRule type="cellIs" dxfId="1813" priority="5" operator="equal">
      <formula>"Elétrico"</formula>
    </cfRule>
    <cfRule type="cellIs" dxfId="1812" priority="6" operator="equal">
      <formula>"Mecânico"</formula>
    </cfRule>
    <cfRule type="cellIs" dxfId="1811" priority="7" operator="equal">
      <formula>"Ok"</formula>
    </cfRule>
    <cfRule type="cellIs" dxfId="1810" priority="1" operator="equal">
      <formula>"Energia"</formula>
    </cfRule>
  </conditionalFormatting>
  <conditionalFormatting sqref="B61:H61">
    <cfRule type="cellIs" dxfId="1809" priority="100" operator="equal">
      <formula>"Ok"</formula>
    </cfRule>
    <cfRule type="cellIs" dxfId="1808" priority="99" operator="equal">
      <formula>"Mecânico"</formula>
    </cfRule>
    <cfRule type="cellIs" dxfId="1807" priority="98" operator="equal">
      <formula>"Elétrico"</formula>
    </cfRule>
    <cfRule type="cellIs" dxfId="1806" priority="97" operator="equal">
      <formula>"Chuva"</formula>
    </cfRule>
    <cfRule type="cellIs" dxfId="1805" priority="96" operator="equal">
      <formula>"Operação"</formula>
    </cfRule>
    <cfRule type="cellIs" dxfId="1804" priority="95" operator="equal">
      <formula>"Feito"</formula>
    </cfRule>
    <cfRule type="cellIs" dxfId="1803" priority="94" operator="equal">
      <formula>"Energia"</formula>
    </cfRule>
  </conditionalFormatting>
  <conditionalFormatting sqref="C34:C35">
    <cfRule type="cellIs" dxfId="1802" priority="73" operator="equal">
      <formula>"Energia"</formula>
    </cfRule>
  </conditionalFormatting>
  <conditionalFormatting sqref="C41">
    <cfRule type="cellIs" dxfId="1801" priority="20" operator="equal">
      <formula>"Energia"</formula>
    </cfRule>
  </conditionalFormatting>
  <conditionalFormatting sqref="C56">
    <cfRule type="cellIs" dxfId="1800" priority="83" operator="equal">
      <formula>"Chuva"</formula>
    </cfRule>
    <cfRule type="cellIs" dxfId="1799" priority="82" operator="equal">
      <formula>"Operação"</formula>
    </cfRule>
    <cfRule type="cellIs" dxfId="1798" priority="81" operator="equal">
      <formula>"Feito"</formula>
    </cfRule>
    <cfRule type="cellIs" dxfId="1797" priority="85" operator="equal">
      <formula>"Mecânico"</formula>
    </cfRule>
    <cfRule type="cellIs" dxfId="1796" priority="86" operator="equal">
      <formula>"Ok"</formula>
    </cfRule>
    <cfRule type="cellIs" dxfId="1795" priority="84" operator="equal">
      <formula>"Elétrico"</formula>
    </cfRule>
  </conditionalFormatting>
  <conditionalFormatting sqref="C56:C57">
    <cfRule type="cellIs" dxfId="1794" priority="19" operator="equal">
      <formula>"Energia"</formula>
    </cfRule>
  </conditionalFormatting>
  <conditionalFormatting sqref="C92">
    <cfRule type="cellIs" dxfId="1793" priority="16" operator="equal">
      <formula>"Energia"</formula>
    </cfRule>
  </conditionalFormatting>
  <conditionalFormatting sqref="C95">
    <cfRule type="cellIs" dxfId="1792" priority="17" operator="equal">
      <formula>"Energia"</formula>
    </cfRule>
  </conditionalFormatting>
  <conditionalFormatting sqref="C27:D27 D28:D30">
    <cfRule type="cellIs" dxfId="1791" priority="76" operator="equal">
      <formula>"Energia"</formula>
    </cfRule>
  </conditionalFormatting>
  <conditionalFormatting sqref="C30:D30">
    <cfRule type="cellIs" dxfId="1790" priority="74" operator="equal">
      <formula>"Energia"</formula>
    </cfRule>
  </conditionalFormatting>
  <conditionalFormatting sqref="D34">
    <cfRule type="cellIs" dxfId="1789" priority="18" operator="equal">
      <formula>"Energia"</formula>
    </cfRule>
  </conditionalFormatting>
  <conditionalFormatting sqref="D60">
    <cfRule type="cellIs" dxfId="1788" priority="75" operator="equal">
      <formula>"Energia"</formula>
    </cfRule>
  </conditionalFormatting>
  <conditionalFormatting sqref="E17">
    <cfRule type="cellIs" dxfId="1787" priority="15" operator="equal">
      <formula>"Energia"</formula>
    </cfRule>
  </conditionalFormatting>
  <conditionalFormatting sqref="E46 F91:H95">
    <cfRule type="cellIs" dxfId="1786" priority="110" operator="equal">
      <formula>"Feito"</formula>
    </cfRule>
    <cfRule type="cellIs" dxfId="1785" priority="111" operator="equal">
      <formula>"Operação"</formula>
    </cfRule>
    <cfRule type="cellIs" dxfId="1784" priority="109" operator="equal">
      <formula>"Energia"</formula>
    </cfRule>
    <cfRule type="cellIs" dxfId="1783" priority="115" operator="equal">
      <formula>"Ok"</formula>
    </cfRule>
    <cfRule type="cellIs" dxfId="1782" priority="114" operator="equal">
      <formula>"Mecânico"</formula>
    </cfRule>
    <cfRule type="cellIs" dxfId="1781" priority="113" operator="equal">
      <formula>"Elétrico"</formula>
    </cfRule>
    <cfRule type="cellIs" dxfId="1780" priority="112" operator="equal">
      <formula>"Chuva"</formula>
    </cfRule>
  </conditionalFormatting>
  <conditionalFormatting sqref="E47:F60">
    <cfRule type="cellIs" dxfId="1779" priority="21" operator="equal">
      <formula>"Energia"</formula>
    </cfRule>
    <cfRule type="cellIs" dxfId="1778" priority="22" operator="equal">
      <formula>"Feito"</formula>
    </cfRule>
    <cfRule type="cellIs" dxfId="1777" priority="23" operator="equal">
      <formula>"Operação"</formula>
    </cfRule>
    <cfRule type="cellIs" dxfId="1776" priority="24" operator="equal">
      <formula>"Chuva"</formula>
    </cfRule>
    <cfRule type="cellIs" dxfId="1775" priority="26" operator="equal">
      <formula>"Mecânico"</formula>
    </cfRule>
    <cfRule type="cellIs" dxfId="1774" priority="27" operator="equal">
      <formula>"Ok"</formula>
    </cfRule>
    <cfRule type="cellIs" dxfId="1773" priority="25" operator="equal">
      <formula>"Elétrico"</formula>
    </cfRule>
  </conditionalFormatting>
  <conditionalFormatting sqref="F37:F46">
    <cfRule type="cellIs" dxfId="1772" priority="53" operator="equal">
      <formula>"Feito"</formula>
    </cfRule>
    <cfRule type="cellIs" dxfId="1771" priority="52" operator="equal">
      <formula>"Energia"</formula>
    </cfRule>
    <cfRule type="cellIs" dxfId="1770" priority="57" operator="equal">
      <formula>"Mecânico"</formula>
    </cfRule>
    <cfRule type="cellIs" dxfId="1769" priority="58" operator="equal">
      <formula>"Ok"</formula>
    </cfRule>
    <cfRule type="cellIs" dxfId="1768" priority="56" operator="equal">
      <formula>"Elétrico"</formula>
    </cfRule>
    <cfRule type="cellIs" dxfId="1767" priority="55" operator="equal">
      <formula>"Chuva"</formula>
    </cfRule>
    <cfRule type="cellIs" dxfId="1766" priority="54" operator="equal">
      <formula>"Operação"</formula>
    </cfRule>
  </conditionalFormatting>
  <conditionalFormatting sqref="F81:G90">
    <cfRule type="cellIs" dxfId="1765" priority="44" operator="equal">
      <formula>"Energia"</formula>
    </cfRule>
    <cfRule type="cellIs" dxfId="1764" priority="49" operator="equal">
      <formula>"Elétrico"</formula>
    </cfRule>
    <cfRule type="cellIs" dxfId="1763" priority="48" operator="equal">
      <formula>"Chuva"</formula>
    </cfRule>
    <cfRule type="cellIs" dxfId="1762" priority="47" operator="equal">
      <formula>"Operação"</formula>
    </cfRule>
    <cfRule type="cellIs" dxfId="1761" priority="51" operator="equal">
      <formula>"Ok"</formula>
    </cfRule>
    <cfRule type="cellIs" dxfId="1760" priority="50" operator="equal">
      <formula>"Mecânico"</formula>
    </cfRule>
    <cfRule type="cellIs" dxfId="1759" priority="46" operator="equal">
      <formula>"Feito"</formula>
    </cfRule>
  </conditionalFormatting>
  <conditionalFormatting sqref="G37:H60">
    <cfRule type="cellIs" dxfId="1758" priority="117" operator="equal">
      <formula>"Energia"</formula>
    </cfRule>
    <cfRule type="cellIs" dxfId="1757" priority="118" operator="equal">
      <formula>"Feito"</formula>
    </cfRule>
    <cfRule type="cellIs" dxfId="1756" priority="119" operator="equal">
      <formula>"Operação"</formula>
    </cfRule>
    <cfRule type="cellIs" dxfId="1755" priority="120" operator="equal">
      <formula>"Chuva"</formula>
    </cfRule>
    <cfRule type="cellIs" dxfId="1754" priority="121" operator="equal">
      <formula>"Elétrico"</formula>
    </cfRule>
    <cfRule type="cellIs" dxfId="1753" priority="122" operator="equal">
      <formula>"Mecânico"</formula>
    </cfRule>
    <cfRule type="cellIs" dxfId="1752" priority="123" operator="equal">
      <formula>"Ok"</formula>
    </cfRule>
  </conditionalFormatting>
  <conditionalFormatting sqref="H62:H90">
    <cfRule type="cellIs" dxfId="1751" priority="35" operator="equal">
      <formula>"Energia"</formula>
    </cfRule>
    <cfRule type="cellIs" dxfId="1750" priority="65" operator="equal">
      <formula>"Ok"</formula>
    </cfRule>
    <cfRule type="cellIs" dxfId="1749" priority="60" operator="equal">
      <formula>"Feito"</formula>
    </cfRule>
    <cfRule type="cellIs" dxfId="1748" priority="61" operator="equal">
      <formula>"Operação"</formula>
    </cfRule>
    <cfRule type="cellIs" dxfId="1747" priority="62" operator="equal">
      <formula>"Chuva"</formula>
    </cfRule>
    <cfRule type="cellIs" dxfId="1746" priority="63" operator="equal">
      <formula>"Elétrico"</formula>
    </cfRule>
    <cfRule type="cellIs" dxfId="1745" priority="64" operator="equal">
      <formula>"Mecânico"</formula>
    </cfRule>
  </conditionalFormatting>
  <conditionalFormatting sqref="I5:I16 I19:I26 I29:I62 B37:E45 B46:D60 D62:G80 D81:E95">
    <cfRule type="cellIs" dxfId="1744" priority="126" operator="equal">
      <formula>"Energia"</formula>
    </cfRule>
    <cfRule type="cellIs" dxfId="1743" priority="127" operator="equal">
      <formula>"Feito"</formula>
    </cfRule>
    <cfRule type="cellIs" dxfId="1742" priority="128" operator="equal">
      <formula>"Operação"</formula>
    </cfRule>
    <cfRule type="cellIs" dxfId="1741" priority="129" operator="equal">
      <formula>"Chuva"</formula>
    </cfRule>
    <cfRule type="cellIs" dxfId="1740" priority="130" operator="equal">
      <formula>"Elétrico"</formula>
    </cfRule>
    <cfRule type="cellIs" dxfId="1739" priority="131" operator="equal">
      <formula>"Mecânico"</formula>
    </cfRule>
    <cfRule type="cellIs" dxfId="1738" priority="132" operator="equal">
      <formula>"Ok"</formula>
    </cfRule>
  </conditionalFormatting>
  <conditionalFormatting sqref="J7">
    <cfRule type="iconSet" priority="125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4959B372-BAC4-4011-B8F3-7F5DD13B0B5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31A5-F9D6-40CF-9E7F-5FB4217F5F73}">
  <sheetPr codeName="Planilha105">
    <tabColor theme="8"/>
  </sheetPr>
  <dimension ref="A1:Q95"/>
  <sheetViews>
    <sheetView showGridLines="0" zoomScale="130" zoomScaleNormal="130" workbookViewId="0">
      <pane ySplit="4" topLeftCell="A64" activePane="bottomLeft" state="frozen"/>
      <selection pane="bottomLeft" activeCell="I67" sqref="I67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83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44956</v>
      </c>
      <c r="C3" s="21">
        <f t="shared" ref="C3:H3" si="0">B3+1</f>
        <v>44957</v>
      </c>
      <c r="D3" s="21">
        <f t="shared" si="0"/>
        <v>44958</v>
      </c>
      <c r="E3" s="21">
        <f t="shared" si="0"/>
        <v>44959</v>
      </c>
      <c r="F3" s="21">
        <f t="shared" si="0"/>
        <v>44960</v>
      </c>
      <c r="G3" s="21">
        <f t="shared" si="0"/>
        <v>44961</v>
      </c>
      <c r="H3" s="23">
        <f t="shared" si="0"/>
        <v>44962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 t="s">
        <v>9</v>
      </c>
      <c r="F5" s="36"/>
      <c r="G5" s="36" t="s">
        <v>5</v>
      </c>
      <c r="H5" s="36"/>
      <c r="J5" s="46" t="s">
        <v>5</v>
      </c>
      <c r="K5">
        <f>COUNTIF($B$5:$H$95,J5)</f>
        <v>97</v>
      </c>
      <c r="L5" s="32">
        <f t="shared" ref="L5:L10" si="2">K5/$K$11</f>
        <v>0.5243243243243243</v>
      </c>
      <c r="M5" s="50">
        <f>B3</f>
        <v>44956</v>
      </c>
      <c r="O5" t="s">
        <v>42</v>
      </c>
      <c r="P5">
        <v>162</v>
      </c>
      <c r="Q5" s="50">
        <f>M5</f>
        <v>44956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/>
      <c r="J6" s="40" t="s">
        <v>8</v>
      </c>
      <c r="K6">
        <f>COUNTIF($B$5:$H$95,J6)</f>
        <v>6</v>
      </c>
      <c r="L6" s="33">
        <f t="shared" si="2"/>
        <v>3.2432432432432434E-2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ref="K7:K10" si="3">COUNTIF($B$5:$H$95,J7)</f>
        <v>39</v>
      </c>
      <c r="L7" s="33">
        <f t="shared" si="2"/>
        <v>0.21081081081081082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3"/>
        <v>0</v>
      </c>
      <c r="L8" s="33">
        <f t="shared" si="2"/>
        <v>0</v>
      </c>
      <c r="O8" s="62" t="s">
        <v>20</v>
      </c>
      <c r="P8" s="62">
        <f>P5+P6-P7</f>
        <v>162</v>
      </c>
    </row>
    <row r="9" spans="1:17" x14ac:dyDescent="0.25">
      <c r="A9" s="4">
        <v>5</v>
      </c>
      <c r="B9" s="36"/>
      <c r="C9" s="36" t="s">
        <v>9</v>
      </c>
      <c r="D9" s="36" t="s">
        <v>9</v>
      </c>
      <c r="E9" s="36" t="s">
        <v>9</v>
      </c>
      <c r="F9" s="36" t="s">
        <v>9</v>
      </c>
      <c r="G9" s="36" t="s">
        <v>9</v>
      </c>
      <c r="H9" s="36" t="s">
        <v>9</v>
      </c>
      <c r="J9" s="43" t="s">
        <v>6</v>
      </c>
      <c r="K9">
        <f t="shared" si="3"/>
        <v>0</v>
      </c>
      <c r="L9" s="33">
        <f t="shared" si="2"/>
        <v>0</v>
      </c>
    </row>
    <row r="10" spans="1:17" x14ac:dyDescent="0.25">
      <c r="A10" s="4">
        <v>6</v>
      </c>
      <c r="B10" s="36"/>
      <c r="C10" s="36" t="s">
        <v>9</v>
      </c>
      <c r="D10" s="36" t="s">
        <v>9</v>
      </c>
      <c r="E10" s="36" t="s">
        <v>9</v>
      </c>
      <c r="F10" s="36" t="s">
        <v>9</v>
      </c>
      <c r="G10" s="36" t="s">
        <v>9</v>
      </c>
      <c r="H10" s="36" t="s">
        <v>9</v>
      </c>
      <c r="J10" s="41" t="s">
        <v>10</v>
      </c>
      <c r="K10">
        <f t="shared" si="3"/>
        <v>43</v>
      </c>
      <c r="L10" s="35">
        <f t="shared" si="2"/>
        <v>0.23243243243243245</v>
      </c>
      <c r="O10" t="s">
        <v>55</v>
      </c>
      <c r="P10">
        <f>P8</f>
        <v>162</v>
      </c>
    </row>
    <row r="11" spans="1:17" x14ac:dyDescent="0.25">
      <c r="A11" s="4">
        <v>7</v>
      </c>
      <c r="B11" s="36"/>
      <c r="C11" s="36"/>
      <c r="D11" s="36" t="s">
        <v>10</v>
      </c>
      <c r="E11" s="36"/>
      <c r="F11" s="36"/>
      <c r="G11" s="36"/>
      <c r="H11" s="36"/>
      <c r="J11" s="42" t="s">
        <v>20</v>
      </c>
      <c r="K11">
        <f>SUM(K5:K10)</f>
        <v>185</v>
      </c>
    </row>
    <row r="12" spans="1:17" x14ac:dyDescent="0.25">
      <c r="A12" s="4">
        <v>8</v>
      </c>
      <c r="B12" s="36"/>
      <c r="C12" s="36"/>
      <c r="D12" s="36" t="s">
        <v>8</v>
      </c>
      <c r="E12" s="36"/>
      <c r="F12" s="36"/>
      <c r="G12" s="36" t="s">
        <v>5</v>
      </c>
      <c r="H12" s="36"/>
    </row>
    <row r="13" spans="1:17" x14ac:dyDescent="0.25">
      <c r="A13" s="4">
        <v>9</v>
      </c>
      <c r="B13" s="36"/>
      <c r="C13" s="36" t="s">
        <v>5</v>
      </c>
      <c r="D13" s="36"/>
      <c r="E13" s="36"/>
      <c r="F13" s="36" t="s">
        <v>5</v>
      </c>
      <c r="G13" s="36"/>
      <c r="H13" s="36" t="s">
        <v>5</v>
      </c>
      <c r="L13" t="s">
        <v>84</v>
      </c>
      <c r="M13">
        <v>0</v>
      </c>
    </row>
    <row r="14" spans="1:17" x14ac:dyDescent="0.25">
      <c r="A14" s="4">
        <v>10</v>
      </c>
      <c r="B14" s="36"/>
      <c r="C14" s="36" t="s">
        <v>9</v>
      </c>
      <c r="D14" s="36"/>
      <c r="E14" s="36" t="s">
        <v>9</v>
      </c>
      <c r="F14" s="36" t="s">
        <v>5</v>
      </c>
      <c r="G14" s="36"/>
      <c r="H14" s="36" t="s">
        <v>5</v>
      </c>
      <c r="L14" t="s">
        <v>85</v>
      </c>
      <c r="M14">
        <v>107</v>
      </c>
    </row>
    <row r="15" spans="1:17" x14ac:dyDescent="0.25">
      <c r="A15" s="4">
        <v>11</v>
      </c>
      <c r="B15" s="36"/>
      <c r="C15" s="36"/>
      <c r="D15" s="36" t="s">
        <v>10</v>
      </c>
      <c r="E15" s="36"/>
      <c r="F15" s="36"/>
      <c r="G15" s="36" t="s">
        <v>5</v>
      </c>
      <c r="H15" s="36"/>
      <c r="L15" t="s">
        <v>86</v>
      </c>
      <c r="M15">
        <v>12</v>
      </c>
    </row>
    <row r="16" spans="1:17" x14ac:dyDescent="0.25">
      <c r="A16" s="4">
        <v>12</v>
      </c>
      <c r="B16" s="36"/>
      <c r="C16" s="36" t="s">
        <v>5</v>
      </c>
      <c r="D16" s="36"/>
      <c r="E16" s="36"/>
      <c r="F16" s="36" t="s">
        <v>5</v>
      </c>
      <c r="G16" s="36"/>
      <c r="H16" s="36"/>
      <c r="L16" t="s">
        <v>87</v>
      </c>
      <c r="M16">
        <v>43</v>
      </c>
      <c r="O16" s="60"/>
    </row>
    <row r="17" spans="1:14" x14ac:dyDescent="0.25">
      <c r="A17" s="4">
        <v>13</v>
      </c>
      <c r="B17" s="36"/>
      <c r="C17" s="36"/>
      <c r="D17" s="36"/>
      <c r="E17" s="36" t="s">
        <v>5</v>
      </c>
      <c r="F17" s="36"/>
      <c r="G17" s="36"/>
      <c r="H17" s="36" t="s">
        <v>5</v>
      </c>
      <c r="I17" s="71" t="s">
        <v>43</v>
      </c>
      <c r="J17" s="72"/>
      <c r="K17" s="72"/>
    </row>
    <row r="18" spans="1:14" x14ac:dyDescent="0.25">
      <c r="A18" s="4">
        <v>14</v>
      </c>
      <c r="B18" s="36"/>
      <c r="C18" s="36"/>
      <c r="D18" s="36"/>
      <c r="E18" s="36" t="s">
        <v>5</v>
      </c>
      <c r="F18" s="36" t="s">
        <v>5</v>
      </c>
      <c r="G18" s="36"/>
      <c r="H18" s="36" t="s">
        <v>5</v>
      </c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 t="s">
        <v>10</v>
      </c>
      <c r="E19" s="36"/>
      <c r="F19" s="36"/>
      <c r="G19" s="36" t="s">
        <v>10</v>
      </c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/>
      <c r="C20" s="36" t="s">
        <v>9</v>
      </c>
      <c r="D20" s="36"/>
      <c r="E20" s="36"/>
      <c r="F20" s="36" t="s">
        <v>5</v>
      </c>
      <c r="G20" s="36"/>
      <c r="H20" s="36"/>
      <c r="I20" s="38" t="s">
        <v>47</v>
      </c>
      <c r="J20" s="38" t="str">
        <f>TEXT(C3,"ddd")</f>
        <v>ter</v>
      </c>
      <c r="K20" s="58"/>
      <c r="N20" s="50"/>
    </row>
    <row r="21" spans="1:14" x14ac:dyDescent="0.25">
      <c r="A21" s="4">
        <v>17</v>
      </c>
      <c r="B21" s="36"/>
      <c r="C21" s="36"/>
      <c r="D21" s="36"/>
      <c r="E21" s="36" t="s">
        <v>10</v>
      </c>
      <c r="F21" s="36"/>
      <c r="G21" s="36"/>
      <c r="H21" s="36" t="s">
        <v>10</v>
      </c>
      <c r="I21" s="38" t="s">
        <v>48</v>
      </c>
      <c r="J21" s="38" t="str">
        <f>TEXT(D3,"ddd")</f>
        <v>qua</v>
      </c>
      <c r="K21" s="58"/>
      <c r="N21" s="50"/>
    </row>
    <row r="22" spans="1:14" x14ac:dyDescent="0.25">
      <c r="A22" s="4">
        <v>18</v>
      </c>
      <c r="B22" s="36"/>
      <c r="C22" s="36"/>
      <c r="D22" s="36" t="s">
        <v>10</v>
      </c>
      <c r="E22" s="36"/>
      <c r="F22" s="36" t="s">
        <v>8</v>
      </c>
      <c r="G22" s="36" t="s">
        <v>10</v>
      </c>
      <c r="H22" s="36"/>
      <c r="I22" s="38" t="s">
        <v>49</v>
      </c>
      <c r="J22" s="38" t="str">
        <f>TEXT(E3,"ddd")</f>
        <v>qui</v>
      </c>
      <c r="K22" s="58"/>
    </row>
    <row r="23" spans="1:14" x14ac:dyDescent="0.25">
      <c r="A23" s="4">
        <v>19</v>
      </c>
      <c r="B23" s="36"/>
      <c r="C23" s="36"/>
      <c r="D23" s="36"/>
      <c r="E23" s="36" t="s">
        <v>9</v>
      </c>
      <c r="F23" s="36"/>
      <c r="G23" s="36" t="s">
        <v>10</v>
      </c>
      <c r="H23" s="36" t="s">
        <v>5</v>
      </c>
      <c r="I23" s="38" t="s">
        <v>50</v>
      </c>
      <c r="J23" s="38" t="str">
        <f>TEXT(F3,"ddd")</f>
        <v>sex</v>
      </c>
      <c r="K23" s="58"/>
    </row>
    <row r="24" spans="1:14" x14ac:dyDescent="0.25">
      <c r="A24" s="4">
        <v>20</v>
      </c>
      <c r="B24" s="36"/>
      <c r="C24" s="36"/>
      <c r="D24" s="36" t="s">
        <v>9</v>
      </c>
      <c r="E24" s="36"/>
      <c r="F24" s="36"/>
      <c r="G24" s="36" t="s">
        <v>8</v>
      </c>
      <c r="H24" s="36"/>
      <c r="I24" s="38" t="s">
        <v>51</v>
      </c>
      <c r="J24" s="38" t="str">
        <f>TEXT(G3,"ddd")</f>
        <v>sáb</v>
      </c>
      <c r="K24" s="58"/>
    </row>
    <row r="25" spans="1:14" x14ac:dyDescent="0.25">
      <c r="A25" s="4">
        <v>21</v>
      </c>
      <c r="B25" s="36"/>
      <c r="C25" s="36" t="s">
        <v>10</v>
      </c>
      <c r="D25" s="36"/>
      <c r="E25" s="36"/>
      <c r="F25" s="36" t="s">
        <v>5</v>
      </c>
      <c r="G25" s="36"/>
      <c r="H25" s="36"/>
      <c r="I25" s="38" t="s">
        <v>52</v>
      </c>
      <c r="J25" s="38" t="str">
        <f>TEXT(H3,"ddd")</f>
        <v>dom</v>
      </c>
      <c r="K25" s="58"/>
    </row>
    <row r="26" spans="1:14" x14ac:dyDescent="0.25">
      <c r="A26" s="4">
        <v>22</v>
      </c>
      <c r="B26" s="36"/>
      <c r="C26" s="36"/>
      <c r="D26" s="36"/>
      <c r="E26" s="36"/>
      <c r="F26" s="36" t="s">
        <v>9</v>
      </c>
      <c r="G26" s="36" t="s">
        <v>5</v>
      </c>
      <c r="H26" s="36"/>
    </row>
    <row r="27" spans="1:14" x14ac:dyDescent="0.25">
      <c r="A27" s="4">
        <v>23</v>
      </c>
      <c r="B27" s="36"/>
      <c r="C27" s="36"/>
      <c r="D27" s="36" t="s">
        <v>9</v>
      </c>
      <c r="E27" s="36" t="s">
        <v>9</v>
      </c>
      <c r="F27" s="36" t="s">
        <v>9</v>
      </c>
      <c r="G27" s="36" t="s">
        <v>5</v>
      </c>
      <c r="H27" s="36"/>
      <c r="I27" s="71" t="s">
        <v>44</v>
      </c>
      <c r="J27" s="72"/>
      <c r="K27" s="72"/>
    </row>
    <row r="28" spans="1:14" x14ac:dyDescent="0.25">
      <c r="A28" s="4">
        <v>24</v>
      </c>
      <c r="B28" s="36"/>
      <c r="C28" s="36"/>
      <c r="D28" s="36"/>
      <c r="E28" s="36" t="s">
        <v>9</v>
      </c>
      <c r="F28" s="36" t="s">
        <v>9</v>
      </c>
      <c r="G28" s="36"/>
      <c r="H28" s="36" t="s">
        <v>8</v>
      </c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/>
      <c r="C29" s="36" t="s">
        <v>9</v>
      </c>
      <c r="D29" s="36"/>
      <c r="E29" s="36" t="s">
        <v>5</v>
      </c>
      <c r="F29" s="36"/>
      <c r="G29" s="36" t="s">
        <v>5</v>
      </c>
      <c r="H29" s="36"/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 t="s">
        <v>10</v>
      </c>
      <c r="E30" s="36"/>
      <c r="F30" s="36"/>
      <c r="G30" s="36" t="s">
        <v>5</v>
      </c>
      <c r="H30" s="36"/>
      <c r="I30" s="38" t="s">
        <v>47</v>
      </c>
      <c r="J30" s="38" t="str">
        <f t="shared" si="4"/>
        <v>ter</v>
      </c>
      <c r="K30" s="58"/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4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/>
      <c r="E33" s="36" t="s">
        <v>5</v>
      </c>
      <c r="F33" s="36"/>
      <c r="G33" s="36" t="s">
        <v>5</v>
      </c>
      <c r="H33" s="36"/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/>
      <c r="G34" s="36" t="s">
        <v>9</v>
      </c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 t="s">
        <v>5</v>
      </c>
      <c r="D35" s="36"/>
      <c r="E35" s="36"/>
      <c r="F35" s="36" t="s">
        <v>5</v>
      </c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 t="s">
        <v>10</v>
      </c>
      <c r="D36" s="36"/>
      <c r="E36" s="36"/>
      <c r="F36" s="36"/>
      <c r="G36" s="36" t="s">
        <v>5</v>
      </c>
      <c r="H36" s="36"/>
    </row>
    <row r="37" spans="1:11" x14ac:dyDescent="0.25">
      <c r="A37" s="4">
        <v>33</v>
      </c>
      <c r="B37" s="36"/>
      <c r="C37" s="36"/>
      <c r="D37" s="36" t="s">
        <v>10</v>
      </c>
      <c r="E37" s="36"/>
      <c r="F37" s="36"/>
      <c r="G37" s="36" t="s">
        <v>5</v>
      </c>
      <c r="H37" s="36"/>
    </row>
    <row r="38" spans="1:11" x14ac:dyDescent="0.25">
      <c r="A38" s="4">
        <v>34</v>
      </c>
      <c r="B38" s="36" t="s">
        <v>10</v>
      </c>
      <c r="C38" s="36" t="s">
        <v>5</v>
      </c>
      <c r="D38" s="36" t="s">
        <v>5</v>
      </c>
      <c r="E38" s="36" t="s">
        <v>8</v>
      </c>
      <c r="F38" s="36" t="s">
        <v>5</v>
      </c>
      <c r="G38" s="36" t="s">
        <v>5</v>
      </c>
      <c r="H38" s="36" t="s">
        <v>5</v>
      </c>
    </row>
    <row r="39" spans="1:11" x14ac:dyDescent="0.25">
      <c r="A39" s="4">
        <v>35</v>
      </c>
      <c r="B39" s="36"/>
      <c r="C39" s="36"/>
      <c r="D39" s="36" t="s">
        <v>10</v>
      </c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 t="s">
        <v>10</v>
      </c>
      <c r="E40" s="36"/>
      <c r="F40" s="36"/>
      <c r="G40" s="36"/>
      <c r="H40" s="36"/>
    </row>
    <row r="41" spans="1:11" x14ac:dyDescent="0.25">
      <c r="A41" s="4">
        <v>37</v>
      </c>
      <c r="B41" s="36"/>
      <c r="C41" s="36" t="s">
        <v>5</v>
      </c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/>
    </row>
    <row r="44" spans="1:11" x14ac:dyDescent="0.25">
      <c r="A44" s="4">
        <v>40</v>
      </c>
      <c r="B44" s="36"/>
      <c r="C44" s="36"/>
      <c r="D44" s="36" t="s">
        <v>10</v>
      </c>
      <c r="E44" s="36"/>
      <c r="F44" s="36"/>
      <c r="G44" s="36" t="s">
        <v>5</v>
      </c>
      <c r="H44" s="36"/>
    </row>
    <row r="45" spans="1:11" x14ac:dyDescent="0.25">
      <c r="A45" s="4">
        <v>41</v>
      </c>
      <c r="B45" s="36"/>
      <c r="C45" s="36"/>
      <c r="D45" s="36"/>
      <c r="E45" s="36" t="s">
        <v>10</v>
      </c>
      <c r="F45" s="36" t="s">
        <v>10</v>
      </c>
      <c r="G45" s="36"/>
      <c r="H45" s="36" t="s">
        <v>9</v>
      </c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 t="s">
        <v>10</v>
      </c>
      <c r="F47" s="36" t="s">
        <v>10</v>
      </c>
      <c r="G47" s="36"/>
      <c r="H47" s="36" t="s">
        <v>10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 t="s">
        <v>5</v>
      </c>
      <c r="D49" s="36"/>
      <c r="E49" s="36"/>
      <c r="F49" s="36" t="s">
        <v>5</v>
      </c>
      <c r="G49" s="36"/>
      <c r="H49" s="36"/>
    </row>
    <row r="50" spans="1:16" x14ac:dyDescent="0.25">
      <c r="A50" s="4">
        <v>46</v>
      </c>
      <c r="B50" s="36"/>
      <c r="C50" s="36"/>
      <c r="D50" s="36" t="s">
        <v>10</v>
      </c>
      <c r="E50" s="36"/>
      <c r="F50" s="36"/>
      <c r="G50" s="36"/>
      <c r="H50" s="36" t="s">
        <v>5</v>
      </c>
    </row>
    <row r="51" spans="1:16" x14ac:dyDescent="0.25">
      <c r="A51" s="4">
        <v>47</v>
      </c>
      <c r="B51" s="36"/>
      <c r="C51" s="36"/>
      <c r="D51" s="36"/>
      <c r="E51" s="36"/>
      <c r="F51" s="36" t="s">
        <v>5</v>
      </c>
      <c r="G51" s="36" t="s">
        <v>5</v>
      </c>
      <c r="H51" s="36" t="s">
        <v>5</v>
      </c>
    </row>
    <row r="52" spans="1:16" x14ac:dyDescent="0.25">
      <c r="A52" s="4">
        <v>48</v>
      </c>
      <c r="B52" s="36"/>
      <c r="C52" s="36"/>
      <c r="D52" s="36" t="s">
        <v>5</v>
      </c>
      <c r="E52" s="36" t="s">
        <v>5</v>
      </c>
      <c r="F52" s="36" t="s">
        <v>5</v>
      </c>
      <c r="G52" s="36" t="s">
        <v>5</v>
      </c>
      <c r="H52" s="36" t="s">
        <v>5</v>
      </c>
    </row>
    <row r="53" spans="1:16" x14ac:dyDescent="0.25">
      <c r="A53" s="4">
        <v>49</v>
      </c>
      <c r="B53" s="36"/>
      <c r="C53" s="36"/>
      <c r="D53" s="36"/>
      <c r="E53" s="36"/>
      <c r="F53" s="36"/>
      <c r="G53" s="36" t="s">
        <v>5</v>
      </c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 t="s">
        <v>9</v>
      </c>
      <c r="H54" s="36" t="s">
        <v>9</v>
      </c>
    </row>
    <row r="55" spans="1:16" x14ac:dyDescent="0.25">
      <c r="A55" s="4">
        <v>51</v>
      </c>
      <c r="B55" s="36"/>
      <c r="C55" s="36"/>
      <c r="D55" s="36"/>
      <c r="E55" s="36"/>
      <c r="F55" s="36"/>
      <c r="G55" s="36" t="s">
        <v>9</v>
      </c>
      <c r="H55" s="36"/>
    </row>
    <row r="56" spans="1:16" x14ac:dyDescent="0.25">
      <c r="A56" s="4">
        <v>52</v>
      </c>
      <c r="B56" s="36"/>
      <c r="C56" s="36"/>
      <c r="D56" s="36" t="s">
        <v>5</v>
      </c>
      <c r="E56" s="36"/>
      <c r="F56" s="36"/>
      <c r="G56" s="36" t="s">
        <v>5</v>
      </c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 t="s">
        <v>5</v>
      </c>
      <c r="H57" s="36" t="s">
        <v>5</v>
      </c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 t="s">
        <v>9</v>
      </c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 t="s">
        <v>5</v>
      </c>
      <c r="H59" s="36" t="s">
        <v>5</v>
      </c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 t="s">
        <v>5</v>
      </c>
    </row>
    <row r="61" spans="1:16" x14ac:dyDescent="0.25">
      <c r="A61" s="4">
        <v>73</v>
      </c>
      <c r="B61" s="36"/>
      <c r="C61" s="36"/>
      <c r="D61" s="36" t="s">
        <v>10</v>
      </c>
      <c r="E61" s="36"/>
      <c r="F61" s="36"/>
      <c r="G61" s="36" t="s">
        <v>10</v>
      </c>
      <c r="H61" s="36"/>
    </row>
    <row r="62" spans="1:16" x14ac:dyDescent="0.25">
      <c r="A62" s="4">
        <v>74</v>
      </c>
      <c r="B62" s="36"/>
      <c r="C62" s="36"/>
      <c r="D62" s="36"/>
      <c r="E62" s="36" t="s">
        <v>10</v>
      </c>
      <c r="F62" s="36" t="s">
        <v>10</v>
      </c>
      <c r="G62" s="36"/>
      <c r="H62" s="36" t="s">
        <v>9</v>
      </c>
    </row>
    <row r="63" spans="1:16" x14ac:dyDescent="0.25">
      <c r="A63" s="4">
        <v>101</v>
      </c>
      <c r="B63" s="37"/>
      <c r="C63" s="36" t="s">
        <v>9</v>
      </c>
      <c r="D63" s="36"/>
      <c r="E63" s="37"/>
      <c r="F63" s="37"/>
      <c r="G63" s="36"/>
      <c r="H63" s="36"/>
    </row>
    <row r="64" spans="1:16" x14ac:dyDescent="0.25">
      <c r="A64" s="4">
        <v>102</v>
      </c>
      <c r="B64" s="36"/>
      <c r="C64" s="36"/>
      <c r="D64" s="36" t="s">
        <v>5</v>
      </c>
      <c r="E64" s="36"/>
      <c r="F64" s="36" t="s">
        <v>5</v>
      </c>
      <c r="G64" s="36" t="s">
        <v>5</v>
      </c>
      <c r="H64" s="36"/>
    </row>
    <row r="65" spans="1:8" x14ac:dyDescent="0.25">
      <c r="A65" s="4">
        <v>103</v>
      </c>
      <c r="B65" s="37"/>
      <c r="C65" s="37" t="s">
        <v>8</v>
      </c>
      <c r="D65" s="36"/>
      <c r="E65" s="36"/>
      <c r="F65" s="37"/>
      <c r="G65" s="36"/>
      <c r="H65" s="37"/>
    </row>
    <row r="66" spans="1:8" x14ac:dyDescent="0.25">
      <c r="A66" s="4">
        <v>104</v>
      </c>
      <c r="B66" s="37"/>
      <c r="C66" s="37"/>
      <c r="D66" s="36" t="s">
        <v>5</v>
      </c>
      <c r="E66" s="36"/>
      <c r="F66" s="37"/>
      <c r="G66" s="36" t="s">
        <v>5</v>
      </c>
      <c r="H66" s="36"/>
    </row>
    <row r="67" spans="1:8" x14ac:dyDescent="0.25">
      <c r="A67" s="4">
        <v>105</v>
      </c>
      <c r="B67" s="37"/>
      <c r="C67" s="36"/>
      <c r="D67" s="36"/>
      <c r="E67" s="36"/>
      <c r="F67" s="36"/>
      <c r="G67" s="36"/>
      <c r="H67" s="36"/>
    </row>
    <row r="68" spans="1:8" x14ac:dyDescent="0.25">
      <c r="A68" s="4">
        <v>106</v>
      </c>
      <c r="B68" s="36"/>
      <c r="C68" s="36"/>
      <c r="D68" s="36"/>
      <c r="E68" s="36"/>
      <c r="F68" s="36"/>
      <c r="G68" s="36" t="s">
        <v>5</v>
      </c>
      <c r="H68" s="36" t="s">
        <v>5</v>
      </c>
    </row>
    <row r="69" spans="1:8" x14ac:dyDescent="0.25">
      <c r="A69" s="4">
        <v>107</v>
      </c>
      <c r="B69" s="36"/>
      <c r="C69" s="36"/>
      <c r="D69" s="36"/>
      <c r="E69" s="36"/>
      <c r="F69" s="36"/>
      <c r="G69" s="36" t="s">
        <v>5</v>
      </c>
      <c r="H69" s="36" t="s">
        <v>5</v>
      </c>
    </row>
    <row r="70" spans="1:8" x14ac:dyDescent="0.25">
      <c r="A70" s="4">
        <v>108</v>
      </c>
      <c r="B70" s="36"/>
      <c r="C70" s="36"/>
      <c r="D70" s="36" t="s">
        <v>9</v>
      </c>
      <c r="E70" s="36" t="s">
        <v>9</v>
      </c>
      <c r="F70" s="36" t="s">
        <v>5</v>
      </c>
      <c r="G70" s="36" t="s">
        <v>5</v>
      </c>
      <c r="H70" s="36" t="s">
        <v>5</v>
      </c>
    </row>
    <row r="71" spans="1:8" x14ac:dyDescent="0.25">
      <c r="A71" s="4">
        <v>109</v>
      </c>
      <c r="B71" s="36"/>
      <c r="C71" s="36"/>
      <c r="D71" s="36"/>
      <c r="E71" s="36" t="s">
        <v>5</v>
      </c>
      <c r="F71" s="36" t="s">
        <v>5</v>
      </c>
      <c r="G71" s="36" t="s">
        <v>5</v>
      </c>
      <c r="H71" s="36"/>
    </row>
    <row r="72" spans="1:8" x14ac:dyDescent="0.25">
      <c r="A72" s="4">
        <v>110</v>
      </c>
      <c r="B72" s="36"/>
      <c r="C72" s="36" t="s">
        <v>9</v>
      </c>
      <c r="D72" s="36" t="s">
        <v>5</v>
      </c>
      <c r="E72" s="36" t="s">
        <v>5</v>
      </c>
      <c r="F72" s="36" t="s">
        <v>5</v>
      </c>
      <c r="G72" s="36" t="s">
        <v>5</v>
      </c>
      <c r="H72" s="36"/>
    </row>
    <row r="73" spans="1:8" x14ac:dyDescent="0.25">
      <c r="A73" s="4">
        <v>111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112</v>
      </c>
      <c r="B74" s="36"/>
      <c r="C74" s="37" t="s">
        <v>5</v>
      </c>
      <c r="D74" s="36"/>
      <c r="E74" s="36" t="s">
        <v>10</v>
      </c>
      <c r="F74" s="36"/>
      <c r="G74" s="36"/>
      <c r="H74" s="36" t="s">
        <v>5</v>
      </c>
    </row>
    <row r="75" spans="1:8" x14ac:dyDescent="0.25">
      <c r="A75" s="4">
        <v>113</v>
      </c>
      <c r="B75" s="36"/>
      <c r="C75" s="36"/>
      <c r="D75" s="36" t="s">
        <v>9</v>
      </c>
      <c r="E75" s="36"/>
      <c r="F75" s="36"/>
      <c r="G75" s="36" t="s">
        <v>10</v>
      </c>
      <c r="H75" s="36"/>
    </row>
    <row r="76" spans="1:8" x14ac:dyDescent="0.25">
      <c r="A76" s="4">
        <v>114</v>
      </c>
      <c r="B76" s="36"/>
      <c r="C76" s="37" t="s">
        <v>9</v>
      </c>
      <c r="D76" s="36"/>
      <c r="E76" s="36"/>
      <c r="F76" s="37"/>
      <c r="G76" s="36"/>
      <c r="H76" s="36"/>
    </row>
    <row r="77" spans="1:8" x14ac:dyDescent="0.25">
      <c r="A77" s="4">
        <v>115</v>
      </c>
      <c r="B77" s="36"/>
      <c r="C77" s="36"/>
      <c r="D77" s="36"/>
      <c r="E77" s="36" t="s">
        <v>10</v>
      </c>
      <c r="F77" s="36"/>
      <c r="G77" s="36"/>
      <c r="H77" s="36" t="s">
        <v>10</v>
      </c>
    </row>
    <row r="78" spans="1:8" x14ac:dyDescent="0.25">
      <c r="A78" s="4">
        <v>116</v>
      </c>
      <c r="B78" s="36"/>
      <c r="C78" s="36"/>
      <c r="D78" s="36" t="s">
        <v>5</v>
      </c>
      <c r="E78" s="36"/>
      <c r="F78" s="36"/>
      <c r="G78" s="36" t="s">
        <v>10</v>
      </c>
      <c r="H78" s="36"/>
    </row>
    <row r="79" spans="1:8" x14ac:dyDescent="0.25">
      <c r="A79" s="4">
        <v>117</v>
      </c>
      <c r="B79" s="36"/>
      <c r="C79" s="36" t="s">
        <v>10</v>
      </c>
      <c r="D79" s="36"/>
      <c r="E79" s="36"/>
      <c r="F79" s="36"/>
      <c r="G79" s="36"/>
      <c r="H79" s="36"/>
    </row>
    <row r="80" spans="1:8" x14ac:dyDescent="0.25">
      <c r="A80" s="4">
        <v>118</v>
      </c>
      <c r="B80" s="36"/>
      <c r="C80" s="36"/>
      <c r="D80" s="36" t="s">
        <v>5</v>
      </c>
      <c r="E80" s="36"/>
      <c r="F80" s="36"/>
      <c r="G80" s="36" t="s">
        <v>10</v>
      </c>
      <c r="H80" s="36"/>
    </row>
    <row r="81" spans="1:8" x14ac:dyDescent="0.25">
      <c r="A81" s="4">
        <v>119</v>
      </c>
      <c r="B81" s="36"/>
      <c r="C81" s="36"/>
      <c r="D81" s="36"/>
      <c r="E81" s="36" t="s">
        <v>10</v>
      </c>
      <c r="F81" s="36"/>
      <c r="G81" s="36"/>
      <c r="H81" s="36" t="s">
        <v>10</v>
      </c>
    </row>
    <row r="82" spans="1:8" x14ac:dyDescent="0.25">
      <c r="A82" s="4">
        <v>120</v>
      </c>
      <c r="B82" s="36"/>
      <c r="C82" s="36" t="s">
        <v>5</v>
      </c>
      <c r="D82" s="36"/>
      <c r="E82" s="36"/>
      <c r="F82" s="36"/>
      <c r="G82" s="36"/>
      <c r="H82" s="36"/>
    </row>
    <row r="83" spans="1:8" x14ac:dyDescent="0.25">
      <c r="A83" s="4">
        <v>121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122</v>
      </c>
      <c r="B84" s="36"/>
      <c r="C84" s="36"/>
      <c r="D84" s="36" t="s">
        <v>9</v>
      </c>
      <c r="E84" s="36"/>
      <c r="F84" s="36"/>
      <c r="G84" s="36" t="s">
        <v>10</v>
      </c>
      <c r="H84" s="36"/>
    </row>
    <row r="85" spans="1:8" x14ac:dyDescent="0.25">
      <c r="A85" s="4">
        <v>123</v>
      </c>
      <c r="B85" s="36"/>
      <c r="C85" s="36"/>
      <c r="D85" s="36"/>
      <c r="E85" s="36"/>
      <c r="F85" s="36"/>
      <c r="G85" s="36"/>
      <c r="H85" s="36" t="s">
        <v>5</v>
      </c>
    </row>
    <row r="86" spans="1:8" x14ac:dyDescent="0.25">
      <c r="A86" s="4">
        <v>124</v>
      </c>
      <c r="B86" s="36"/>
      <c r="C86" s="36"/>
      <c r="D86" s="36"/>
      <c r="E86" s="36" t="s">
        <v>10</v>
      </c>
      <c r="F86" s="36"/>
      <c r="G86" s="36"/>
      <c r="H86" s="36" t="s">
        <v>10</v>
      </c>
    </row>
    <row r="87" spans="1:8" x14ac:dyDescent="0.25">
      <c r="A87" s="4">
        <v>125</v>
      </c>
      <c r="B87" s="36"/>
      <c r="C87" s="36" t="s">
        <v>5</v>
      </c>
      <c r="D87" s="36"/>
      <c r="E87" s="36"/>
      <c r="F87" s="36"/>
      <c r="G87" s="36"/>
      <c r="H87" s="36"/>
    </row>
    <row r="88" spans="1:8" x14ac:dyDescent="0.25">
      <c r="A88" s="4">
        <v>126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127</v>
      </c>
      <c r="B89" s="36"/>
      <c r="C89" s="36"/>
      <c r="D89" s="36" t="s">
        <v>5</v>
      </c>
      <c r="E89" s="36"/>
      <c r="F89" s="36"/>
      <c r="G89" s="36" t="s">
        <v>10</v>
      </c>
      <c r="H89" s="36"/>
    </row>
    <row r="90" spans="1:8" x14ac:dyDescent="0.25">
      <c r="A90" s="4">
        <v>128</v>
      </c>
      <c r="B90" s="36"/>
      <c r="C90" s="36" t="s">
        <v>5</v>
      </c>
      <c r="D90" s="36" t="s">
        <v>5</v>
      </c>
      <c r="E90" s="36" t="s">
        <v>5</v>
      </c>
      <c r="F90" s="36" t="s">
        <v>5</v>
      </c>
      <c r="G90" s="36" t="s">
        <v>5</v>
      </c>
      <c r="H90" s="36" t="s">
        <v>5</v>
      </c>
    </row>
    <row r="91" spans="1:8" x14ac:dyDescent="0.25">
      <c r="A91" s="4">
        <v>129</v>
      </c>
      <c r="B91" s="36"/>
      <c r="C91" s="36"/>
      <c r="D91" s="36" t="s">
        <v>10</v>
      </c>
      <c r="E91" s="36"/>
      <c r="F91" s="36"/>
      <c r="G91" s="36" t="s">
        <v>5</v>
      </c>
      <c r="H91" s="36"/>
    </row>
    <row r="92" spans="1:8" x14ac:dyDescent="0.25">
      <c r="A92" s="4">
        <v>130</v>
      </c>
      <c r="B92" s="36"/>
      <c r="C92" s="36" t="s">
        <v>5</v>
      </c>
      <c r="D92" s="36" t="s">
        <v>5</v>
      </c>
      <c r="E92" s="36" t="s">
        <v>10</v>
      </c>
      <c r="F92" s="36" t="s">
        <v>5</v>
      </c>
      <c r="G92" s="36"/>
      <c r="H92" s="36" t="s">
        <v>5</v>
      </c>
    </row>
    <row r="93" spans="1:8" x14ac:dyDescent="0.25">
      <c r="A93" s="4">
        <v>131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132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133</v>
      </c>
      <c r="B95" s="36"/>
      <c r="C95" s="36"/>
      <c r="D95" s="36"/>
      <c r="E95" s="36"/>
      <c r="F95" s="36"/>
      <c r="G95" s="36" t="s">
        <v>10</v>
      </c>
      <c r="H95" s="36"/>
    </row>
  </sheetData>
  <mergeCells count="5">
    <mergeCell ref="A1:H2"/>
    <mergeCell ref="I17:K17"/>
    <mergeCell ref="I18:J18"/>
    <mergeCell ref="I27:K27"/>
    <mergeCell ref="I28:J28"/>
  </mergeCells>
  <conditionalFormatting sqref="B12 E12:E14 C12:C17 B81:E87">
    <cfRule type="cellIs" dxfId="1737" priority="251" operator="equal">
      <formula>"Energia"</formula>
    </cfRule>
  </conditionalFormatting>
  <conditionalFormatting sqref="B62:C95">
    <cfRule type="cellIs" dxfId="1736" priority="220" operator="equal">
      <formula>"Ok"</formula>
    </cfRule>
    <cfRule type="cellIs" dxfId="1735" priority="219" operator="equal">
      <formula>"Mecânico"</formula>
    </cfRule>
    <cfRule type="cellIs" dxfId="1734" priority="218" operator="equal">
      <formula>"Elétrico"</formula>
    </cfRule>
    <cfRule type="cellIs" dxfId="1733" priority="217" operator="equal">
      <formula>"Chuva"</formula>
    </cfRule>
    <cfRule type="cellIs" dxfId="1732" priority="215" operator="equal">
      <formula>"Feito"</formula>
    </cfRule>
    <cfRule type="cellIs" dxfId="1731" priority="216" operator="equal">
      <formula>"Operação"</formula>
    </cfRule>
    <cfRule type="cellIs" dxfId="1730" priority="204" operator="equal">
      <formula>"Energia"</formula>
    </cfRule>
  </conditionalFormatting>
  <conditionalFormatting sqref="B5:H61">
    <cfRule type="cellIs" dxfId="1729" priority="79" operator="equal">
      <formula>"Ok"</formula>
    </cfRule>
    <cfRule type="cellIs" dxfId="1728" priority="77" operator="equal">
      <formula>"Elétrico"</formula>
    </cfRule>
    <cfRule type="cellIs" dxfId="1727" priority="78" operator="equal">
      <formula>"Mecânico"</formula>
    </cfRule>
    <cfRule type="cellIs" dxfId="1726" priority="73" operator="equal">
      <formula>"Energia"</formula>
    </cfRule>
    <cfRule type="cellIs" dxfId="1725" priority="74" operator="equal">
      <formula>"Feito"</formula>
    </cfRule>
    <cfRule type="cellIs" dxfId="1724" priority="75" operator="equal">
      <formula>"Operação"</formula>
    </cfRule>
    <cfRule type="cellIs" dxfId="1723" priority="76" operator="equal">
      <formula>"Chuva"</formula>
    </cfRule>
  </conditionalFormatting>
  <conditionalFormatting sqref="C34:C35">
    <cfRule type="cellIs" dxfId="1722" priority="200" operator="equal">
      <formula>"Energia"</formula>
    </cfRule>
  </conditionalFormatting>
  <conditionalFormatting sqref="C41">
    <cfRule type="cellIs" dxfId="1721" priority="147" operator="equal">
      <formula>"Energia"</formula>
    </cfRule>
  </conditionalFormatting>
  <conditionalFormatting sqref="C56">
    <cfRule type="cellIs" dxfId="1720" priority="208" operator="equal">
      <formula>"Feito"</formula>
    </cfRule>
    <cfRule type="cellIs" dxfId="1719" priority="213" operator="equal">
      <formula>"Ok"</formula>
    </cfRule>
    <cfRule type="cellIs" dxfId="1718" priority="212" operator="equal">
      <formula>"Mecânico"</formula>
    </cfRule>
    <cfRule type="cellIs" dxfId="1717" priority="211" operator="equal">
      <formula>"Elétrico"</formula>
    </cfRule>
    <cfRule type="cellIs" dxfId="1716" priority="210" operator="equal">
      <formula>"Chuva"</formula>
    </cfRule>
    <cfRule type="cellIs" dxfId="1715" priority="209" operator="equal">
      <formula>"Operação"</formula>
    </cfRule>
  </conditionalFormatting>
  <conditionalFormatting sqref="C56:C57">
    <cfRule type="cellIs" dxfId="1714" priority="146" operator="equal">
      <formula>"Energia"</formula>
    </cfRule>
  </conditionalFormatting>
  <conditionalFormatting sqref="C92">
    <cfRule type="cellIs" dxfId="1713" priority="143" operator="equal">
      <formula>"Energia"</formula>
    </cfRule>
  </conditionalFormatting>
  <conditionalFormatting sqref="C95">
    <cfRule type="cellIs" dxfId="1712" priority="144" operator="equal">
      <formula>"Energia"</formula>
    </cfRule>
  </conditionalFormatting>
  <conditionalFormatting sqref="C30:D30">
    <cfRule type="cellIs" dxfId="1711" priority="201" operator="equal">
      <formula>"Energia"</formula>
    </cfRule>
  </conditionalFormatting>
  <conditionalFormatting sqref="C27:F27">
    <cfRule type="cellIs" dxfId="1710" priority="119" operator="equal">
      <formula>"Energia"</formula>
    </cfRule>
  </conditionalFormatting>
  <conditionalFormatting sqref="D15">
    <cfRule type="cellIs" dxfId="1709" priority="127" operator="equal">
      <formula>"Energia"</formula>
    </cfRule>
  </conditionalFormatting>
  <conditionalFormatting sqref="D27:D30">
    <cfRule type="cellIs" dxfId="1708" priority="123" operator="equal">
      <formula>"Energia"</formula>
    </cfRule>
  </conditionalFormatting>
  <conditionalFormatting sqref="D34">
    <cfRule type="cellIs" dxfId="1707" priority="145" operator="equal">
      <formula>"Energia"</formula>
    </cfRule>
  </conditionalFormatting>
  <conditionalFormatting sqref="D39:D40 D44 D50 D60:D62">
    <cfRule type="cellIs" dxfId="1706" priority="120" operator="equal">
      <formula>"Energia"</formula>
    </cfRule>
  </conditionalFormatting>
  <conditionalFormatting sqref="D62:G80">
    <cfRule type="cellIs" dxfId="1705" priority="88" operator="equal">
      <formula>"Ok"</formula>
    </cfRule>
    <cfRule type="cellIs" dxfId="1704" priority="87" operator="equal">
      <formula>"Mecânico"</formula>
    </cfRule>
    <cfRule type="cellIs" dxfId="1703" priority="85" operator="equal">
      <formula>"Chuva"</formula>
    </cfRule>
    <cfRule type="cellIs" dxfId="1702" priority="84" operator="equal">
      <formula>"Operação"</formula>
    </cfRule>
    <cfRule type="cellIs" dxfId="1701" priority="83" operator="equal">
      <formula>"Feito"</formula>
    </cfRule>
    <cfRule type="cellIs" dxfId="1700" priority="86" operator="equal">
      <formula>"Elétrico"</formula>
    </cfRule>
  </conditionalFormatting>
  <conditionalFormatting sqref="E17">
    <cfRule type="cellIs" dxfId="1699" priority="142" operator="equal">
      <formula>"Energia"</formula>
    </cfRule>
  </conditionalFormatting>
  <conditionalFormatting sqref="E28">
    <cfRule type="cellIs" dxfId="1698" priority="124" operator="equal">
      <formula>"Energia"</formula>
    </cfRule>
  </conditionalFormatting>
  <conditionalFormatting sqref="E90">
    <cfRule type="cellIs" dxfId="1697" priority="81" operator="equal">
      <formula>"Energia"</formula>
    </cfRule>
  </conditionalFormatting>
  <conditionalFormatting sqref="E62:G62">
    <cfRule type="cellIs" dxfId="1696" priority="82" operator="equal">
      <formula>"Energia"</formula>
    </cfRule>
  </conditionalFormatting>
  <conditionalFormatting sqref="E92:G92">
    <cfRule type="cellIs" dxfId="1695" priority="80" operator="equal">
      <formula>"Energia"</formula>
    </cfRule>
  </conditionalFormatting>
  <conditionalFormatting sqref="F81:G90">
    <cfRule type="cellIs" dxfId="1694" priority="63" operator="equal">
      <formula>"Ok"</formula>
    </cfRule>
    <cfRule type="cellIs" dxfId="1693" priority="62" operator="equal">
      <formula>"Mecânico"</formula>
    </cfRule>
    <cfRule type="cellIs" dxfId="1692" priority="60" operator="equal">
      <formula>"Chuva"</formula>
    </cfRule>
    <cfRule type="cellIs" dxfId="1691" priority="59" operator="equal">
      <formula>"Operação"</formula>
    </cfRule>
    <cfRule type="cellIs" dxfId="1690" priority="58" operator="equal">
      <formula>"Feito"</formula>
    </cfRule>
    <cfRule type="cellIs" dxfId="1689" priority="57" operator="equal">
      <formula>"Energia"</formula>
    </cfRule>
    <cfRule type="cellIs" dxfId="1688" priority="61" operator="equal">
      <formula>"Elétrico"</formula>
    </cfRule>
  </conditionalFormatting>
  <conditionalFormatting sqref="F93:G95">
    <cfRule type="cellIs" dxfId="1687" priority="50" operator="equal">
      <formula>"Energia"</formula>
    </cfRule>
  </conditionalFormatting>
  <conditionalFormatting sqref="F91:H95">
    <cfRule type="cellIs" dxfId="1686" priority="54" operator="equal">
      <formula>"Elétrico"</formula>
    </cfRule>
    <cfRule type="cellIs" dxfId="1685" priority="55" operator="equal">
      <formula>"Mecânico"</formula>
    </cfRule>
    <cfRule type="cellIs" dxfId="1684" priority="56" operator="equal">
      <formula>"Ok"</formula>
    </cfRule>
    <cfRule type="cellIs" dxfId="1683" priority="52" operator="equal">
      <formula>"Operação"</formula>
    </cfRule>
    <cfRule type="cellIs" dxfId="1682" priority="51" operator="equal">
      <formula>"Feito"</formula>
    </cfRule>
    <cfRule type="cellIs" dxfId="1681" priority="53" operator="equal">
      <formula>"Chuva"</formula>
    </cfRule>
  </conditionalFormatting>
  <conditionalFormatting sqref="H62:H90">
    <cfRule type="cellIs" dxfId="1680" priority="30" operator="equal">
      <formula>"Feito"</formula>
    </cfRule>
    <cfRule type="cellIs" dxfId="1679" priority="29" operator="equal">
      <formula>"Energia"</formula>
    </cfRule>
    <cfRule type="cellIs" dxfId="1678" priority="35" operator="equal">
      <formula>"Ok"</formula>
    </cfRule>
    <cfRule type="cellIs" dxfId="1677" priority="34" operator="equal">
      <formula>"Mecânico"</formula>
    </cfRule>
    <cfRule type="cellIs" dxfId="1676" priority="33" operator="equal">
      <formula>"Elétrico"</formula>
    </cfRule>
    <cfRule type="cellIs" dxfId="1675" priority="32" operator="equal">
      <formula>"Chuva"</formula>
    </cfRule>
    <cfRule type="cellIs" dxfId="1674" priority="31" operator="equal">
      <formula>"Operação"</formula>
    </cfRule>
  </conditionalFormatting>
  <conditionalFormatting sqref="H92:H95">
    <cfRule type="cellIs" dxfId="1673" priority="244" operator="equal">
      <formula>"Energia"</formula>
    </cfRule>
  </conditionalFormatting>
  <conditionalFormatting sqref="I5:I16 I19:I26 I29:I62 D81:E95">
    <cfRule type="cellIs" dxfId="1672" priority="254" operator="equal">
      <formula>"Feito"</formula>
    </cfRule>
    <cfRule type="cellIs" dxfId="1671" priority="255" operator="equal">
      <formula>"Operação"</formula>
    </cfRule>
    <cfRule type="cellIs" dxfId="1670" priority="256" operator="equal">
      <formula>"Chuva"</formula>
    </cfRule>
    <cfRule type="cellIs" dxfId="1669" priority="257" operator="equal">
      <formula>"Elétrico"</formula>
    </cfRule>
    <cfRule type="cellIs" dxfId="1668" priority="258" operator="equal">
      <formula>"Mecânico"</formula>
    </cfRule>
    <cfRule type="cellIs" dxfId="1667" priority="259" operator="equal">
      <formula>"Ok"</formula>
    </cfRule>
  </conditionalFormatting>
  <conditionalFormatting sqref="I5:I16 I19:I26 I29:I62 D63:G80 D81:E95 F91:H91">
    <cfRule type="cellIs" dxfId="1666" priority="253" operator="equal">
      <formula>"Energia"</formula>
    </cfRule>
  </conditionalFormatting>
  <conditionalFormatting sqref="J7">
    <cfRule type="iconSet" priority="25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60 I29:I62 I19:I26 B5:H95" xr:uid="{F2A3FE60-3A6D-4499-898D-E656F849F12B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C978-8B7B-40EF-B6C0-53146EB305D5}">
  <sheetPr codeName="Planilha106">
    <tabColor theme="8"/>
  </sheetPr>
  <dimension ref="A1:Q111"/>
  <sheetViews>
    <sheetView showGridLines="0" zoomScale="130" zoomScaleNormal="130" workbookViewId="0">
      <pane ySplit="4" topLeftCell="A5" activePane="bottomLeft" state="frozen"/>
      <selection pane="bottomLeft" activeCell="J5" sqref="J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88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44963</v>
      </c>
      <c r="C3" s="21">
        <f t="shared" ref="C3:H3" si="0">B3+1</f>
        <v>44964</v>
      </c>
      <c r="D3" s="21">
        <f t="shared" si="0"/>
        <v>44965</v>
      </c>
      <c r="E3" s="21">
        <f t="shared" si="0"/>
        <v>44966</v>
      </c>
      <c r="F3" s="21">
        <f t="shared" si="0"/>
        <v>44967</v>
      </c>
      <c r="G3" s="21">
        <f t="shared" si="0"/>
        <v>44968</v>
      </c>
      <c r="H3" s="23">
        <f t="shared" si="0"/>
        <v>44969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9</v>
      </c>
      <c r="C5" s="36"/>
      <c r="D5" s="36" t="s">
        <v>5</v>
      </c>
      <c r="E5" s="36"/>
      <c r="F5" s="36"/>
      <c r="G5" s="36" t="s">
        <v>5</v>
      </c>
      <c r="H5" s="36"/>
      <c r="J5" s="46" t="s">
        <v>5</v>
      </c>
      <c r="K5">
        <f t="shared" ref="K5:K10" si="2">COUNTIF($B$5:$H$111,J5)</f>
        <v>152</v>
      </c>
      <c r="L5" s="32">
        <f t="shared" ref="L5:L10" si="3">K5/$K$11</f>
        <v>0.62551440329218111</v>
      </c>
      <c r="M5" s="50">
        <f>B3</f>
        <v>44963</v>
      </c>
      <c r="O5" t="s">
        <v>42</v>
      </c>
      <c r="P5">
        <f>SUM(M13:M16)</f>
        <v>243</v>
      </c>
      <c r="Q5" s="50">
        <f>M5</f>
        <v>44963</v>
      </c>
    </row>
    <row r="6" spans="1:17" x14ac:dyDescent="0.25">
      <c r="A6" s="4">
        <v>2</v>
      </c>
      <c r="B6" s="36"/>
      <c r="C6" s="36"/>
      <c r="D6" s="36"/>
      <c r="E6" s="36"/>
      <c r="F6" s="36"/>
      <c r="G6" s="36" t="s">
        <v>5</v>
      </c>
      <c r="H6" s="36"/>
      <c r="J6" s="40" t="s">
        <v>8</v>
      </c>
      <c r="K6">
        <f t="shared" si="2"/>
        <v>15</v>
      </c>
      <c r="L6" s="33">
        <f t="shared" si="3"/>
        <v>6.1728395061728392E-2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si="2"/>
        <v>34</v>
      </c>
      <c r="L7" s="33">
        <f t="shared" si="3"/>
        <v>0.13991769547325103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243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2</v>
      </c>
      <c r="L9" s="33">
        <f t="shared" si="3"/>
        <v>8.23045267489712E-3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40</v>
      </c>
      <c r="L10" s="35">
        <f t="shared" si="3"/>
        <v>0.16460905349794239</v>
      </c>
      <c r="O10" t="s">
        <v>55</v>
      </c>
      <c r="P10">
        <f>P8</f>
        <v>243</v>
      </c>
    </row>
    <row r="11" spans="1:17" x14ac:dyDescent="0.25">
      <c r="A11" s="4">
        <v>7</v>
      </c>
      <c r="B11" s="36"/>
      <c r="C11" s="36"/>
      <c r="D11" s="36" t="s">
        <v>5</v>
      </c>
      <c r="E11" s="36"/>
      <c r="F11" s="36" t="s">
        <v>5</v>
      </c>
      <c r="G11" s="36"/>
      <c r="H11" s="36"/>
      <c r="J11" s="42" t="s">
        <v>20</v>
      </c>
      <c r="K11">
        <f>SUM(K5:K10)</f>
        <v>243</v>
      </c>
    </row>
    <row r="12" spans="1:17" x14ac:dyDescent="0.25">
      <c r="A12" s="4">
        <v>8</v>
      </c>
      <c r="B12" s="36"/>
      <c r="C12" s="36"/>
      <c r="D12" s="36" t="s">
        <v>5</v>
      </c>
      <c r="E12" s="36"/>
      <c r="F12" s="36" t="s">
        <v>5</v>
      </c>
      <c r="G12" s="36"/>
      <c r="H12" s="36"/>
    </row>
    <row r="13" spans="1:17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 t="s">
        <v>5</v>
      </c>
      <c r="H13" s="36"/>
      <c r="L13" t="s">
        <v>84</v>
      </c>
      <c r="M13">
        <v>0</v>
      </c>
    </row>
    <row r="14" spans="1:17" x14ac:dyDescent="0.25">
      <c r="A14" s="4">
        <v>10</v>
      </c>
      <c r="B14" s="36"/>
      <c r="C14" s="36"/>
      <c r="D14" s="36"/>
      <c r="E14" s="36" t="s">
        <v>8</v>
      </c>
      <c r="F14" s="36"/>
      <c r="G14" s="36"/>
      <c r="H14" s="36" t="s">
        <v>5</v>
      </c>
      <c r="L14" t="s">
        <v>85</v>
      </c>
      <c r="M14">
        <v>168</v>
      </c>
    </row>
    <row r="15" spans="1:17" x14ac:dyDescent="0.25">
      <c r="A15" s="4">
        <v>11</v>
      </c>
      <c r="B15" s="36"/>
      <c r="C15" s="36"/>
      <c r="D15" s="36" t="s">
        <v>5</v>
      </c>
      <c r="E15" s="36"/>
      <c r="F15" s="36" t="s">
        <v>5</v>
      </c>
      <c r="G15" s="36"/>
      <c r="H15" s="36"/>
      <c r="L15" t="s">
        <v>86</v>
      </c>
      <c r="M15">
        <v>15</v>
      </c>
    </row>
    <row r="16" spans="1:17" x14ac:dyDescent="0.25">
      <c r="A16" s="4">
        <v>12</v>
      </c>
      <c r="B16" s="36" t="s">
        <v>6</v>
      </c>
      <c r="C16" s="36"/>
      <c r="D16" s="36" t="s">
        <v>8</v>
      </c>
      <c r="E16" s="36" t="s">
        <v>8</v>
      </c>
      <c r="F16" s="36"/>
      <c r="G16" s="36"/>
      <c r="H16" s="36" t="s">
        <v>5</v>
      </c>
      <c r="L16" t="s">
        <v>87</v>
      </c>
      <c r="M16">
        <v>60</v>
      </c>
      <c r="O16" s="60"/>
    </row>
    <row r="17" spans="1:14" x14ac:dyDescent="0.25">
      <c r="A17" s="4">
        <v>13</v>
      </c>
      <c r="B17" s="36"/>
      <c r="C17" s="36"/>
      <c r="D17" s="36"/>
      <c r="E17" s="36" t="s">
        <v>5</v>
      </c>
      <c r="F17" s="36"/>
      <c r="G17" s="36"/>
      <c r="H17" s="36" t="s">
        <v>5</v>
      </c>
      <c r="I17" s="71" t="s">
        <v>43</v>
      </c>
      <c r="J17" s="72"/>
      <c r="K17" s="72"/>
    </row>
    <row r="18" spans="1:14" x14ac:dyDescent="0.25">
      <c r="A18" s="4">
        <v>14</v>
      </c>
      <c r="B18" s="36"/>
      <c r="C18" s="36"/>
      <c r="D18" s="36"/>
      <c r="E18" s="36" t="s">
        <v>10</v>
      </c>
      <c r="F18" s="36"/>
      <c r="G18" s="36"/>
      <c r="H18" s="36" t="s">
        <v>5</v>
      </c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/>
      <c r="D19" s="36"/>
      <c r="E19" s="36" t="s">
        <v>10</v>
      </c>
      <c r="F19" s="36"/>
      <c r="G19" s="36" t="s">
        <v>5</v>
      </c>
      <c r="H19" s="36"/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 t="s">
        <v>10</v>
      </c>
      <c r="C20" s="36"/>
      <c r="D20" s="36"/>
      <c r="E20" s="36"/>
      <c r="F20" s="36" t="s">
        <v>5</v>
      </c>
      <c r="G20" s="36"/>
      <c r="H20" s="36"/>
      <c r="I20" s="38" t="s">
        <v>47</v>
      </c>
      <c r="J20" s="38" t="str">
        <f>TEXT(C3,"ddd")</f>
        <v>ter</v>
      </c>
      <c r="K20" s="58"/>
      <c r="N20" s="50"/>
    </row>
    <row r="21" spans="1:14" x14ac:dyDescent="0.25">
      <c r="A21" s="4">
        <v>17</v>
      </c>
      <c r="B21" s="36"/>
      <c r="C21" s="36"/>
      <c r="D21" s="36"/>
      <c r="E21" s="36"/>
      <c r="F21" s="36"/>
      <c r="G21" s="36" t="s">
        <v>10</v>
      </c>
      <c r="H21" s="36"/>
      <c r="I21" s="38" t="s">
        <v>48</v>
      </c>
      <c r="J21" s="38" t="str">
        <f>TEXT(D3,"ddd")</f>
        <v>qua</v>
      </c>
      <c r="K21" s="58"/>
      <c r="N21" s="50"/>
    </row>
    <row r="22" spans="1:14" x14ac:dyDescent="0.25">
      <c r="A22" s="4">
        <v>18</v>
      </c>
      <c r="B22" s="36"/>
      <c r="C22" s="36"/>
      <c r="D22" s="36"/>
      <c r="E22" s="36"/>
      <c r="F22" s="36" t="s">
        <v>10</v>
      </c>
      <c r="G22" s="36"/>
      <c r="H22" s="36"/>
      <c r="I22" s="38" t="s">
        <v>49</v>
      </c>
      <c r="J22" s="38" t="str">
        <f>TEXT(E3,"ddd")</f>
        <v>qui</v>
      </c>
      <c r="K22" s="58"/>
    </row>
    <row r="23" spans="1:14" x14ac:dyDescent="0.25">
      <c r="A23" s="4">
        <v>19</v>
      </c>
      <c r="B23" s="36"/>
      <c r="C23" s="36"/>
      <c r="D23" s="36"/>
      <c r="E23" s="36" t="s">
        <v>5</v>
      </c>
      <c r="F23" s="36"/>
      <c r="G23" s="36" t="s">
        <v>5</v>
      </c>
      <c r="H23" s="36" t="s">
        <v>5</v>
      </c>
      <c r="I23" s="38" t="s">
        <v>50</v>
      </c>
      <c r="J23" s="38" t="str">
        <f>TEXT(F3,"ddd")</f>
        <v>sex</v>
      </c>
      <c r="K23" s="58"/>
    </row>
    <row r="24" spans="1:14" x14ac:dyDescent="0.25">
      <c r="A24" s="4">
        <v>20</v>
      </c>
      <c r="B24" s="36" t="s">
        <v>8</v>
      </c>
      <c r="C24" s="36" t="s">
        <v>8</v>
      </c>
      <c r="D24" s="36" t="s">
        <v>8</v>
      </c>
      <c r="E24" s="36" t="s">
        <v>8</v>
      </c>
      <c r="F24" s="36" t="s">
        <v>8</v>
      </c>
      <c r="G24" s="36" t="s">
        <v>8</v>
      </c>
      <c r="H24" s="36" t="s">
        <v>8</v>
      </c>
      <c r="I24" s="38" t="s">
        <v>51</v>
      </c>
      <c r="J24" s="38" t="str">
        <f>TEXT(G3,"ddd")</f>
        <v>sáb</v>
      </c>
      <c r="K24" s="58"/>
    </row>
    <row r="25" spans="1:14" x14ac:dyDescent="0.25">
      <c r="A25" s="4">
        <v>21</v>
      </c>
      <c r="B25" s="36" t="s">
        <v>5</v>
      </c>
      <c r="C25" s="36"/>
      <c r="D25" s="36"/>
      <c r="E25" s="36" t="s">
        <v>5</v>
      </c>
      <c r="F25" s="36"/>
      <c r="G25" s="36"/>
      <c r="H25" s="36" t="s">
        <v>10</v>
      </c>
      <c r="I25" s="38" t="s">
        <v>52</v>
      </c>
      <c r="J25" s="38" t="str">
        <f>TEXT(H3,"ddd")</f>
        <v>dom</v>
      </c>
      <c r="K25" s="58"/>
    </row>
    <row r="26" spans="1:14" x14ac:dyDescent="0.25">
      <c r="A26" s="4">
        <v>22</v>
      </c>
      <c r="B26" s="36" t="s">
        <v>9</v>
      </c>
      <c r="C26" s="36" t="s">
        <v>9</v>
      </c>
      <c r="D26" s="36" t="s">
        <v>9</v>
      </c>
      <c r="E26" s="36" t="s">
        <v>9</v>
      </c>
      <c r="F26" s="36" t="s">
        <v>9</v>
      </c>
      <c r="G26" s="36" t="s">
        <v>9</v>
      </c>
      <c r="H26" s="36" t="s">
        <v>9</v>
      </c>
    </row>
    <row r="27" spans="1:14" x14ac:dyDescent="0.25">
      <c r="A27" s="4">
        <v>23</v>
      </c>
      <c r="B27" s="36"/>
      <c r="C27" s="36"/>
      <c r="D27" s="36"/>
      <c r="E27" s="36" t="s">
        <v>10</v>
      </c>
      <c r="F27" s="36"/>
      <c r="G27" s="36" t="s">
        <v>5</v>
      </c>
      <c r="H27" s="36"/>
      <c r="I27" s="71" t="s">
        <v>44</v>
      </c>
      <c r="J27" s="72"/>
      <c r="K27" s="72"/>
    </row>
    <row r="28" spans="1:14" x14ac:dyDescent="0.25">
      <c r="A28" s="4">
        <v>24</v>
      </c>
      <c r="B28" s="36"/>
      <c r="C28" s="36"/>
      <c r="D28" s="36"/>
      <c r="E28" s="36"/>
      <c r="F28" s="36" t="s">
        <v>5</v>
      </c>
      <c r="G28" s="36"/>
      <c r="H28" s="36" t="s">
        <v>5</v>
      </c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 t="s">
        <v>5</v>
      </c>
      <c r="C29" s="36" t="s">
        <v>9</v>
      </c>
      <c r="D29" s="36" t="s">
        <v>5</v>
      </c>
      <c r="E29" s="36" t="s">
        <v>5</v>
      </c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/>
      <c r="E30" s="36" t="s">
        <v>5</v>
      </c>
      <c r="F30" s="36"/>
      <c r="G30" s="36"/>
      <c r="H30" s="36" t="s">
        <v>5</v>
      </c>
      <c r="I30" s="38" t="s">
        <v>47</v>
      </c>
      <c r="J30" s="38" t="str">
        <f t="shared" si="4"/>
        <v>ter</v>
      </c>
      <c r="K30" s="58"/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4" x14ac:dyDescent="0.25">
      <c r="A32" s="4">
        <v>28</v>
      </c>
      <c r="B32" s="36"/>
      <c r="C32" s="36"/>
      <c r="D32" s="36" t="s">
        <v>5</v>
      </c>
      <c r="E32" s="36"/>
      <c r="F32" s="36" t="s">
        <v>8</v>
      </c>
      <c r="G32" s="36"/>
      <c r="H32" s="36" t="s">
        <v>5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/>
      <c r="E33" s="36" t="s">
        <v>5</v>
      </c>
      <c r="F33" s="36"/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 t="s">
        <v>9</v>
      </c>
      <c r="F34" s="36" t="s">
        <v>9</v>
      </c>
      <c r="G34" s="36" t="s">
        <v>9</v>
      </c>
      <c r="H34" s="36" t="s">
        <v>9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6</v>
      </c>
      <c r="C35" s="36"/>
      <c r="D35" s="36"/>
      <c r="E35" s="36" t="s">
        <v>10</v>
      </c>
      <c r="F35" s="36"/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10</v>
      </c>
      <c r="C36" s="36" t="s">
        <v>10</v>
      </c>
      <c r="D36" s="36" t="s">
        <v>5</v>
      </c>
      <c r="E36" s="36" t="s">
        <v>5</v>
      </c>
      <c r="F36" s="36"/>
      <c r="G36" s="36"/>
      <c r="H36" s="36"/>
    </row>
    <row r="37" spans="1:11" x14ac:dyDescent="0.25">
      <c r="A37" s="4">
        <v>33</v>
      </c>
      <c r="B37" s="36"/>
      <c r="C37" s="36"/>
      <c r="D37" s="36"/>
      <c r="E37" s="36"/>
      <c r="F37" s="36" t="s">
        <v>5</v>
      </c>
      <c r="G37" s="36"/>
      <c r="H37" s="36"/>
    </row>
    <row r="38" spans="1:11" x14ac:dyDescent="0.25">
      <c r="A38" s="4">
        <v>34</v>
      </c>
      <c r="B38" s="36"/>
      <c r="C38" s="36"/>
      <c r="D38" s="36"/>
      <c r="E38" s="36" t="s">
        <v>10</v>
      </c>
      <c r="F38" s="36"/>
      <c r="G38" s="36" t="s">
        <v>5</v>
      </c>
      <c r="H38" s="36"/>
    </row>
    <row r="39" spans="1:11" x14ac:dyDescent="0.25">
      <c r="A39" s="4">
        <v>35</v>
      </c>
      <c r="B39" s="36"/>
      <c r="C39" s="36"/>
      <c r="D39" s="36"/>
      <c r="E39" s="36"/>
      <c r="F39" s="36" t="s">
        <v>9</v>
      </c>
      <c r="G39" s="36"/>
      <c r="H39" s="36" t="s">
        <v>10</v>
      </c>
    </row>
    <row r="40" spans="1:11" x14ac:dyDescent="0.25">
      <c r="A40" s="4">
        <v>36</v>
      </c>
      <c r="B40" s="36"/>
      <c r="C40" s="36"/>
      <c r="D40" s="36"/>
      <c r="E40" s="36"/>
      <c r="F40" s="36" t="s">
        <v>9</v>
      </c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 t="s">
        <v>5</v>
      </c>
      <c r="C43" s="36"/>
      <c r="D43" s="36"/>
      <c r="E43" s="36" t="s">
        <v>9</v>
      </c>
      <c r="F43" s="36"/>
      <c r="G43" s="36"/>
      <c r="H43" s="36" t="s">
        <v>5</v>
      </c>
    </row>
    <row r="44" spans="1:11" x14ac:dyDescent="0.25">
      <c r="A44" s="4">
        <v>40</v>
      </c>
      <c r="B44" s="36"/>
      <c r="C44" s="36"/>
      <c r="D44" s="36" t="s">
        <v>5</v>
      </c>
      <c r="E44" s="36"/>
      <c r="F44" s="36" t="s">
        <v>9</v>
      </c>
      <c r="G44" s="36"/>
      <c r="H44" s="36"/>
    </row>
    <row r="45" spans="1:11" x14ac:dyDescent="0.25">
      <c r="A45" s="4">
        <v>41</v>
      </c>
      <c r="B45" s="36"/>
      <c r="C45" s="36"/>
      <c r="D45" s="36"/>
      <c r="E45" s="36" t="s">
        <v>5</v>
      </c>
      <c r="F45" s="36"/>
      <c r="G45" s="36"/>
      <c r="H45" s="36" t="s">
        <v>5</v>
      </c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10</v>
      </c>
      <c r="C47" s="36" t="s">
        <v>10</v>
      </c>
      <c r="D47" s="36"/>
      <c r="E47" s="36"/>
      <c r="F47" s="36" t="s">
        <v>5</v>
      </c>
      <c r="G47" s="36" t="s">
        <v>5</v>
      </c>
      <c r="H47" s="36"/>
    </row>
    <row r="48" spans="1:11" x14ac:dyDescent="0.25">
      <c r="A48" s="4">
        <v>44</v>
      </c>
      <c r="B48" s="36"/>
      <c r="C48" s="36"/>
      <c r="D48" s="36"/>
      <c r="E48" s="36" t="s">
        <v>10</v>
      </c>
      <c r="F48" s="36" t="s">
        <v>10</v>
      </c>
      <c r="G48" s="36"/>
      <c r="H48" s="36" t="s">
        <v>10</v>
      </c>
    </row>
    <row r="49" spans="1:16" x14ac:dyDescent="0.25">
      <c r="A49" s="4">
        <v>45</v>
      </c>
      <c r="B49" s="36" t="s">
        <v>5</v>
      </c>
      <c r="C49" s="36"/>
      <c r="D49" s="36" t="s">
        <v>5</v>
      </c>
      <c r="E49" s="36"/>
      <c r="F49" s="36" t="s">
        <v>9</v>
      </c>
      <c r="G49" s="36"/>
      <c r="H49" s="36" t="s">
        <v>5</v>
      </c>
    </row>
    <row r="50" spans="1:16" x14ac:dyDescent="0.25">
      <c r="A50" s="4">
        <v>46</v>
      </c>
      <c r="B50" s="36"/>
      <c r="C50" s="36"/>
      <c r="D50" s="36" t="s">
        <v>5</v>
      </c>
      <c r="E50" s="36"/>
      <c r="F50" s="36" t="s">
        <v>9</v>
      </c>
      <c r="G50" s="36"/>
      <c r="H50" s="36" t="s">
        <v>5</v>
      </c>
    </row>
    <row r="51" spans="1:16" x14ac:dyDescent="0.25">
      <c r="A51" s="4">
        <v>47</v>
      </c>
      <c r="B51" s="36" t="s">
        <v>8</v>
      </c>
      <c r="C51" s="36" t="s">
        <v>8</v>
      </c>
      <c r="D51" s="36" t="s">
        <v>5</v>
      </c>
      <c r="E51" s="36" t="s">
        <v>5</v>
      </c>
      <c r="F51" s="36"/>
      <c r="G51" s="36"/>
      <c r="H51" s="36"/>
    </row>
    <row r="52" spans="1:16" x14ac:dyDescent="0.25">
      <c r="A52" s="4">
        <v>48</v>
      </c>
      <c r="B52" s="36" t="s">
        <v>5</v>
      </c>
      <c r="C52" s="36" t="s">
        <v>5</v>
      </c>
      <c r="D52" s="36" t="s">
        <v>8</v>
      </c>
      <c r="E52" s="36"/>
      <c r="F52" s="36" t="s">
        <v>5</v>
      </c>
      <c r="G52" s="36"/>
      <c r="H52" s="36" t="s">
        <v>5</v>
      </c>
    </row>
    <row r="53" spans="1:16" x14ac:dyDescent="0.25">
      <c r="A53" s="4">
        <v>49</v>
      </c>
      <c r="B53" s="36"/>
      <c r="C53" s="36" t="s">
        <v>5</v>
      </c>
      <c r="D53" s="36"/>
      <c r="E53" s="36" t="s">
        <v>9</v>
      </c>
      <c r="F53" s="36"/>
      <c r="G53" s="36" t="s">
        <v>5</v>
      </c>
      <c r="H53" s="36"/>
      <c r="K53" t="s">
        <v>57</v>
      </c>
    </row>
    <row r="54" spans="1:16" x14ac:dyDescent="0.25">
      <c r="A54" s="4">
        <v>50</v>
      </c>
      <c r="B54" s="36" t="s">
        <v>9</v>
      </c>
      <c r="C54" s="36" t="s">
        <v>9</v>
      </c>
      <c r="D54" s="36" t="s">
        <v>9</v>
      </c>
      <c r="E54" s="36" t="s">
        <v>5</v>
      </c>
      <c r="F54" s="36"/>
      <c r="G54" s="36" t="s">
        <v>9</v>
      </c>
      <c r="H54" s="36" t="s">
        <v>9</v>
      </c>
    </row>
    <row r="55" spans="1:16" x14ac:dyDescent="0.25">
      <c r="A55" s="4">
        <v>51</v>
      </c>
      <c r="B55" s="36"/>
      <c r="C55" s="36" t="s">
        <v>5</v>
      </c>
      <c r="D55" s="36"/>
      <c r="E55" s="36" t="s">
        <v>10</v>
      </c>
      <c r="F55" s="36"/>
      <c r="G55" s="36"/>
      <c r="H55" s="36"/>
    </row>
    <row r="56" spans="1:16" x14ac:dyDescent="0.25">
      <c r="A56" s="4">
        <v>52</v>
      </c>
      <c r="B56" s="36"/>
      <c r="C56" s="36"/>
      <c r="D56" s="36" t="s">
        <v>5</v>
      </c>
      <c r="E56" s="36"/>
      <c r="F56" s="36"/>
      <c r="G56" s="36" t="s">
        <v>10</v>
      </c>
      <c r="H56" s="36" t="s">
        <v>10</v>
      </c>
    </row>
    <row r="57" spans="1:16" x14ac:dyDescent="0.25">
      <c r="A57" s="4">
        <v>53</v>
      </c>
      <c r="B57" s="36" t="s">
        <v>5</v>
      </c>
      <c r="C57" s="36" t="s">
        <v>5</v>
      </c>
      <c r="D57" s="36" t="s">
        <v>5</v>
      </c>
      <c r="E57" s="36"/>
      <c r="F57" s="36" t="s">
        <v>5</v>
      </c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 t="s">
        <v>10</v>
      </c>
      <c r="F58" s="36"/>
      <c r="G58" s="36" t="s">
        <v>5</v>
      </c>
      <c r="H58" s="36"/>
    </row>
    <row r="59" spans="1:16" x14ac:dyDescent="0.25">
      <c r="A59" s="4">
        <v>55</v>
      </c>
      <c r="B59" s="36" t="s">
        <v>5</v>
      </c>
      <c r="C59" s="36" t="s">
        <v>5</v>
      </c>
      <c r="D59" s="36" t="s">
        <v>5</v>
      </c>
      <c r="E59" s="36" t="s">
        <v>5</v>
      </c>
      <c r="F59" s="36" t="s">
        <v>5</v>
      </c>
      <c r="G59" s="36"/>
      <c r="H59" s="36" t="s">
        <v>5</v>
      </c>
    </row>
    <row r="60" spans="1:16" x14ac:dyDescent="0.25">
      <c r="A60" s="4">
        <v>56</v>
      </c>
      <c r="B60" s="36" t="s">
        <v>10</v>
      </c>
      <c r="C60" s="36" t="s">
        <v>5</v>
      </c>
      <c r="D60" s="36" t="s">
        <v>10</v>
      </c>
      <c r="E60" s="36"/>
      <c r="F60" s="36" t="s">
        <v>5</v>
      </c>
      <c r="G60" s="36"/>
      <c r="H60" s="36"/>
    </row>
    <row r="61" spans="1:16" x14ac:dyDescent="0.25">
      <c r="A61" s="4">
        <v>57</v>
      </c>
      <c r="B61" s="36"/>
      <c r="C61" s="36"/>
      <c r="D61" s="36" t="s">
        <v>5</v>
      </c>
      <c r="E61" s="36"/>
      <c r="F61" s="36"/>
      <c r="G61" s="36"/>
      <c r="H61" s="36" t="s">
        <v>5</v>
      </c>
    </row>
    <row r="62" spans="1:16" x14ac:dyDescent="0.25">
      <c r="A62" s="4">
        <v>58</v>
      </c>
      <c r="B62" s="36"/>
      <c r="C62" s="36"/>
      <c r="D62" s="36" t="s">
        <v>5</v>
      </c>
      <c r="E62" s="36"/>
      <c r="F62" s="36"/>
      <c r="G62" s="36" t="s">
        <v>5</v>
      </c>
      <c r="H62" s="36"/>
    </row>
    <row r="63" spans="1:16" x14ac:dyDescent="0.25">
      <c r="A63" s="4">
        <v>59</v>
      </c>
      <c r="B63" s="36"/>
      <c r="C63" s="36"/>
      <c r="D63" s="36" t="s">
        <v>5</v>
      </c>
      <c r="E63" s="36"/>
      <c r="F63" s="36"/>
      <c r="G63" s="36"/>
      <c r="H63" s="36" t="s">
        <v>5</v>
      </c>
    </row>
    <row r="64" spans="1:16" x14ac:dyDescent="0.25">
      <c r="A64" s="4">
        <v>60</v>
      </c>
      <c r="B64" s="36"/>
      <c r="C64" s="36"/>
      <c r="D64" s="36"/>
      <c r="E64" s="36"/>
      <c r="F64" s="36"/>
      <c r="G64" s="36" t="s">
        <v>5</v>
      </c>
      <c r="H64" s="36"/>
    </row>
    <row r="65" spans="1:8" x14ac:dyDescent="0.25">
      <c r="A65" s="4">
        <v>61</v>
      </c>
      <c r="B65" s="36"/>
      <c r="C65" s="36"/>
      <c r="D65" s="36"/>
      <c r="E65" s="36" t="s">
        <v>9</v>
      </c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 t="s">
        <v>5</v>
      </c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 t="s">
        <v>9</v>
      </c>
      <c r="F70" s="36" t="s">
        <v>9</v>
      </c>
      <c r="G70" s="36" t="s">
        <v>9</v>
      </c>
      <c r="H70" s="36"/>
    </row>
    <row r="71" spans="1:8" x14ac:dyDescent="0.25">
      <c r="A71" s="4">
        <v>67</v>
      </c>
      <c r="B71" s="36"/>
      <c r="C71" s="36"/>
      <c r="D71" s="36"/>
      <c r="E71" s="36"/>
      <c r="F71" s="36"/>
      <c r="G71" s="36" t="s">
        <v>9</v>
      </c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 t="s">
        <v>9</v>
      </c>
      <c r="H72" s="36" t="s">
        <v>8</v>
      </c>
    </row>
    <row r="73" spans="1:8" x14ac:dyDescent="0.25">
      <c r="A73" s="4">
        <v>69</v>
      </c>
      <c r="B73" s="36"/>
      <c r="C73" s="36"/>
      <c r="D73" s="36"/>
      <c r="E73" s="36"/>
      <c r="F73" s="36" t="s">
        <v>10</v>
      </c>
      <c r="G73" s="36" t="s">
        <v>10</v>
      </c>
      <c r="H73" s="36" t="s">
        <v>10</v>
      </c>
    </row>
    <row r="74" spans="1:8" x14ac:dyDescent="0.25">
      <c r="A74" s="4">
        <v>70</v>
      </c>
      <c r="B74" s="36"/>
      <c r="C74" s="36"/>
      <c r="D74" s="36"/>
      <c r="E74" s="36"/>
      <c r="F74" s="36"/>
      <c r="G74" s="36" t="s">
        <v>9</v>
      </c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 t="s">
        <v>10</v>
      </c>
    </row>
    <row r="77" spans="1:8" x14ac:dyDescent="0.25">
      <c r="A77" s="4">
        <v>73</v>
      </c>
      <c r="B77" s="36"/>
      <c r="C77" s="36"/>
      <c r="D77" s="36"/>
      <c r="E77" s="36" t="s">
        <v>5</v>
      </c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 t="s">
        <v>10</v>
      </c>
      <c r="G78" s="36"/>
      <c r="H78" s="36"/>
    </row>
    <row r="79" spans="1:8" x14ac:dyDescent="0.25">
      <c r="A79" s="4">
        <v>101</v>
      </c>
      <c r="B79" s="37" t="s">
        <v>5</v>
      </c>
      <c r="C79" s="36"/>
      <c r="D79" s="36"/>
      <c r="E79" s="37" t="s">
        <v>5</v>
      </c>
      <c r="F79" s="37"/>
      <c r="G79" s="36"/>
      <c r="H79" s="36" t="s">
        <v>5</v>
      </c>
    </row>
    <row r="80" spans="1:8" x14ac:dyDescent="0.25">
      <c r="A80" s="4">
        <v>102</v>
      </c>
      <c r="B80" s="36" t="s">
        <v>5</v>
      </c>
      <c r="C80" s="36"/>
      <c r="D80" s="36" t="s">
        <v>5</v>
      </c>
      <c r="E80" s="36" t="s">
        <v>5</v>
      </c>
      <c r="F80" s="36" t="s">
        <v>5</v>
      </c>
      <c r="G80" s="36" t="s">
        <v>5</v>
      </c>
      <c r="H80" s="36" t="s">
        <v>5</v>
      </c>
    </row>
    <row r="81" spans="1:8" x14ac:dyDescent="0.25">
      <c r="A81" s="4">
        <v>103</v>
      </c>
      <c r="B81" s="37" t="s">
        <v>5</v>
      </c>
      <c r="C81" s="37"/>
      <c r="D81" s="36"/>
      <c r="E81" s="36"/>
      <c r="F81" s="37" t="s">
        <v>5</v>
      </c>
      <c r="G81" s="36"/>
      <c r="H81" s="37"/>
    </row>
    <row r="82" spans="1:8" x14ac:dyDescent="0.25">
      <c r="A82" s="4">
        <v>104</v>
      </c>
      <c r="B82" s="37"/>
      <c r="C82" s="37"/>
      <c r="D82" s="36" t="s">
        <v>5</v>
      </c>
      <c r="E82" s="36"/>
      <c r="F82" s="37"/>
      <c r="G82" s="36" t="s">
        <v>5</v>
      </c>
      <c r="H82" s="36"/>
    </row>
    <row r="83" spans="1:8" x14ac:dyDescent="0.25">
      <c r="A83" s="4">
        <v>105</v>
      </c>
      <c r="B83" s="37"/>
      <c r="C83" s="36" t="s">
        <v>5</v>
      </c>
      <c r="D83" s="36" t="s">
        <v>5</v>
      </c>
      <c r="E83" s="36" t="s">
        <v>5</v>
      </c>
      <c r="F83" s="36" t="s">
        <v>5</v>
      </c>
      <c r="G83" s="36" t="s">
        <v>5</v>
      </c>
      <c r="H83" s="36" t="s">
        <v>5</v>
      </c>
    </row>
    <row r="84" spans="1:8" x14ac:dyDescent="0.25">
      <c r="A84" s="4">
        <v>106</v>
      </c>
      <c r="B84" s="36" t="s">
        <v>5</v>
      </c>
      <c r="C84" s="36" t="s">
        <v>5</v>
      </c>
      <c r="D84" s="36" t="s">
        <v>5</v>
      </c>
      <c r="E84" s="36"/>
      <c r="F84" s="36" t="s">
        <v>5</v>
      </c>
      <c r="G84" s="36"/>
      <c r="H84" s="36"/>
    </row>
    <row r="85" spans="1:8" x14ac:dyDescent="0.25">
      <c r="A85" s="4">
        <v>107</v>
      </c>
      <c r="B85" s="36" t="s">
        <v>5</v>
      </c>
      <c r="C85" s="36" t="s">
        <v>5</v>
      </c>
      <c r="D85" s="36" t="s">
        <v>5</v>
      </c>
      <c r="E85" s="36" t="s">
        <v>5</v>
      </c>
      <c r="F85" s="36" t="s">
        <v>5</v>
      </c>
      <c r="G85" s="36"/>
      <c r="H85" s="36" t="s">
        <v>5</v>
      </c>
    </row>
    <row r="86" spans="1:8" x14ac:dyDescent="0.25">
      <c r="A86" s="4">
        <v>108</v>
      </c>
      <c r="B86" s="36" t="s">
        <v>5</v>
      </c>
      <c r="C86" s="36" t="s">
        <v>5</v>
      </c>
      <c r="D86" s="36"/>
      <c r="E86" s="36" t="s">
        <v>5</v>
      </c>
      <c r="F86" s="36"/>
      <c r="G86" s="36"/>
      <c r="H86" s="36" t="s">
        <v>5</v>
      </c>
    </row>
    <row r="87" spans="1:8" x14ac:dyDescent="0.25">
      <c r="A87" s="4">
        <v>109</v>
      </c>
      <c r="B87" s="36"/>
      <c r="C87" s="36" t="s">
        <v>5</v>
      </c>
      <c r="D87" s="36" t="s">
        <v>5</v>
      </c>
      <c r="E87" s="36"/>
      <c r="F87" s="36" t="s">
        <v>5</v>
      </c>
      <c r="G87" s="36"/>
      <c r="H87" s="36"/>
    </row>
    <row r="88" spans="1:8" x14ac:dyDescent="0.25">
      <c r="A88" s="4">
        <v>110</v>
      </c>
      <c r="B88" s="36"/>
      <c r="C88" s="36" t="s">
        <v>5</v>
      </c>
      <c r="D88" s="36"/>
      <c r="E88" s="36" t="s">
        <v>5</v>
      </c>
      <c r="F88" s="36"/>
      <c r="G88" s="36" t="s">
        <v>5</v>
      </c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 t="s">
        <v>10</v>
      </c>
      <c r="E90" s="36"/>
      <c r="F90" s="36"/>
      <c r="G90" s="36"/>
      <c r="H90" s="36" t="s">
        <v>5</v>
      </c>
    </row>
    <row r="91" spans="1:8" x14ac:dyDescent="0.25">
      <c r="A91" s="4">
        <v>113</v>
      </c>
      <c r="B91" s="36"/>
      <c r="C91" s="36" t="s">
        <v>5</v>
      </c>
      <c r="D91" s="36"/>
      <c r="E91" s="36" t="s">
        <v>10</v>
      </c>
      <c r="F91" s="36" t="s">
        <v>10</v>
      </c>
      <c r="G91" s="36"/>
      <c r="H91" s="36"/>
    </row>
    <row r="92" spans="1:8" x14ac:dyDescent="0.25">
      <c r="A92" s="4">
        <v>114</v>
      </c>
      <c r="B92" s="36" t="s">
        <v>10</v>
      </c>
      <c r="C92" s="36" t="s">
        <v>5</v>
      </c>
      <c r="D92" s="36" t="s">
        <v>10</v>
      </c>
      <c r="E92" s="36" t="s">
        <v>10</v>
      </c>
      <c r="F92" s="37"/>
      <c r="G92" s="36"/>
      <c r="H92" s="36"/>
    </row>
    <row r="93" spans="1:8" x14ac:dyDescent="0.25">
      <c r="A93" s="4">
        <v>115</v>
      </c>
      <c r="B93" s="36"/>
      <c r="C93" s="36" t="s">
        <v>9</v>
      </c>
      <c r="D93" s="36"/>
      <c r="E93" s="36"/>
      <c r="F93" s="36" t="s">
        <v>10</v>
      </c>
      <c r="G93" s="36" t="s">
        <v>5</v>
      </c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 t="s">
        <v>10</v>
      </c>
      <c r="E95" s="36"/>
      <c r="F95" s="36"/>
      <c r="G95" s="36" t="s">
        <v>10</v>
      </c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 t="s">
        <v>10</v>
      </c>
      <c r="E97" s="36"/>
      <c r="F97" s="36" t="s">
        <v>10</v>
      </c>
      <c r="G97" s="36"/>
      <c r="H97" s="36" t="s">
        <v>10</v>
      </c>
    </row>
    <row r="98" spans="1:8" x14ac:dyDescent="0.25">
      <c r="A98" s="4">
        <v>120</v>
      </c>
      <c r="B98" s="36"/>
      <c r="C98" s="36" t="s">
        <v>5</v>
      </c>
      <c r="D98" s="36"/>
      <c r="E98" s="36" t="s">
        <v>5</v>
      </c>
      <c r="F98" s="36"/>
      <c r="G98" s="36" t="s">
        <v>5</v>
      </c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 t="s">
        <v>9</v>
      </c>
      <c r="D100" s="36"/>
      <c r="E100" s="36" t="s">
        <v>5</v>
      </c>
      <c r="F100" s="36"/>
      <c r="G100" s="36" t="s">
        <v>5</v>
      </c>
      <c r="H100" s="36"/>
    </row>
    <row r="101" spans="1:8" x14ac:dyDescent="0.25">
      <c r="A101" s="4">
        <v>123</v>
      </c>
      <c r="B101" s="36"/>
      <c r="C101" s="36"/>
      <c r="D101" s="36"/>
      <c r="E101" s="36"/>
      <c r="F101" s="36"/>
      <c r="G101" s="36"/>
      <c r="H101" s="36"/>
    </row>
    <row r="102" spans="1:8" x14ac:dyDescent="0.25">
      <c r="A102" s="4">
        <v>124</v>
      </c>
      <c r="B102" s="36"/>
      <c r="C102" s="36"/>
      <c r="D102" s="36" t="s">
        <v>5</v>
      </c>
      <c r="E102" s="36"/>
      <c r="F102" s="36" t="s">
        <v>5</v>
      </c>
      <c r="G102" s="36"/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/>
      <c r="E104" s="36"/>
      <c r="F104" s="36"/>
      <c r="G104" s="36" t="s">
        <v>5</v>
      </c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 t="s">
        <v>5</v>
      </c>
      <c r="D106" s="36"/>
      <c r="E106" s="36" t="s">
        <v>5</v>
      </c>
      <c r="F106" s="36"/>
      <c r="G106" s="36" t="s">
        <v>5</v>
      </c>
      <c r="H106" s="36"/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 t="s">
        <v>5</v>
      </c>
      <c r="D108" s="36"/>
      <c r="E108" s="36"/>
      <c r="F108" s="36" t="s">
        <v>5</v>
      </c>
      <c r="G108" s="36"/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 t="s">
        <v>5</v>
      </c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78:C111">
    <cfRule type="cellIs" dxfId="1665" priority="234" operator="equal">
      <formula>"Energia"</formula>
    </cfRule>
  </conditionalFormatting>
  <conditionalFormatting sqref="B5:F5 I5:I16 B6:E31 I19:I26 I29:I78 B32:F32 B33:E35">
    <cfRule type="cellIs" dxfId="1664" priority="289" operator="equal">
      <formula>"Ok"</formula>
    </cfRule>
    <cfRule type="cellIs" dxfId="1663" priority="285" operator="equal">
      <formula>"Operação"</formula>
    </cfRule>
    <cfRule type="cellIs" dxfId="1662" priority="286" operator="equal">
      <formula>"Chuva"</formula>
    </cfRule>
    <cfRule type="cellIs" dxfId="1661" priority="287" operator="equal">
      <formula>"Elétrico"</formula>
    </cfRule>
    <cfRule type="cellIs" dxfId="1660" priority="288" operator="equal">
      <formula>"Mecânico"</formula>
    </cfRule>
    <cfRule type="cellIs" dxfId="1659" priority="284" operator="equal">
      <formula>"Feito"</formula>
    </cfRule>
  </conditionalFormatting>
  <conditionalFormatting sqref="B5:F10 B6:E31 B12 E12:E14 C12:C17 B98:D103">
    <cfRule type="cellIs" dxfId="1658" priority="281" operator="equal">
      <formula>"Energia"</formula>
    </cfRule>
  </conditionalFormatting>
  <conditionalFormatting sqref="B97:F97">
    <cfRule type="cellIs" dxfId="1657" priority="258" operator="equal">
      <formula>"Energia"</formula>
    </cfRule>
  </conditionalFormatting>
  <conditionalFormatting sqref="B36:H77">
    <cfRule type="cellIs" dxfId="1656" priority="8" operator="equal">
      <formula>"Energia"</formula>
    </cfRule>
  </conditionalFormatting>
  <conditionalFormatting sqref="B36:H111">
    <cfRule type="cellIs" dxfId="1655" priority="2" operator="equal">
      <formula>"Feito"</formula>
    </cfRule>
    <cfRule type="cellIs" dxfId="1654" priority="3" operator="equal">
      <formula>"Operação"</formula>
    </cfRule>
    <cfRule type="cellIs" dxfId="1653" priority="4" operator="equal">
      <formula>"Chuva"</formula>
    </cfRule>
    <cfRule type="cellIs" dxfId="1652" priority="5" operator="equal">
      <formula>"Elétrico"</formula>
    </cfRule>
    <cfRule type="cellIs" dxfId="1651" priority="6" operator="equal">
      <formula>"Mecânico"</formula>
    </cfRule>
    <cfRule type="cellIs" dxfId="1650" priority="7" operator="equal">
      <formula>"Ok"</formula>
    </cfRule>
  </conditionalFormatting>
  <conditionalFormatting sqref="C34:C35">
    <cfRule type="cellIs" dxfId="1649" priority="230" operator="equal">
      <formula>"Energia"</formula>
    </cfRule>
  </conditionalFormatting>
  <conditionalFormatting sqref="C41">
    <cfRule type="cellIs" dxfId="1648" priority="177" operator="equal">
      <formula>"Energia"</formula>
    </cfRule>
  </conditionalFormatting>
  <conditionalFormatting sqref="C56">
    <cfRule type="cellIs" dxfId="1647" priority="243" operator="equal">
      <formula>"Ok"</formula>
    </cfRule>
    <cfRule type="cellIs" dxfId="1646" priority="242" operator="equal">
      <formula>"Mecânico"</formula>
    </cfRule>
    <cfRule type="cellIs" dxfId="1645" priority="241" operator="equal">
      <formula>"Elétrico"</formula>
    </cfRule>
    <cfRule type="cellIs" dxfId="1644" priority="240" operator="equal">
      <formula>"Chuva"</formula>
    </cfRule>
    <cfRule type="cellIs" dxfId="1643" priority="239" operator="equal">
      <formula>"Operação"</formula>
    </cfRule>
    <cfRule type="cellIs" dxfId="1642" priority="238" operator="equal">
      <formula>"Feito"</formula>
    </cfRule>
  </conditionalFormatting>
  <conditionalFormatting sqref="C56:C57">
    <cfRule type="cellIs" dxfId="1641" priority="176" operator="equal">
      <formula>"Energia"</formula>
    </cfRule>
  </conditionalFormatting>
  <conditionalFormatting sqref="C108">
    <cfRule type="cellIs" dxfId="1640" priority="173" operator="equal">
      <formula>"Energia"</formula>
    </cfRule>
  </conditionalFormatting>
  <conditionalFormatting sqref="C111">
    <cfRule type="cellIs" dxfId="1639" priority="174" operator="equal">
      <formula>"Energia"</formula>
    </cfRule>
  </conditionalFormatting>
  <conditionalFormatting sqref="C30:D30">
    <cfRule type="cellIs" dxfId="1638" priority="231" operator="equal">
      <formula>"Energia"</formula>
    </cfRule>
  </conditionalFormatting>
  <conditionalFormatting sqref="C27:F27">
    <cfRule type="cellIs" dxfId="1637" priority="156" operator="equal">
      <formula>"Energia"</formula>
    </cfRule>
  </conditionalFormatting>
  <conditionalFormatting sqref="D15">
    <cfRule type="cellIs" dxfId="1636" priority="164" operator="equal">
      <formula>"Energia"</formula>
    </cfRule>
  </conditionalFormatting>
  <conditionalFormatting sqref="D27:D30">
    <cfRule type="cellIs" dxfId="1635" priority="160" operator="equal">
      <formula>"Energia"</formula>
    </cfRule>
  </conditionalFormatting>
  <conditionalFormatting sqref="D34">
    <cfRule type="cellIs" dxfId="1634" priority="175" operator="equal">
      <formula>"Energia"</formula>
    </cfRule>
  </conditionalFormatting>
  <conditionalFormatting sqref="D39:D40 D44 D50 D60:D78">
    <cfRule type="cellIs" dxfId="1633" priority="157" operator="equal">
      <formula>"Energia"</formula>
    </cfRule>
  </conditionalFormatting>
  <conditionalFormatting sqref="D98:F106">
    <cfRule type="cellIs" dxfId="1632" priority="201" operator="equal">
      <formula>"Energia"</formula>
    </cfRule>
  </conditionalFormatting>
  <conditionalFormatting sqref="E17">
    <cfRule type="cellIs" dxfId="1631" priority="172" operator="equal">
      <formula>"Energia"</formula>
    </cfRule>
  </conditionalFormatting>
  <conditionalFormatting sqref="E28">
    <cfRule type="cellIs" dxfId="1630" priority="161" operator="equal">
      <formula>"Energia"</formula>
    </cfRule>
  </conditionalFormatting>
  <conditionalFormatting sqref="E78:G78">
    <cfRule type="cellIs" dxfId="1629" priority="119" operator="equal">
      <formula>"Energia"</formula>
    </cfRule>
  </conditionalFormatting>
  <conditionalFormatting sqref="E108:G108">
    <cfRule type="cellIs" dxfId="1628" priority="117" operator="equal">
      <formula>"Energia"</formula>
    </cfRule>
  </conditionalFormatting>
  <conditionalFormatting sqref="F6:F23">
    <cfRule type="cellIs" dxfId="1627" priority="171" operator="equal">
      <formula>"Ok"</formula>
    </cfRule>
    <cfRule type="cellIs" dxfId="1626" priority="165" operator="equal">
      <formula>"Energia"</formula>
    </cfRule>
    <cfRule type="cellIs" dxfId="1625" priority="170" operator="equal">
      <formula>"Mecânico"</formula>
    </cfRule>
    <cfRule type="cellIs" dxfId="1624" priority="169" operator="equal">
      <formula>"Elétrico"</formula>
    </cfRule>
    <cfRule type="cellIs" dxfId="1623" priority="168" operator="equal">
      <formula>"Chuva"</formula>
    </cfRule>
    <cfRule type="cellIs" dxfId="1622" priority="167" operator="equal">
      <formula>"Operação"</formula>
    </cfRule>
    <cfRule type="cellIs" dxfId="1621" priority="166" operator="equal">
      <formula>"Feito"</formula>
    </cfRule>
  </conditionalFormatting>
  <conditionalFormatting sqref="F27:F31">
    <cfRule type="cellIs" dxfId="1620" priority="140" operator="equal">
      <formula>"Energia"</formula>
    </cfRule>
    <cfRule type="cellIs" dxfId="1619" priority="143" operator="equal">
      <formula>"Feito"</formula>
    </cfRule>
    <cfRule type="cellIs" dxfId="1618" priority="144" operator="equal">
      <formula>"Operação"</formula>
    </cfRule>
    <cfRule type="cellIs" dxfId="1617" priority="145" operator="equal">
      <formula>"Chuva"</formula>
    </cfRule>
    <cfRule type="cellIs" dxfId="1616" priority="146" operator="equal">
      <formula>"Elétrico"</formula>
    </cfRule>
    <cfRule type="cellIs" dxfId="1615" priority="147" operator="equal">
      <formula>"Mecânico"</formula>
    </cfRule>
    <cfRule type="cellIs" dxfId="1614" priority="148" operator="equal">
      <formula>"Ok"</formula>
    </cfRule>
  </conditionalFormatting>
  <conditionalFormatting sqref="F33">
    <cfRule type="cellIs" dxfId="1613" priority="272" operator="equal">
      <formula>"Ok"</formula>
    </cfRule>
    <cfRule type="cellIs" dxfId="1612" priority="266" operator="equal">
      <formula>"Energia"</formula>
    </cfRule>
    <cfRule type="cellIs" dxfId="1611" priority="267" operator="equal">
      <formula>"Feito"</formula>
    </cfRule>
    <cfRule type="cellIs" dxfId="1610" priority="268" operator="equal">
      <formula>"Operação"</formula>
    </cfRule>
    <cfRule type="cellIs" dxfId="1609" priority="269" operator="equal">
      <formula>"Chuva"</formula>
    </cfRule>
    <cfRule type="cellIs" dxfId="1608" priority="270" operator="equal">
      <formula>"Elétrico"</formula>
    </cfRule>
    <cfRule type="cellIs" dxfId="1607" priority="271" operator="equal">
      <formula>"Mecânico"</formula>
    </cfRule>
  </conditionalFormatting>
  <conditionalFormatting sqref="F109:G111">
    <cfRule type="cellIs" dxfId="1606" priority="88" operator="equal">
      <formula>"Energia"</formula>
    </cfRule>
  </conditionalFormatting>
  <conditionalFormatting sqref="F24:H26">
    <cfRule type="cellIs" dxfId="1605" priority="28" operator="equal">
      <formula>"Ok"</formula>
    </cfRule>
    <cfRule type="cellIs" dxfId="1604" priority="27" operator="equal">
      <formula>"Mecânico"</formula>
    </cfRule>
    <cfRule type="cellIs" dxfId="1603" priority="26" operator="equal">
      <formula>"Elétrico"</formula>
    </cfRule>
    <cfRule type="cellIs" dxfId="1602" priority="24" operator="equal">
      <formula>"Operação"</formula>
    </cfRule>
    <cfRule type="cellIs" dxfId="1601" priority="23" operator="equal">
      <formula>"Feito"</formula>
    </cfRule>
    <cfRule type="cellIs" dxfId="1600" priority="22" operator="equal">
      <formula>"Energia"</formula>
    </cfRule>
    <cfRule type="cellIs" dxfId="1599" priority="25" operator="equal">
      <formula>"Chuva"</formula>
    </cfRule>
  </conditionalFormatting>
  <conditionalFormatting sqref="F34:H35">
    <cfRule type="cellIs" dxfId="1598" priority="39" operator="equal">
      <formula>"Chuva"</formula>
    </cfRule>
    <cfRule type="cellIs" dxfId="1597" priority="38" operator="equal">
      <formula>"Operação"</formula>
    </cfRule>
    <cfRule type="cellIs" dxfId="1596" priority="37" operator="equal">
      <formula>"Feito"</formula>
    </cfRule>
    <cfRule type="cellIs" dxfId="1595" priority="36" operator="equal">
      <formula>"Energia"</formula>
    </cfRule>
    <cfRule type="cellIs" dxfId="1594" priority="42" operator="equal">
      <formula>"Ok"</formula>
    </cfRule>
    <cfRule type="cellIs" dxfId="1593" priority="41" operator="equal">
      <formula>"Mecânico"</formula>
    </cfRule>
    <cfRule type="cellIs" dxfId="1592" priority="40" operator="equal">
      <formula>"Elétrico"</formula>
    </cfRule>
  </conditionalFormatting>
  <conditionalFormatting sqref="G97:G106">
    <cfRule type="cellIs" dxfId="1591" priority="95" operator="equal">
      <formula>"Energia"</formula>
    </cfRule>
  </conditionalFormatting>
  <conditionalFormatting sqref="G5:H23">
    <cfRule type="cellIs" dxfId="1590" priority="111" operator="equal">
      <formula>"Feito"</formula>
    </cfRule>
    <cfRule type="cellIs" dxfId="1589" priority="116" operator="equal">
      <formula>"Ok"</formula>
    </cfRule>
    <cfRule type="cellIs" dxfId="1588" priority="110" operator="equal">
      <formula>"Energia"</formula>
    </cfRule>
    <cfRule type="cellIs" dxfId="1587" priority="115" operator="equal">
      <formula>"Mecânico"</formula>
    </cfRule>
    <cfRule type="cellIs" dxfId="1586" priority="114" operator="equal">
      <formula>"Elétrico"</formula>
    </cfRule>
    <cfRule type="cellIs" dxfId="1585" priority="113" operator="equal">
      <formula>"Chuva"</formula>
    </cfRule>
    <cfRule type="cellIs" dxfId="1584" priority="112" operator="equal">
      <formula>"Operação"</formula>
    </cfRule>
  </conditionalFormatting>
  <conditionalFormatting sqref="G27:H33 H108:H111">
    <cfRule type="cellIs" dxfId="1583" priority="274" operator="equal">
      <formula>"Energia"</formula>
    </cfRule>
  </conditionalFormatting>
  <conditionalFormatting sqref="G27:H33">
    <cfRule type="cellIs" dxfId="1582" priority="280" operator="equal">
      <formula>"Ok"</formula>
    </cfRule>
    <cfRule type="cellIs" dxfId="1581" priority="275" operator="equal">
      <formula>"Feito"</formula>
    </cfRule>
    <cfRule type="cellIs" dxfId="1580" priority="276" operator="equal">
      <formula>"Operação"</formula>
    </cfRule>
    <cfRule type="cellIs" dxfId="1579" priority="277" operator="equal">
      <formula>"Chuva"</formula>
    </cfRule>
    <cfRule type="cellIs" dxfId="1578" priority="279" operator="equal">
      <formula>"Mecânico"</formula>
    </cfRule>
    <cfRule type="cellIs" dxfId="1577" priority="278" operator="equal">
      <formula>"Elétrico"</formula>
    </cfRule>
  </conditionalFormatting>
  <conditionalFormatting sqref="H78:H106">
    <cfRule type="cellIs" dxfId="1576" priority="1" operator="equal">
      <formula>"Energia"</formula>
    </cfRule>
  </conditionalFormatting>
  <conditionalFormatting sqref="I5:I16 I19:I26 I29:I78 B32:F32 B33:E35 D79:G96 F107:H107 D107:E111">
    <cfRule type="cellIs" dxfId="1575" priority="283" operator="equal">
      <formula>"Energia"</formula>
    </cfRule>
  </conditionalFormatting>
  <conditionalFormatting sqref="J7">
    <cfRule type="iconSet" priority="28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706EA404-B779-4959-87F2-EA05052B1BA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A685-B2F6-4B5D-9CEF-A98D2A048F50}">
  <sheetPr codeName="Planilha107">
    <tabColor theme="8"/>
  </sheetPr>
  <dimension ref="A1:Q111"/>
  <sheetViews>
    <sheetView showGridLines="0" zoomScale="130" zoomScaleNormal="130" workbookViewId="0">
      <pane ySplit="4" topLeftCell="A5" activePane="bottomLeft" state="frozen"/>
      <selection pane="bottomLeft" activeCell="F11" sqref="F1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44970</v>
      </c>
      <c r="C3" s="21">
        <f t="shared" ref="C3:H3" si="0">B3+1</f>
        <v>44971</v>
      </c>
      <c r="D3" s="21">
        <f t="shared" si="0"/>
        <v>44972</v>
      </c>
      <c r="E3" s="21">
        <f t="shared" si="0"/>
        <v>44973</v>
      </c>
      <c r="F3" s="21">
        <f t="shared" si="0"/>
        <v>44974</v>
      </c>
      <c r="G3" s="21">
        <f t="shared" si="0"/>
        <v>44975</v>
      </c>
      <c r="H3" s="23">
        <f t="shared" si="0"/>
        <v>44976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9</v>
      </c>
      <c r="D5" s="36" t="s">
        <v>9</v>
      </c>
      <c r="E5" s="36" t="s">
        <v>5</v>
      </c>
      <c r="F5" s="36" t="s">
        <v>5</v>
      </c>
      <c r="G5" s="36"/>
      <c r="H5" s="36" t="s">
        <v>5</v>
      </c>
      <c r="J5" s="46" t="s">
        <v>5</v>
      </c>
      <c r="K5">
        <f t="shared" ref="K5:K10" si="2">COUNTIF($B$5:$H$111,J5)</f>
        <v>131</v>
      </c>
      <c r="L5" s="32">
        <f t="shared" ref="L5:L10" si="3">K5/$K$11</f>
        <v>0.50972762645914393</v>
      </c>
      <c r="M5" s="50">
        <f>B3</f>
        <v>44970</v>
      </c>
      <c r="O5" t="s">
        <v>42</v>
      </c>
      <c r="P5">
        <f>SUM(M13:M16)</f>
        <v>227</v>
      </c>
      <c r="Q5" s="50">
        <f>M5</f>
        <v>44970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 t="s">
        <v>5</v>
      </c>
      <c r="J6" s="40" t="s">
        <v>8</v>
      </c>
      <c r="K6">
        <f t="shared" si="2"/>
        <v>75</v>
      </c>
      <c r="L6" s="33">
        <f t="shared" si="3"/>
        <v>0.29182879377431908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si="2"/>
        <v>27</v>
      </c>
      <c r="L7" s="33">
        <f t="shared" si="3"/>
        <v>0.10505836575875487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227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24</v>
      </c>
      <c r="L10" s="35">
        <f t="shared" si="3"/>
        <v>9.3385214007782102E-2</v>
      </c>
      <c r="O10" t="s">
        <v>55</v>
      </c>
      <c r="P10">
        <f>P8</f>
        <v>227</v>
      </c>
    </row>
    <row r="11" spans="1:17" x14ac:dyDescent="0.25">
      <c r="A11" s="4">
        <v>7</v>
      </c>
      <c r="B11" s="36" t="s">
        <v>5</v>
      </c>
      <c r="C11" s="36"/>
      <c r="D11" s="36"/>
      <c r="E11" s="36" t="s">
        <v>5</v>
      </c>
      <c r="F11" s="36"/>
      <c r="G11" s="36"/>
      <c r="H11" s="36"/>
      <c r="J11" s="42" t="s">
        <v>20</v>
      </c>
      <c r="K11">
        <f>SUM(K5:K10)</f>
        <v>257</v>
      </c>
    </row>
    <row r="12" spans="1:17" x14ac:dyDescent="0.25">
      <c r="A12" s="4">
        <v>8</v>
      </c>
      <c r="B12" s="36" t="s">
        <v>5</v>
      </c>
      <c r="C12" s="36"/>
      <c r="D12" s="36"/>
      <c r="E12" s="36" t="s">
        <v>5</v>
      </c>
      <c r="F12" s="36"/>
      <c r="G12" s="36"/>
      <c r="H12" s="36"/>
    </row>
    <row r="13" spans="1:17" x14ac:dyDescent="0.25">
      <c r="A13" s="4">
        <v>9</v>
      </c>
      <c r="B13" s="36" t="s">
        <v>5</v>
      </c>
      <c r="C13" s="36"/>
      <c r="D13" s="36" t="s">
        <v>8</v>
      </c>
      <c r="E13" s="36" t="s">
        <v>8</v>
      </c>
      <c r="F13" s="36" t="s">
        <v>8</v>
      </c>
      <c r="G13" s="36" t="s">
        <v>8</v>
      </c>
      <c r="H13" s="36" t="s">
        <v>8</v>
      </c>
      <c r="L13" t="s">
        <v>84</v>
      </c>
      <c r="M13">
        <v>2</v>
      </c>
    </row>
    <row r="14" spans="1:17" x14ac:dyDescent="0.25">
      <c r="A14" s="4">
        <v>10</v>
      </c>
      <c r="B14" s="36"/>
      <c r="C14" s="36"/>
      <c r="D14" s="36" t="s">
        <v>8</v>
      </c>
      <c r="E14" s="36" t="s">
        <v>8</v>
      </c>
      <c r="F14" s="36" t="s">
        <v>8</v>
      </c>
      <c r="G14" s="36" t="s">
        <v>8</v>
      </c>
      <c r="H14" s="36" t="s">
        <v>8</v>
      </c>
      <c r="L14" t="s">
        <v>85</v>
      </c>
      <c r="M14">
        <v>158</v>
      </c>
    </row>
    <row r="15" spans="1:17" x14ac:dyDescent="0.25">
      <c r="A15" s="4">
        <v>11</v>
      </c>
      <c r="B15" s="36" t="s">
        <v>5</v>
      </c>
      <c r="C15" s="36"/>
      <c r="D15" s="36"/>
      <c r="E15" s="36"/>
      <c r="F15" s="36" t="s">
        <v>5</v>
      </c>
      <c r="G15" s="36"/>
      <c r="H15" s="36"/>
      <c r="L15" t="s">
        <v>86</v>
      </c>
      <c r="M15">
        <v>23</v>
      </c>
    </row>
    <row r="16" spans="1:17" x14ac:dyDescent="0.25">
      <c r="A16" s="4">
        <v>12</v>
      </c>
      <c r="B16" s="36"/>
      <c r="C16" s="36" t="s">
        <v>8</v>
      </c>
      <c r="D16" s="36" t="s">
        <v>8</v>
      </c>
      <c r="E16" s="36" t="s">
        <v>8</v>
      </c>
      <c r="F16" s="36" t="s">
        <v>8</v>
      </c>
      <c r="G16" s="36" t="s">
        <v>8</v>
      </c>
      <c r="H16" s="36" t="s">
        <v>8</v>
      </c>
      <c r="L16" t="s">
        <v>87</v>
      </c>
      <c r="M16">
        <v>44</v>
      </c>
      <c r="O16" s="60"/>
    </row>
    <row r="17" spans="1:14" x14ac:dyDescent="0.25">
      <c r="A17" s="4">
        <v>13</v>
      </c>
      <c r="B17" s="36"/>
      <c r="C17" s="36"/>
      <c r="D17" s="36" t="s">
        <v>8</v>
      </c>
      <c r="E17" s="36" t="s">
        <v>8</v>
      </c>
      <c r="F17" s="36" t="s">
        <v>5</v>
      </c>
      <c r="G17" s="36" t="s">
        <v>8</v>
      </c>
      <c r="H17" s="36" t="s">
        <v>8</v>
      </c>
      <c r="I17" s="71" t="s">
        <v>43</v>
      </c>
      <c r="J17" s="72"/>
      <c r="K17" s="72"/>
    </row>
    <row r="18" spans="1:14" x14ac:dyDescent="0.25">
      <c r="A18" s="4">
        <v>14</v>
      </c>
      <c r="B18" s="36"/>
      <c r="C18" s="36"/>
      <c r="D18" s="36" t="s">
        <v>8</v>
      </c>
      <c r="E18" s="36" t="s">
        <v>8</v>
      </c>
      <c r="F18" s="36" t="s">
        <v>8</v>
      </c>
      <c r="G18" s="36" t="s">
        <v>8</v>
      </c>
      <c r="H18" s="36" t="s">
        <v>8</v>
      </c>
      <c r="I18" s="71" t="s">
        <v>45</v>
      </c>
      <c r="J18" s="72"/>
      <c r="K18" t="s">
        <v>2</v>
      </c>
    </row>
    <row r="19" spans="1:14" x14ac:dyDescent="0.25">
      <c r="A19" s="4">
        <v>15</v>
      </c>
      <c r="B19" s="36"/>
      <c r="C19" s="36" t="s">
        <v>8</v>
      </c>
      <c r="D19" s="36" t="s">
        <v>5</v>
      </c>
      <c r="E19" s="36"/>
      <c r="F19" s="36" t="s">
        <v>5</v>
      </c>
      <c r="G19" s="36"/>
      <c r="H19" s="36" t="s">
        <v>5</v>
      </c>
      <c r="I19" s="38" t="s">
        <v>46</v>
      </c>
      <c r="J19" s="38" t="str">
        <f>TEXT(B3,"ddd")</f>
        <v>seg</v>
      </c>
      <c r="K19" s="58"/>
    </row>
    <row r="20" spans="1:14" x14ac:dyDescent="0.25">
      <c r="A20" s="4">
        <v>16</v>
      </c>
      <c r="B20" s="36" t="s">
        <v>5</v>
      </c>
      <c r="C20" s="36"/>
      <c r="D20" s="36"/>
      <c r="E20" s="36" t="s">
        <v>5</v>
      </c>
      <c r="F20" s="36" t="s">
        <v>8</v>
      </c>
      <c r="G20" s="36" t="s">
        <v>8</v>
      </c>
      <c r="H20" s="36" t="s">
        <v>8</v>
      </c>
      <c r="I20" s="38" t="s">
        <v>47</v>
      </c>
      <c r="J20" s="38" t="str">
        <f>TEXT(C3,"ddd")</f>
        <v>ter</v>
      </c>
      <c r="K20" s="58"/>
      <c r="N20" s="50"/>
    </row>
    <row r="21" spans="1:14" x14ac:dyDescent="0.25">
      <c r="A21" s="4">
        <v>17</v>
      </c>
      <c r="B21" s="36"/>
      <c r="C21" s="36" t="s">
        <v>9</v>
      </c>
      <c r="D21" s="36" t="s">
        <v>5</v>
      </c>
      <c r="E21" s="36"/>
      <c r="F21" s="36" t="s">
        <v>9</v>
      </c>
      <c r="G21" s="36" t="s">
        <v>10</v>
      </c>
      <c r="H21" s="36"/>
      <c r="I21" s="38" t="s">
        <v>48</v>
      </c>
      <c r="J21" s="38" t="str">
        <f>TEXT(D3,"ddd")</f>
        <v>qua</v>
      </c>
      <c r="K21" s="58"/>
      <c r="N21" s="50"/>
    </row>
    <row r="22" spans="1:14" x14ac:dyDescent="0.25">
      <c r="A22" s="4">
        <v>18</v>
      </c>
      <c r="B22" s="36" t="s">
        <v>10</v>
      </c>
      <c r="C22" s="36" t="s">
        <v>10</v>
      </c>
      <c r="D22" s="36" t="s">
        <v>9</v>
      </c>
      <c r="E22" s="36" t="s">
        <v>10</v>
      </c>
      <c r="F22" s="36"/>
      <c r="G22" s="36"/>
      <c r="H22" s="36"/>
      <c r="I22" s="38" t="s">
        <v>49</v>
      </c>
      <c r="J22" s="38" t="str">
        <f>TEXT(E3,"ddd")</f>
        <v>qui</v>
      </c>
      <c r="K22" s="58"/>
    </row>
    <row r="23" spans="1:14" x14ac:dyDescent="0.25">
      <c r="A23" s="4">
        <v>19</v>
      </c>
      <c r="B23" s="36" t="s">
        <v>5</v>
      </c>
      <c r="C23" s="36"/>
      <c r="D23" s="36"/>
      <c r="E23" s="36" t="s">
        <v>8</v>
      </c>
      <c r="F23" s="36" t="s">
        <v>8</v>
      </c>
      <c r="G23" s="36" t="s">
        <v>8</v>
      </c>
      <c r="H23" s="36"/>
      <c r="I23" s="38" t="s">
        <v>50</v>
      </c>
      <c r="J23" s="38" t="str">
        <f>TEXT(F3,"ddd")</f>
        <v>sex</v>
      </c>
      <c r="K23" s="58"/>
    </row>
    <row r="24" spans="1:14" x14ac:dyDescent="0.25">
      <c r="A24" s="4">
        <v>20</v>
      </c>
      <c r="B24" s="36" t="s">
        <v>8</v>
      </c>
      <c r="C24" s="36" t="s">
        <v>8</v>
      </c>
      <c r="D24" s="36" t="s">
        <v>5</v>
      </c>
      <c r="E24" s="36"/>
      <c r="F24" s="36" t="s">
        <v>8</v>
      </c>
      <c r="G24" s="36" t="s">
        <v>8</v>
      </c>
      <c r="H24" s="36" t="s">
        <v>8</v>
      </c>
      <c r="I24" s="38" t="s">
        <v>51</v>
      </c>
      <c r="J24" s="38" t="str">
        <f>TEXT(G3,"ddd")</f>
        <v>sáb</v>
      </c>
      <c r="K24" s="58"/>
    </row>
    <row r="25" spans="1:14" x14ac:dyDescent="0.25">
      <c r="A25" s="4">
        <v>21</v>
      </c>
      <c r="B25" s="36"/>
      <c r="C25" s="36"/>
      <c r="D25" s="36"/>
      <c r="E25" s="36"/>
      <c r="F25" s="36" t="s">
        <v>8</v>
      </c>
      <c r="G25" s="36" t="s">
        <v>8</v>
      </c>
      <c r="H25" s="36" t="s">
        <v>8</v>
      </c>
      <c r="I25" s="38" t="s">
        <v>52</v>
      </c>
      <c r="J25" s="38" t="str">
        <f>TEXT(H3,"ddd")</f>
        <v>dom</v>
      </c>
      <c r="K25" s="58"/>
    </row>
    <row r="26" spans="1:14" x14ac:dyDescent="0.25">
      <c r="A26" s="4">
        <v>22</v>
      </c>
      <c r="B26" s="36" t="s">
        <v>5</v>
      </c>
      <c r="C26" s="36"/>
      <c r="D26" s="36"/>
      <c r="E26" s="36" t="s">
        <v>5</v>
      </c>
      <c r="F26" s="36" t="s">
        <v>10</v>
      </c>
      <c r="G26" s="36" t="s">
        <v>8</v>
      </c>
      <c r="H26" s="36" t="s">
        <v>8</v>
      </c>
    </row>
    <row r="27" spans="1:14" x14ac:dyDescent="0.25">
      <c r="A27" s="4">
        <v>23</v>
      </c>
      <c r="B27" s="36"/>
      <c r="C27" s="36" t="s">
        <v>5</v>
      </c>
      <c r="D27" s="36"/>
      <c r="E27" s="36"/>
      <c r="F27" s="36"/>
      <c r="G27" s="36" t="s">
        <v>8</v>
      </c>
      <c r="H27" s="36" t="s">
        <v>8</v>
      </c>
      <c r="I27" s="71" t="s">
        <v>44</v>
      </c>
      <c r="J27" s="72"/>
      <c r="K27" s="72"/>
    </row>
    <row r="28" spans="1:14" x14ac:dyDescent="0.25">
      <c r="A28" s="4">
        <v>24</v>
      </c>
      <c r="B28" s="36"/>
      <c r="C28" s="36"/>
      <c r="D28" s="36" t="s">
        <v>5</v>
      </c>
      <c r="E28" s="36" t="s">
        <v>5</v>
      </c>
      <c r="F28" s="36" t="s">
        <v>5</v>
      </c>
      <c r="G28" s="36"/>
      <c r="H28" s="36"/>
      <c r="I28" s="71" t="s">
        <v>45</v>
      </c>
      <c r="J28" s="72"/>
      <c r="K28" t="s">
        <v>2</v>
      </c>
    </row>
    <row r="29" spans="1:14" x14ac:dyDescent="0.25">
      <c r="A29" s="4">
        <v>25</v>
      </c>
      <c r="B29" s="36" t="s">
        <v>5</v>
      </c>
      <c r="C29" s="36" t="s">
        <v>5</v>
      </c>
      <c r="D29" s="36"/>
      <c r="E29" s="36" t="s">
        <v>8</v>
      </c>
      <c r="F29" s="36" t="s">
        <v>10</v>
      </c>
      <c r="G29" s="36" t="s">
        <v>8</v>
      </c>
      <c r="H29" s="36" t="s">
        <v>8</v>
      </c>
      <c r="I29" s="38" t="s">
        <v>46</v>
      </c>
      <c r="J29" s="38" t="str">
        <f t="shared" ref="J29:J35" si="4">J19</f>
        <v>seg</v>
      </c>
      <c r="K29" s="58"/>
    </row>
    <row r="30" spans="1:14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4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4" x14ac:dyDescent="0.25">
      <c r="A32" s="4">
        <v>28</v>
      </c>
      <c r="B32" s="36"/>
      <c r="C32" s="36" t="s">
        <v>8</v>
      </c>
      <c r="D32" s="36" t="s">
        <v>8</v>
      </c>
      <c r="E32" s="36" t="s">
        <v>8</v>
      </c>
      <c r="F32" s="36" t="s">
        <v>8</v>
      </c>
      <c r="G32" s="36" t="s">
        <v>8</v>
      </c>
      <c r="H32" s="36" t="s">
        <v>8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 t="s">
        <v>8</v>
      </c>
      <c r="E33" s="36" t="s">
        <v>8</v>
      </c>
      <c r="F33" s="36" t="s">
        <v>5</v>
      </c>
      <c r="G33" s="36" t="s">
        <v>8</v>
      </c>
      <c r="H33" s="36" t="s">
        <v>8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5</v>
      </c>
      <c r="C34" s="36"/>
      <c r="D34" s="36"/>
      <c r="E34" s="36"/>
      <c r="F34" s="36"/>
      <c r="G34" s="36" t="s">
        <v>8</v>
      </c>
      <c r="H34" s="36" t="s">
        <v>8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 t="s">
        <v>8</v>
      </c>
      <c r="G35" s="36" t="s">
        <v>8</v>
      </c>
      <c r="H35" s="36" t="s">
        <v>8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 t="s">
        <v>8</v>
      </c>
      <c r="E36" s="36" t="s">
        <v>8</v>
      </c>
      <c r="F36" s="36" t="s">
        <v>5</v>
      </c>
      <c r="G36" s="36" t="s">
        <v>8</v>
      </c>
      <c r="H36" s="36" t="s">
        <v>8</v>
      </c>
    </row>
    <row r="37" spans="1:11" x14ac:dyDescent="0.25">
      <c r="A37" s="4">
        <v>33</v>
      </c>
      <c r="B37" s="36" t="s">
        <v>5</v>
      </c>
      <c r="C37" s="36"/>
      <c r="D37" s="36"/>
      <c r="E37" s="36" t="s">
        <v>8</v>
      </c>
      <c r="F37" s="36" t="s">
        <v>8</v>
      </c>
      <c r="G37" s="36" t="s">
        <v>8</v>
      </c>
      <c r="H37" s="36" t="s">
        <v>8</v>
      </c>
    </row>
    <row r="38" spans="1:11" x14ac:dyDescent="0.25">
      <c r="A38" s="4">
        <v>34</v>
      </c>
      <c r="B38" s="36" t="s">
        <v>5</v>
      </c>
      <c r="C38" s="36"/>
      <c r="D38" s="36"/>
      <c r="E38" s="36"/>
      <c r="F38" s="36"/>
      <c r="G38" s="36"/>
      <c r="H38" s="36" t="s">
        <v>8</v>
      </c>
    </row>
    <row r="39" spans="1:11" x14ac:dyDescent="0.25">
      <c r="A39" s="4">
        <v>35</v>
      </c>
      <c r="B39" s="36"/>
      <c r="C39" s="36"/>
      <c r="D39" s="36" t="s">
        <v>9</v>
      </c>
      <c r="E39" s="36" t="s">
        <v>9</v>
      </c>
      <c r="F39" s="36"/>
      <c r="G39" s="36"/>
      <c r="H39" s="36"/>
    </row>
    <row r="40" spans="1:11" x14ac:dyDescent="0.25">
      <c r="A40" s="4">
        <v>36</v>
      </c>
      <c r="B40" s="36" t="s">
        <v>5</v>
      </c>
      <c r="C40" s="36"/>
      <c r="D40" s="36"/>
      <c r="E40" s="36" t="s">
        <v>5</v>
      </c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 t="s">
        <v>5</v>
      </c>
      <c r="E43" s="36"/>
      <c r="F43" s="36"/>
      <c r="G43" s="36" t="s">
        <v>5</v>
      </c>
      <c r="H43" s="36"/>
    </row>
    <row r="44" spans="1:11" x14ac:dyDescent="0.25">
      <c r="A44" s="4">
        <v>40</v>
      </c>
      <c r="B44" s="36" t="s">
        <v>5</v>
      </c>
      <c r="C44" s="36"/>
      <c r="D44" s="36"/>
      <c r="E44" s="36" t="s">
        <v>5</v>
      </c>
      <c r="F44" s="36"/>
      <c r="G44" s="36" t="s">
        <v>8</v>
      </c>
      <c r="H44" s="36" t="s">
        <v>8</v>
      </c>
    </row>
    <row r="45" spans="1:11" x14ac:dyDescent="0.25">
      <c r="A45" s="4">
        <v>41</v>
      </c>
      <c r="B45" s="36"/>
      <c r="C45" s="36" t="s">
        <v>8</v>
      </c>
      <c r="D45" s="36"/>
      <c r="E45" s="36"/>
      <c r="F45" s="36"/>
      <c r="G45" s="36" t="s">
        <v>5</v>
      </c>
      <c r="H45" s="36"/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10</v>
      </c>
      <c r="C47" s="36" t="s">
        <v>5</v>
      </c>
      <c r="D47" s="36" t="s">
        <v>10</v>
      </c>
      <c r="E47" s="36"/>
      <c r="F47" s="36"/>
      <c r="G47" s="36" t="s">
        <v>5</v>
      </c>
      <c r="H47" s="36"/>
    </row>
    <row r="48" spans="1:11" x14ac:dyDescent="0.25">
      <c r="A48" s="4">
        <v>44</v>
      </c>
      <c r="B48" s="36"/>
      <c r="C48" s="36"/>
      <c r="D48" s="36" t="s">
        <v>5</v>
      </c>
      <c r="E48" s="36"/>
      <c r="F48" s="36" t="s">
        <v>5</v>
      </c>
      <c r="G48" s="36"/>
      <c r="H48" s="36"/>
    </row>
    <row r="49" spans="1:16" x14ac:dyDescent="0.25">
      <c r="A49" s="4">
        <v>45</v>
      </c>
      <c r="B49" s="36"/>
      <c r="C49" s="36"/>
      <c r="D49" s="36" t="s">
        <v>5</v>
      </c>
      <c r="E49" s="36"/>
      <c r="F49" s="36" t="s">
        <v>5</v>
      </c>
      <c r="G49" s="36"/>
      <c r="H49" s="36"/>
    </row>
    <row r="50" spans="1:16" x14ac:dyDescent="0.25">
      <c r="A50" s="4">
        <v>46</v>
      </c>
      <c r="B50" s="36"/>
      <c r="C50" s="36" t="s">
        <v>10</v>
      </c>
      <c r="D50" s="36"/>
      <c r="E50" s="36" t="s">
        <v>5</v>
      </c>
      <c r="F50" s="36"/>
      <c r="G50" s="36"/>
      <c r="H50" s="36" t="s">
        <v>5</v>
      </c>
    </row>
    <row r="51" spans="1:16" x14ac:dyDescent="0.25">
      <c r="A51" s="4">
        <v>47</v>
      </c>
      <c r="B51" s="36" t="s">
        <v>5</v>
      </c>
      <c r="C51" s="36"/>
      <c r="D51" s="36"/>
      <c r="E51" s="36" t="s">
        <v>5</v>
      </c>
      <c r="F51" s="36"/>
      <c r="G51" s="36"/>
      <c r="H51" s="36" t="s">
        <v>5</v>
      </c>
    </row>
    <row r="52" spans="1:16" x14ac:dyDescent="0.25">
      <c r="A52" s="4">
        <v>48</v>
      </c>
      <c r="B52" s="36"/>
      <c r="C52" s="36"/>
      <c r="D52" s="36" t="s">
        <v>5</v>
      </c>
      <c r="E52" s="36"/>
      <c r="F52" s="36"/>
      <c r="G52" s="36"/>
      <c r="H52" s="36"/>
    </row>
    <row r="53" spans="1:16" x14ac:dyDescent="0.25">
      <c r="A53" s="4">
        <v>49</v>
      </c>
      <c r="B53" s="36"/>
      <c r="C53" s="36" t="s">
        <v>5</v>
      </c>
      <c r="D53" s="36"/>
      <c r="E53" s="36"/>
      <c r="F53" s="36" t="s">
        <v>10</v>
      </c>
      <c r="G53" s="36"/>
      <c r="H53" s="36"/>
      <c r="K53" t="s">
        <v>57</v>
      </c>
    </row>
    <row r="54" spans="1:16" x14ac:dyDescent="0.25">
      <c r="A54" s="4">
        <v>50</v>
      </c>
      <c r="B54" s="36"/>
      <c r="C54" s="36" t="s">
        <v>5</v>
      </c>
      <c r="D54" s="36"/>
      <c r="E54" s="36"/>
      <c r="F54" s="36" t="s">
        <v>5</v>
      </c>
      <c r="G54" s="36"/>
      <c r="H54" s="36"/>
    </row>
    <row r="55" spans="1:16" x14ac:dyDescent="0.25">
      <c r="A55" s="4">
        <v>51</v>
      </c>
      <c r="B55" s="36"/>
      <c r="C55" s="36"/>
      <c r="D55" s="36" t="s">
        <v>5</v>
      </c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/>
      <c r="D56" s="36" t="s">
        <v>9</v>
      </c>
      <c r="E56" s="36" t="s">
        <v>5</v>
      </c>
      <c r="F56" s="36"/>
      <c r="G56" s="36" t="s">
        <v>5</v>
      </c>
      <c r="H56" s="36"/>
    </row>
    <row r="57" spans="1:16" x14ac:dyDescent="0.25">
      <c r="A57" s="4">
        <v>53</v>
      </c>
      <c r="B57" s="36" t="s">
        <v>9</v>
      </c>
      <c r="C57" s="36"/>
      <c r="D57" s="36"/>
      <c r="E57" s="36" t="s">
        <v>9</v>
      </c>
      <c r="F57" s="36"/>
      <c r="G57" s="36" t="s">
        <v>5</v>
      </c>
      <c r="H57" s="36"/>
      <c r="P57" s="17"/>
    </row>
    <row r="58" spans="1:16" x14ac:dyDescent="0.25">
      <c r="A58" s="4">
        <v>54</v>
      </c>
      <c r="B58" s="36"/>
      <c r="C58" s="36" t="s">
        <v>5</v>
      </c>
      <c r="D58" s="36"/>
      <c r="E58" s="36"/>
      <c r="F58" s="36"/>
      <c r="G58" s="36" t="s">
        <v>5</v>
      </c>
      <c r="H58" s="36"/>
    </row>
    <row r="59" spans="1:16" x14ac:dyDescent="0.25">
      <c r="A59" s="4">
        <v>55</v>
      </c>
      <c r="B59" s="36"/>
      <c r="C59" s="36"/>
      <c r="D59" s="36" t="s">
        <v>5</v>
      </c>
      <c r="E59" s="36"/>
      <c r="F59" s="36" t="s">
        <v>5</v>
      </c>
      <c r="G59" s="36"/>
      <c r="H59" s="36" t="s">
        <v>5</v>
      </c>
    </row>
    <row r="60" spans="1:16" x14ac:dyDescent="0.25">
      <c r="A60" s="4">
        <v>56</v>
      </c>
      <c r="B60" s="36" t="s">
        <v>9</v>
      </c>
      <c r="C60" s="36"/>
      <c r="D60" s="36"/>
      <c r="E60" s="36" t="s">
        <v>9</v>
      </c>
      <c r="F60" s="36" t="s">
        <v>5</v>
      </c>
      <c r="G60" s="36"/>
      <c r="H60" s="36" t="s">
        <v>5</v>
      </c>
    </row>
    <row r="61" spans="1:16" x14ac:dyDescent="0.25">
      <c r="A61" s="4">
        <v>57</v>
      </c>
      <c r="B61" s="36"/>
      <c r="C61" s="36"/>
      <c r="D61" s="36"/>
      <c r="E61" s="36"/>
      <c r="F61" s="36"/>
      <c r="G61" s="36" t="s">
        <v>5</v>
      </c>
      <c r="H61" s="36"/>
    </row>
    <row r="62" spans="1:16" x14ac:dyDescent="0.25">
      <c r="A62" s="4">
        <v>58</v>
      </c>
      <c r="B62" s="36"/>
      <c r="C62" s="36" t="s">
        <v>9</v>
      </c>
      <c r="D62" s="36"/>
      <c r="E62" s="36"/>
      <c r="F62" s="36"/>
      <c r="G62" s="36" t="s">
        <v>10</v>
      </c>
      <c r="H62" s="36"/>
    </row>
    <row r="63" spans="1:16" x14ac:dyDescent="0.25">
      <c r="A63" s="4">
        <v>59</v>
      </c>
      <c r="B63" s="36"/>
      <c r="C63" s="36"/>
      <c r="D63" s="36" t="s">
        <v>5</v>
      </c>
      <c r="E63" s="36"/>
      <c r="F63" s="36"/>
      <c r="G63" s="36"/>
      <c r="H63" s="36" t="s">
        <v>5</v>
      </c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 t="s">
        <v>9</v>
      </c>
      <c r="D65" s="36"/>
      <c r="E65" s="36"/>
      <c r="F65" s="36"/>
      <c r="G65" s="36"/>
      <c r="H65" s="36"/>
    </row>
    <row r="66" spans="1:8" x14ac:dyDescent="0.25">
      <c r="A66" s="4">
        <v>62</v>
      </c>
      <c r="B66" s="36" t="s">
        <v>9</v>
      </c>
      <c r="C66" s="36" t="s">
        <v>9</v>
      </c>
      <c r="D66" s="36"/>
      <c r="E66" s="36" t="s">
        <v>10</v>
      </c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 t="s">
        <v>5</v>
      </c>
      <c r="G70" s="36"/>
      <c r="H70" s="36"/>
    </row>
    <row r="71" spans="1:8" x14ac:dyDescent="0.25">
      <c r="A71" s="4">
        <v>67</v>
      </c>
      <c r="B71" s="36" t="s">
        <v>9</v>
      </c>
      <c r="C71" s="36"/>
      <c r="D71" s="36"/>
      <c r="E71" s="36" t="s">
        <v>10</v>
      </c>
      <c r="F71" s="36"/>
      <c r="G71" s="36" t="s">
        <v>10</v>
      </c>
      <c r="H71" s="36" t="s">
        <v>5</v>
      </c>
    </row>
    <row r="72" spans="1:8" x14ac:dyDescent="0.25">
      <c r="A72" s="4">
        <v>68</v>
      </c>
      <c r="B72" s="36"/>
      <c r="C72" s="36"/>
      <c r="D72" s="36"/>
      <c r="E72" s="36"/>
      <c r="F72" s="36"/>
      <c r="G72" s="36" t="s">
        <v>9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 t="s">
        <v>9</v>
      </c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 t="s">
        <v>8</v>
      </c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 t="s">
        <v>9</v>
      </c>
      <c r="E76" s="36"/>
      <c r="F76" s="36"/>
      <c r="G76" s="36"/>
      <c r="H76" s="36"/>
    </row>
    <row r="77" spans="1:8" x14ac:dyDescent="0.25">
      <c r="A77" s="4">
        <v>73</v>
      </c>
      <c r="B77" s="36" t="s">
        <v>10</v>
      </c>
      <c r="C77" s="36"/>
      <c r="D77" s="36"/>
      <c r="E77" s="36" t="s">
        <v>9</v>
      </c>
      <c r="F77" s="36"/>
      <c r="G77" s="36"/>
      <c r="H77" s="36" t="s">
        <v>5</v>
      </c>
    </row>
    <row r="78" spans="1:8" x14ac:dyDescent="0.25">
      <c r="A78" s="4">
        <v>74</v>
      </c>
      <c r="B78" s="36"/>
      <c r="C78" s="36" t="s">
        <v>10</v>
      </c>
      <c r="D78" s="36"/>
      <c r="E78" s="36"/>
      <c r="F78" s="36"/>
      <c r="G78" s="36" t="s">
        <v>5</v>
      </c>
      <c r="H78" s="36"/>
    </row>
    <row r="79" spans="1:8" x14ac:dyDescent="0.25">
      <c r="A79" s="4">
        <v>101</v>
      </c>
      <c r="B79" s="37"/>
      <c r="C79" s="36"/>
      <c r="D79" s="36" t="s">
        <v>5</v>
      </c>
      <c r="E79" s="37"/>
      <c r="F79" s="37" t="s">
        <v>5</v>
      </c>
      <c r="G79" s="36"/>
      <c r="H79" s="36"/>
    </row>
    <row r="80" spans="1:8" x14ac:dyDescent="0.25">
      <c r="A80" s="4">
        <v>102</v>
      </c>
      <c r="B80" s="36" t="s">
        <v>5</v>
      </c>
      <c r="C80" s="36" t="s">
        <v>5</v>
      </c>
      <c r="D80" s="36" t="s">
        <v>5</v>
      </c>
      <c r="E80" s="36" t="s">
        <v>5</v>
      </c>
      <c r="F80" s="36" t="s">
        <v>5</v>
      </c>
      <c r="G80" s="36" t="s">
        <v>5</v>
      </c>
      <c r="H80" s="36" t="s">
        <v>5</v>
      </c>
    </row>
    <row r="81" spans="1:8" x14ac:dyDescent="0.25">
      <c r="A81" s="4">
        <v>103</v>
      </c>
      <c r="B81" s="37" t="s">
        <v>5</v>
      </c>
      <c r="C81" s="37"/>
      <c r="D81" s="36"/>
      <c r="E81" s="36" t="s">
        <v>5</v>
      </c>
      <c r="F81" s="37"/>
      <c r="G81" s="36"/>
      <c r="H81" s="37" t="s">
        <v>5</v>
      </c>
    </row>
    <row r="82" spans="1:8" x14ac:dyDescent="0.25">
      <c r="A82" s="4">
        <v>104</v>
      </c>
      <c r="B82" s="37"/>
      <c r="C82" s="36" t="s">
        <v>9</v>
      </c>
      <c r="D82" s="36"/>
      <c r="E82" s="36"/>
      <c r="F82" s="37" t="s">
        <v>5</v>
      </c>
      <c r="G82" s="36"/>
      <c r="H82" s="36"/>
    </row>
    <row r="83" spans="1:8" x14ac:dyDescent="0.25">
      <c r="A83" s="4">
        <v>105</v>
      </c>
      <c r="B83" s="37" t="s">
        <v>5</v>
      </c>
      <c r="C83" s="36" t="s">
        <v>5</v>
      </c>
      <c r="D83" s="36"/>
      <c r="E83" s="36" t="s">
        <v>5</v>
      </c>
      <c r="F83" s="36"/>
      <c r="G83" s="36"/>
      <c r="H83" s="36"/>
    </row>
    <row r="84" spans="1:8" x14ac:dyDescent="0.25">
      <c r="A84" s="4">
        <v>106</v>
      </c>
      <c r="B84" s="36" t="s">
        <v>5</v>
      </c>
      <c r="C84" s="36"/>
      <c r="D84" s="36"/>
      <c r="E84" s="36" t="s">
        <v>5</v>
      </c>
      <c r="F84" s="36"/>
      <c r="G84" s="36"/>
      <c r="H84" s="36" t="s">
        <v>5</v>
      </c>
    </row>
    <row r="85" spans="1:8" x14ac:dyDescent="0.25">
      <c r="A85" s="4">
        <v>107</v>
      </c>
      <c r="B85" s="36"/>
      <c r="C85" s="36"/>
      <c r="D85" s="36" t="s">
        <v>5</v>
      </c>
      <c r="E85" s="36"/>
      <c r="F85" s="36"/>
      <c r="G85" s="36" t="s">
        <v>5</v>
      </c>
      <c r="H85" s="36"/>
    </row>
    <row r="86" spans="1:8" x14ac:dyDescent="0.25">
      <c r="A86" s="4">
        <v>108</v>
      </c>
      <c r="B86" s="36"/>
      <c r="C86" s="36"/>
      <c r="D86" s="36" t="s">
        <v>5</v>
      </c>
      <c r="E86" s="36"/>
      <c r="F86" s="36"/>
      <c r="G86" s="36" t="s">
        <v>5</v>
      </c>
      <c r="H86" s="36"/>
    </row>
    <row r="87" spans="1:8" x14ac:dyDescent="0.25">
      <c r="A87" s="4">
        <v>109</v>
      </c>
      <c r="B87" s="36" t="s">
        <v>5</v>
      </c>
      <c r="C87" s="36"/>
      <c r="D87" s="36"/>
      <c r="E87" s="36" t="s">
        <v>5</v>
      </c>
      <c r="F87" s="36"/>
      <c r="G87" s="36"/>
      <c r="H87" s="36" t="s">
        <v>5</v>
      </c>
    </row>
    <row r="88" spans="1:8" x14ac:dyDescent="0.25">
      <c r="A88" s="4">
        <v>110</v>
      </c>
      <c r="B88" s="36"/>
      <c r="C88" s="36" t="s">
        <v>9</v>
      </c>
      <c r="D88" s="36" t="s">
        <v>9</v>
      </c>
      <c r="E88" s="36"/>
      <c r="F88" s="36" t="s">
        <v>5</v>
      </c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6"/>
      <c r="F90" s="36"/>
      <c r="G90" s="36" t="s">
        <v>5</v>
      </c>
      <c r="H90" s="36"/>
    </row>
    <row r="91" spans="1:8" x14ac:dyDescent="0.25">
      <c r="A91" s="4">
        <v>113</v>
      </c>
      <c r="B91" s="36"/>
      <c r="C91" s="36" t="s">
        <v>5</v>
      </c>
      <c r="D91" s="36"/>
      <c r="E91" s="36"/>
      <c r="F91" s="36"/>
      <c r="G91" s="36"/>
      <c r="H91" s="36" t="s">
        <v>5</v>
      </c>
    </row>
    <row r="92" spans="1:8" x14ac:dyDescent="0.25">
      <c r="A92" s="4">
        <v>114</v>
      </c>
      <c r="B92" s="36" t="s">
        <v>10</v>
      </c>
      <c r="C92" s="36"/>
      <c r="D92" s="36"/>
      <c r="E92" s="36"/>
      <c r="F92" s="37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 t="s">
        <v>5</v>
      </c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 t="s">
        <v>10</v>
      </c>
      <c r="D95" s="36" t="s">
        <v>10</v>
      </c>
      <c r="E95" s="36" t="s">
        <v>5</v>
      </c>
      <c r="F95" s="36"/>
      <c r="G95" s="36" t="s">
        <v>5</v>
      </c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 t="s">
        <v>10</v>
      </c>
      <c r="D97" s="36" t="s">
        <v>10</v>
      </c>
      <c r="E97" s="36"/>
      <c r="F97" s="36" t="s">
        <v>5</v>
      </c>
      <c r="G97" s="36"/>
      <c r="H97" s="36" t="s">
        <v>5</v>
      </c>
    </row>
    <row r="98" spans="1:8" x14ac:dyDescent="0.25">
      <c r="A98" s="4">
        <v>120</v>
      </c>
      <c r="B98" s="36" t="s">
        <v>5</v>
      </c>
      <c r="C98" s="36"/>
      <c r="D98" s="36" t="s">
        <v>5</v>
      </c>
      <c r="E98" s="36"/>
      <c r="F98" s="36" t="s">
        <v>5</v>
      </c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 t="s">
        <v>9</v>
      </c>
      <c r="H99" s="36" t="s">
        <v>5</v>
      </c>
    </row>
    <row r="100" spans="1:8" x14ac:dyDescent="0.25">
      <c r="A100" s="4">
        <v>122</v>
      </c>
      <c r="B100" s="36" t="s">
        <v>5</v>
      </c>
      <c r="C100" s="36"/>
      <c r="D100" s="36" t="s">
        <v>5</v>
      </c>
      <c r="E100" s="36"/>
      <c r="F100" s="36"/>
      <c r="G100" s="36" t="s">
        <v>5</v>
      </c>
      <c r="H100" s="36"/>
    </row>
    <row r="101" spans="1:8" x14ac:dyDescent="0.25">
      <c r="A101" s="4">
        <v>123</v>
      </c>
      <c r="B101" s="36"/>
      <c r="C101" s="36"/>
      <c r="D101" s="36"/>
      <c r="E101" s="36"/>
      <c r="F101" s="36"/>
      <c r="G101" s="36"/>
      <c r="H101" s="36"/>
    </row>
    <row r="102" spans="1:8" x14ac:dyDescent="0.25">
      <c r="A102" s="4">
        <v>124</v>
      </c>
      <c r="B102" s="36"/>
      <c r="C102" s="36" t="s">
        <v>9</v>
      </c>
      <c r="D102" s="36" t="s">
        <v>9</v>
      </c>
      <c r="E102" s="36" t="s">
        <v>5</v>
      </c>
      <c r="F102" s="36"/>
      <c r="G102" s="36"/>
      <c r="H102" s="36" t="s">
        <v>10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 t="s">
        <v>5</v>
      </c>
      <c r="D104" s="36" t="s">
        <v>5</v>
      </c>
      <c r="E104" s="36" t="s">
        <v>5</v>
      </c>
      <c r="F104" s="36" t="s">
        <v>5</v>
      </c>
      <c r="G104" s="36" t="s">
        <v>5</v>
      </c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/>
      <c r="D106" s="36" t="s">
        <v>10</v>
      </c>
      <c r="E106" s="36" t="s">
        <v>5</v>
      </c>
      <c r="F106" s="36"/>
      <c r="G106" s="36" t="s">
        <v>5</v>
      </c>
      <c r="H106" s="36"/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 t="s">
        <v>10</v>
      </c>
      <c r="D108" s="36" t="s">
        <v>5</v>
      </c>
      <c r="E108" s="36"/>
      <c r="F108" s="36" t="s">
        <v>5</v>
      </c>
      <c r="G108" s="36"/>
      <c r="H108" s="36"/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78:C111">
    <cfRule type="cellIs" dxfId="1574" priority="397" operator="equal">
      <formula>"Mecânico"</formula>
    </cfRule>
    <cfRule type="cellIs" dxfId="1573" priority="396" operator="equal">
      <formula>"Elétrico"</formula>
    </cfRule>
    <cfRule type="cellIs" dxfId="1572" priority="395" operator="equal">
      <formula>"Chuva"</formula>
    </cfRule>
    <cfRule type="cellIs" dxfId="1571" priority="394" operator="equal">
      <formula>"Operação"</formula>
    </cfRule>
    <cfRule type="cellIs" dxfId="1570" priority="393" operator="equal">
      <formula>"Feito"</formula>
    </cfRule>
    <cfRule type="cellIs" dxfId="1569" priority="398" operator="equal">
      <formula>"Ok"</formula>
    </cfRule>
    <cfRule type="cellIs" dxfId="1568" priority="382" operator="equal">
      <formula>"Energia"</formula>
    </cfRule>
  </conditionalFormatting>
  <conditionalFormatting sqref="B46:D77">
    <cfRule type="cellIs" dxfId="1567" priority="224" operator="equal">
      <formula>"Chuva"</formula>
    </cfRule>
    <cfRule type="cellIs" dxfId="1566" priority="225" operator="equal">
      <formula>"Elétrico"</formula>
    </cfRule>
    <cfRule type="cellIs" dxfId="1565" priority="223" operator="equal">
      <formula>"Operação"</formula>
    </cfRule>
    <cfRule type="cellIs" dxfId="1564" priority="222" operator="equal">
      <formula>"Feito"</formula>
    </cfRule>
    <cfRule type="cellIs" dxfId="1563" priority="221" operator="equal">
      <formula>"Energia"</formula>
    </cfRule>
    <cfRule type="cellIs" dxfId="1562" priority="226" operator="equal">
      <formula>"Mecânico"</formula>
    </cfRule>
    <cfRule type="cellIs" dxfId="1561" priority="227" operator="equal">
      <formula>"Ok"</formula>
    </cfRule>
  </conditionalFormatting>
  <conditionalFormatting sqref="B5:H14">
    <cfRule type="cellIs" dxfId="1560" priority="167" operator="equal">
      <formula>"Energia"</formula>
    </cfRule>
  </conditionalFormatting>
  <conditionalFormatting sqref="B5:H18">
    <cfRule type="cellIs" dxfId="1559" priority="277" operator="equal">
      <formula>"Elétrico"</formula>
    </cfRule>
    <cfRule type="cellIs" dxfId="1558" priority="278" operator="equal">
      <formula>"Mecânico"</formula>
    </cfRule>
    <cfRule type="cellIs" dxfId="1557" priority="279" operator="equal">
      <formula>"Ok"</formula>
    </cfRule>
    <cfRule type="cellIs" dxfId="1556" priority="274" operator="equal">
      <formula>"Feito"</formula>
    </cfRule>
    <cfRule type="cellIs" dxfId="1555" priority="275" operator="equal">
      <formula>"Operação"</formula>
    </cfRule>
    <cfRule type="cellIs" dxfId="1554" priority="276" operator="equal">
      <formula>"Chuva"</formula>
    </cfRule>
  </conditionalFormatting>
  <conditionalFormatting sqref="B29:H37">
    <cfRule type="cellIs" dxfId="1553" priority="11" operator="equal">
      <formula>"Operação"</formula>
    </cfRule>
    <cfRule type="cellIs" dxfId="1552" priority="9" operator="equal">
      <formula>"Energia"</formula>
    </cfRule>
    <cfRule type="cellIs" dxfId="1551" priority="10" operator="equal">
      <formula>"Feito"</formula>
    </cfRule>
    <cfRule type="cellIs" dxfId="1550" priority="12" operator="equal">
      <formula>"Chuva"</formula>
    </cfRule>
    <cfRule type="cellIs" dxfId="1549" priority="13" operator="equal">
      <formula>"Elétrico"</formula>
    </cfRule>
    <cfRule type="cellIs" dxfId="1548" priority="14" operator="equal">
      <formula>"Mecânico"</formula>
    </cfRule>
    <cfRule type="cellIs" dxfId="1547" priority="15" operator="equal">
      <formula>"Ok"</formula>
    </cfRule>
  </conditionalFormatting>
  <conditionalFormatting sqref="C19">
    <cfRule type="cellIs" dxfId="1546" priority="175" operator="equal">
      <formula>"Energia"</formula>
    </cfRule>
  </conditionalFormatting>
  <conditionalFormatting sqref="C34:C35">
    <cfRule type="cellIs" dxfId="1545" priority="378" operator="equal">
      <formula>"Energia"</formula>
    </cfRule>
  </conditionalFormatting>
  <conditionalFormatting sqref="C41">
    <cfRule type="cellIs" dxfId="1544" priority="339" operator="equal">
      <formula>"Energia"</formula>
    </cfRule>
  </conditionalFormatting>
  <conditionalFormatting sqref="C56">
    <cfRule type="cellIs" dxfId="1543" priority="388" operator="equal">
      <formula>"Chuva"</formula>
    </cfRule>
    <cfRule type="cellIs" dxfId="1542" priority="391" operator="equal">
      <formula>"Ok"</formula>
    </cfRule>
    <cfRule type="cellIs" dxfId="1541" priority="389" operator="equal">
      <formula>"Elétrico"</formula>
    </cfRule>
    <cfRule type="cellIs" dxfId="1540" priority="390" operator="equal">
      <formula>"Mecânico"</formula>
    </cfRule>
    <cfRule type="cellIs" dxfId="1539" priority="386" operator="equal">
      <formula>"Feito"</formula>
    </cfRule>
    <cfRule type="cellIs" dxfId="1538" priority="387" operator="equal">
      <formula>"Operação"</formula>
    </cfRule>
  </conditionalFormatting>
  <conditionalFormatting sqref="C56:C57">
    <cfRule type="cellIs" dxfId="1537" priority="338" operator="equal">
      <formula>"Energia"</formula>
    </cfRule>
  </conditionalFormatting>
  <conditionalFormatting sqref="C108">
    <cfRule type="cellIs" dxfId="1536" priority="335" operator="equal">
      <formula>"Energia"</formula>
    </cfRule>
  </conditionalFormatting>
  <conditionalFormatting sqref="C111">
    <cfRule type="cellIs" dxfId="1535" priority="336" operator="equal">
      <formula>"Energia"</formula>
    </cfRule>
  </conditionalFormatting>
  <conditionalFormatting sqref="C30:D30">
    <cfRule type="cellIs" dxfId="1534" priority="379" operator="equal">
      <formula>"Energia"</formula>
    </cfRule>
  </conditionalFormatting>
  <conditionalFormatting sqref="C95:D95 B97:F97">
    <cfRule type="cellIs" dxfId="1533" priority="176" operator="equal">
      <formula>"Energia"</formula>
    </cfRule>
  </conditionalFormatting>
  <conditionalFormatting sqref="C27:F27">
    <cfRule type="cellIs" dxfId="1532" priority="318" operator="equal">
      <formula>"Energia"</formula>
    </cfRule>
  </conditionalFormatting>
  <conditionalFormatting sqref="D15">
    <cfRule type="cellIs" dxfId="1531" priority="326" operator="equal">
      <formula>"Energia"</formula>
    </cfRule>
  </conditionalFormatting>
  <conditionalFormatting sqref="D27:D30">
    <cfRule type="cellIs" dxfId="1530" priority="322" operator="equal">
      <formula>"Energia"</formula>
    </cfRule>
  </conditionalFormatting>
  <conditionalFormatting sqref="D34">
    <cfRule type="cellIs" dxfId="1529" priority="337" operator="equal">
      <formula>"Energia"</formula>
    </cfRule>
  </conditionalFormatting>
  <conditionalFormatting sqref="D39:D40 D44 D50 D60:D78">
    <cfRule type="cellIs" dxfId="1528" priority="319" operator="equal">
      <formula>"Energia"</formula>
    </cfRule>
  </conditionalFormatting>
  <conditionalFormatting sqref="D36:E36">
    <cfRule type="cellIs" dxfId="1527" priority="145" operator="equal">
      <formula>"Energia"</formula>
    </cfRule>
  </conditionalFormatting>
  <conditionalFormatting sqref="D97:F97">
    <cfRule type="cellIs" dxfId="1526" priority="408" operator="equal">
      <formula>"Feito"</formula>
    </cfRule>
    <cfRule type="cellIs" dxfId="1525" priority="409" operator="equal">
      <formula>"Operação"</formula>
    </cfRule>
    <cfRule type="cellIs" dxfId="1524" priority="410" operator="equal">
      <formula>"Chuva"</formula>
    </cfRule>
    <cfRule type="cellIs" dxfId="1523" priority="411" operator="equal">
      <formula>"Elétrico"</formula>
    </cfRule>
    <cfRule type="cellIs" dxfId="1522" priority="412" operator="equal">
      <formula>"Mecânico"</formula>
    </cfRule>
    <cfRule type="cellIs" dxfId="1521" priority="413" operator="equal">
      <formula>"Ok"</formula>
    </cfRule>
  </conditionalFormatting>
  <conditionalFormatting sqref="D16:H18">
    <cfRule type="cellIs" dxfId="1520" priority="166" operator="equal">
      <formula>"Energia"</formula>
    </cfRule>
  </conditionalFormatting>
  <conditionalFormatting sqref="D33:H33">
    <cfRule type="cellIs" dxfId="1519" priority="147" operator="equal">
      <formula>"Energia"</formula>
    </cfRule>
  </conditionalFormatting>
  <conditionalFormatting sqref="D107:H111">
    <cfRule type="cellIs" dxfId="1518" priority="257" operator="equal">
      <formula>"Ok"</formula>
    </cfRule>
    <cfRule type="cellIs" dxfId="1517" priority="256" operator="equal">
      <formula>"Mecânico"</formula>
    </cfRule>
    <cfRule type="cellIs" dxfId="1516" priority="255" operator="equal">
      <formula>"Elétrico"</formula>
    </cfRule>
    <cfRule type="cellIs" dxfId="1515" priority="254" operator="equal">
      <formula>"Chuva"</formula>
    </cfRule>
    <cfRule type="cellIs" dxfId="1514" priority="253" operator="equal">
      <formula>"Operação"</formula>
    </cfRule>
    <cfRule type="cellIs" dxfId="1513" priority="252" operator="equal">
      <formula>"Feito"</formula>
    </cfRule>
  </conditionalFormatting>
  <conditionalFormatting sqref="E12 B12:B13 C12:C17 C32:F32 B98:D103">
    <cfRule type="cellIs" dxfId="1512" priority="429" operator="equal">
      <formula>"Energia"</formula>
    </cfRule>
  </conditionalFormatting>
  <conditionalFormatting sqref="E28">
    <cfRule type="cellIs" dxfId="1511" priority="323" operator="equal">
      <formula>"Energia"</formula>
    </cfRule>
  </conditionalFormatting>
  <conditionalFormatting sqref="E39">
    <cfRule type="cellIs" dxfId="1510" priority="136" operator="equal">
      <formula>"Energia"</formula>
    </cfRule>
  </conditionalFormatting>
  <conditionalFormatting sqref="E46">
    <cfRule type="cellIs" dxfId="1509" priority="420" operator="equal">
      <formula>"Ok"</formula>
    </cfRule>
    <cfRule type="cellIs" dxfId="1508" priority="419" operator="equal">
      <formula>"Mecânico"</formula>
    </cfRule>
    <cfRule type="cellIs" dxfId="1507" priority="418" operator="equal">
      <formula>"Elétrico"</formula>
    </cfRule>
    <cfRule type="cellIs" dxfId="1506" priority="415" operator="equal">
      <formula>"Feito"</formula>
    </cfRule>
    <cfRule type="cellIs" dxfId="1505" priority="416" operator="equal">
      <formula>"Operação"</formula>
    </cfRule>
    <cfRule type="cellIs" dxfId="1504" priority="417" operator="equal">
      <formula>"Chuva"</formula>
    </cfRule>
  </conditionalFormatting>
  <conditionalFormatting sqref="E77:E78">
    <cfRule type="cellIs" dxfId="1503" priority="110" operator="equal">
      <formula>"Operação"</formula>
    </cfRule>
    <cfRule type="cellIs" dxfId="1502" priority="112" operator="equal">
      <formula>"Elétrico"</formula>
    </cfRule>
    <cfRule type="cellIs" dxfId="1501" priority="113" operator="equal">
      <formula>"Mecânico"</formula>
    </cfRule>
    <cfRule type="cellIs" dxfId="1500" priority="114" operator="equal">
      <formula>"Ok"</formula>
    </cfRule>
    <cfRule type="cellIs" dxfId="1499" priority="108" operator="equal">
      <formula>"Energia"</formula>
    </cfRule>
    <cfRule type="cellIs" dxfId="1498" priority="109" operator="equal">
      <formula>"Feito"</formula>
    </cfRule>
    <cfRule type="cellIs" dxfId="1497" priority="111" operator="equal">
      <formula>"Chuva"</formula>
    </cfRule>
  </conditionalFormatting>
  <conditionalFormatting sqref="E48:F76">
    <cfRule type="cellIs" dxfId="1496" priority="121" operator="equal">
      <formula>"Ok"</formula>
    </cfRule>
    <cfRule type="cellIs" dxfId="1495" priority="115" operator="equal">
      <formula>"Energia"</formula>
    </cfRule>
    <cfRule type="cellIs" dxfId="1494" priority="116" operator="equal">
      <formula>"Feito"</formula>
    </cfRule>
    <cfRule type="cellIs" dxfId="1493" priority="117" operator="equal">
      <formula>"Operação"</formula>
    </cfRule>
    <cfRule type="cellIs" dxfId="1492" priority="118" operator="equal">
      <formula>"Chuva"</formula>
    </cfRule>
    <cfRule type="cellIs" dxfId="1491" priority="119" operator="equal">
      <formula>"Elétrico"</formula>
    </cfRule>
    <cfRule type="cellIs" dxfId="1490" priority="120" operator="equal">
      <formula>"Mecânico"</formula>
    </cfRule>
  </conditionalFormatting>
  <conditionalFormatting sqref="E98:F106">
    <cfRule type="cellIs" dxfId="1489" priority="363" operator="equal">
      <formula>"Ok"</formula>
    </cfRule>
    <cfRule type="cellIs" dxfId="1488" priority="362" operator="equal">
      <formula>"Mecânico"</formula>
    </cfRule>
    <cfRule type="cellIs" dxfId="1487" priority="361" operator="equal">
      <formula>"Elétrico"</formula>
    </cfRule>
    <cfRule type="cellIs" dxfId="1486" priority="360" operator="equal">
      <formula>"Chuva"</formula>
    </cfRule>
    <cfRule type="cellIs" dxfId="1485" priority="359" operator="equal">
      <formula>"Operação"</formula>
    </cfRule>
    <cfRule type="cellIs" dxfId="1484" priority="358" operator="equal">
      <formula>"Feito"</formula>
    </cfRule>
    <cfRule type="cellIs" dxfId="1483" priority="356" operator="equal">
      <formula>"Energia"</formula>
    </cfRule>
  </conditionalFormatting>
  <conditionalFormatting sqref="E108:G108">
    <cfRule type="cellIs" dxfId="1482" priority="280" operator="equal">
      <formula>"Energia"</formula>
    </cfRule>
  </conditionalFormatting>
  <conditionalFormatting sqref="E23:H23">
    <cfRule type="cellIs" dxfId="1481" priority="157" operator="equal">
      <formula>"Energia"</formula>
    </cfRule>
  </conditionalFormatting>
  <conditionalFormatting sqref="E37:H37">
    <cfRule type="cellIs" dxfId="1480" priority="139" operator="equal">
      <formula>"Energia"</formula>
    </cfRule>
  </conditionalFormatting>
  <conditionalFormatting sqref="F26:F28">
    <cfRule type="cellIs" dxfId="1479" priority="206" operator="equal">
      <formula>"Ok"</formula>
    </cfRule>
    <cfRule type="cellIs" dxfId="1478" priority="205" operator="equal">
      <formula>"Mecânico"</formula>
    </cfRule>
    <cfRule type="cellIs" dxfId="1477" priority="204" operator="equal">
      <formula>"Elétrico"</formula>
    </cfRule>
    <cfRule type="cellIs" dxfId="1476" priority="203" operator="equal">
      <formula>"Chuva"</formula>
    </cfRule>
    <cfRule type="cellIs" dxfId="1475" priority="202" operator="equal">
      <formula>"Operação"</formula>
    </cfRule>
    <cfRule type="cellIs" dxfId="1474" priority="201" operator="equal">
      <formula>"Feito"</formula>
    </cfRule>
    <cfRule type="cellIs" dxfId="1473" priority="200" operator="equal">
      <formula>"Energia"</formula>
    </cfRule>
  </conditionalFormatting>
  <conditionalFormatting sqref="F25:G25">
    <cfRule type="cellIs" dxfId="1472" priority="86" operator="equal">
      <formula>"Energia"</formula>
    </cfRule>
    <cfRule type="cellIs" dxfId="1471" priority="92" operator="equal">
      <formula>"Mecânico"</formula>
    </cfRule>
    <cfRule type="cellIs" dxfId="1470" priority="91" operator="equal">
      <formula>"Elétrico"</formula>
    </cfRule>
    <cfRule type="cellIs" dxfId="1469" priority="90" operator="equal">
      <formula>"Chuva"</formula>
    </cfRule>
    <cfRule type="cellIs" dxfId="1468" priority="89" operator="equal">
      <formula>"Operação"</formula>
    </cfRule>
    <cfRule type="cellIs" dxfId="1467" priority="88" operator="equal">
      <formula>"Feito"</formula>
    </cfRule>
    <cfRule type="cellIs" dxfId="1466" priority="93" operator="equal">
      <formula>"Ok"</formula>
    </cfRule>
  </conditionalFormatting>
  <conditionalFormatting sqref="F78:G78">
    <cfRule type="cellIs" dxfId="1465" priority="281" operator="equal">
      <formula>"Energia"</formula>
    </cfRule>
    <cfRule type="cellIs" dxfId="1464" priority="282" operator="equal">
      <formula>"Feito"</formula>
    </cfRule>
    <cfRule type="cellIs" dxfId="1463" priority="283" operator="equal">
      <formula>"Operação"</formula>
    </cfRule>
    <cfRule type="cellIs" dxfId="1462" priority="284" operator="equal">
      <formula>"Chuva"</formula>
    </cfRule>
    <cfRule type="cellIs" dxfId="1461" priority="285" operator="equal">
      <formula>"Elétrico"</formula>
    </cfRule>
    <cfRule type="cellIs" dxfId="1460" priority="286" operator="equal">
      <formula>"Mecânico"</formula>
    </cfRule>
    <cfRule type="cellIs" dxfId="1459" priority="287" operator="equal">
      <formula>"Ok"</formula>
    </cfRule>
  </conditionalFormatting>
  <conditionalFormatting sqref="F109:G111">
    <cfRule type="cellIs" dxfId="1458" priority="251" operator="equal">
      <formula>"Energia"</formula>
    </cfRule>
  </conditionalFormatting>
  <conditionalFormatting sqref="F15:H15 E46">
    <cfRule type="cellIs" dxfId="1457" priority="414" operator="equal">
      <formula>"Energia"</formula>
    </cfRule>
  </conditionalFormatting>
  <conditionalFormatting sqref="F19:H22">
    <cfRule type="cellIs" dxfId="1456" priority="94" operator="equal">
      <formula>"Energia"</formula>
    </cfRule>
  </conditionalFormatting>
  <conditionalFormatting sqref="F19:H24">
    <cfRule type="cellIs" dxfId="1455" priority="99" operator="equal">
      <formula>"Mecânico"</formula>
    </cfRule>
    <cfRule type="cellIs" dxfId="1454" priority="95" operator="equal">
      <formula>"Feito"</formula>
    </cfRule>
    <cfRule type="cellIs" dxfId="1453" priority="96" operator="equal">
      <formula>"Operação"</formula>
    </cfRule>
    <cfRule type="cellIs" dxfId="1452" priority="97" operator="equal">
      <formula>"Chuva"</formula>
    </cfRule>
    <cfRule type="cellIs" dxfId="1451" priority="100" operator="equal">
      <formula>"Ok"</formula>
    </cfRule>
    <cfRule type="cellIs" dxfId="1450" priority="98" operator="equal">
      <formula>"Elétrico"</formula>
    </cfRule>
  </conditionalFormatting>
  <conditionalFormatting sqref="F24:H24">
    <cfRule type="cellIs" dxfId="1449" priority="207" operator="equal">
      <formula>"Energia"</formula>
    </cfRule>
  </conditionalFormatting>
  <conditionalFormatting sqref="G26">
    <cfRule type="cellIs" dxfId="1448" priority="55" operator="equal">
      <formula>"Energia"</formula>
    </cfRule>
    <cfRule type="cellIs" dxfId="1447" priority="57" operator="equal">
      <formula>"Feito"</formula>
    </cfRule>
    <cfRule type="cellIs" dxfId="1446" priority="58" operator="equal">
      <formula>"Operação"</formula>
    </cfRule>
    <cfRule type="cellIs" dxfId="1445" priority="59" operator="equal">
      <formula>"Chuva"</formula>
    </cfRule>
    <cfRule type="cellIs" dxfId="1444" priority="60" operator="equal">
      <formula>"Elétrico"</formula>
    </cfRule>
    <cfRule type="cellIs" dxfId="1443" priority="61" operator="equal">
      <formula>"Mecânico"</formula>
    </cfRule>
    <cfRule type="cellIs" dxfId="1442" priority="62" operator="equal">
      <formula>"Ok"</formula>
    </cfRule>
  </conditionalFormatting>
  <conditionalFormatting sqref="G43:G45">
    <cfRule type="cellIs" dxfId="1441" priority="298" operator="equal">
      <formula>"Chuva"</formula>
    </cfRule>
    <cfRule type="cellIs" dxfId="1440" priority="301" operator="equal">
      <formula>"Ok"</formula>
    </cfRule>
    <cfRule type="cellIs" dxfId="1439" priority="300" operator="equal">
      <formula>"Mecânico"</formula>
    </cfRule>
    <cfRule type="cellIs" dxfId="1438" priority="299" operator="equal">
      <formula>"Elétrico"</formula>
    </cfRule>
    <cfRule type="cellIs" dxfId="1437" priority="295" operator="equal">
      <formula>"Energia"</formula>
    </cfRule>
    <cfRule type="cellIs" dxfId="1436" priority="296" operator="equal">
      <formula>"Feito"</formula>
    </cfRule>
    <cfRule type="cellIs" dxfId="1435" priority="297" operator="equal">
      <formula>"Operação"</formula>
    </cfRule>
  </conditionalFormatting>
  <conditionalFormatting sqref="G97:G106">
    <cfRule type="cellIs" dxfId="1434" priority="258" operator="equal">
      <formula>"Energia"</formula>
    </cfRule>
    <cfRule type="cellIs" dxfId="1433" priority="259" operator="equal">
      <formula>"Feito"</formula>
    </cfRule>
    <cfRule type="cellIs" dxfId="1432" priority="260" operator="equal">
      <formula>"Operação"</formula>
    </cfRule>
    <cfRule type="cellIs" dxfId="1431" priority="261" operator="equal">
      <formula>"Chuva"</formula>
    </cfRule>
    <cfRule type="cellIs" dxfId="1430" priority="262" operator="equal">
      <formula>"Elétrico"</formula>
    </cfRule>
    <cfRule type="cellIs" dxfId="1429" priority="263" operator="equal">
      <formula>"Mecânico"</formula>
    </cfRule>
    <cfRule type="cellIs" dxfId="1428" priority="264" operator="equal">
      <formula>"Ok"</formula>
    </cfRule>
  </conditionalFormatting>
  <conditionalFormatting sqref="G27:H28">
    <cfRule type="cellIs" dxfId="1427" priority="51" operator="equal">
      <formula>"Chuva"</formula>
    </cfRule>
    <cfRule type="cellIs" dxfId="1426" priority="50" operator="equal">
      <formula>"Operação"</formula>
    </cfRule>
    <cfRule type="cellIs" dxfId="1425" priority="52" operator="equal">
      <formula>"Elétrico"</formula>
    </cfRule>
    <cfRule type="cellIs" dxfId="1424" priority="54" operator="equal">
      <formula>"Ok"</formula>
    </cfRule>
    <cfRule type="cellIs" dxfId="1423" priority="53" operator="equal">
      <formula>"Mecânico"</formula>
    </cfRule>
    <cfRule type="cellIs" dxfId="1422" priority="49" operator="equal">
      <formula>"Feito"</formula>
    </cfRule>
    <cfRule type="cellIs" dxfId="1421" priority="47" operator="equal">
      <formula>"Energia"</formula>
    </cfRule>
  </conditionalFormatting>
  <conditionalFormatting sqref="G36:H36">
    <cfRule type="cellIs" dxfId="1420" priority="143" operator="equal">
      <formula>"Energia"</formula>
    </cfRule>
  </conditionalFormatting>
  <conditionalFormatting sqref="G38:H76">
    <cfRule type="cellIs" dxfId="1419" priority="16" operator="equal">
      <formula>"Energia"</formula>
    </cfRule>
    <cfRule type="cellIs" dxfId="1418" priority="22" operator="equal">
      <formula>"Ok"</formula>
    </cfRule>
    <cfRule type="cellIs" dxfId="1417" priority="21" operator="equal">
      <formula>"Mecânico"</formula>
    </cfRule>
    <cfRule type="cellIs" dxfId="1416" priority="20" operator="equal">
      <formula>"Elétrico"</formula>
    </cfRule>
    <cfRule type="cellIs" dxfId="1415" priority="19" operator="equal">
      <formula>"Chuva"</formula>
    </cfRule>
    <cfRule type="cellIs" dxfId="1414" priority="18" operator="equal">
      <formula>"Operação"</formula>
    </cfRule>
    <cfRule type="cellIs" dxfId="1413" priority="17" operator="equal">
      <formula>"Feito"</formula>
    </cfRule>
  </conditionalFormatting>
  <conditionalFormatting sqref="H25:H26">
    <cfRule type="cellIs" dxfId="1412" priority="70" operator="equal">
      <formula>"Ok"</formula>
    </cfRule>
    <cfRule type="cellIs" dxfId="1411" priority="69" operator="equal">
      <formula>"Mecânico"</formula>
    </cfRule>
    <cfRule type="cellIs" dxfId="1410" priority="68" operator="equal">
      <formula>"Elétrico"</formula>
    </cfRule>
    <cfRule type="cellIs" dxfId="1409" priority="67" operator="equal">
      <formula>"Chuva"</formula>
    </cfRule>
    <cfRule type="cellIs" dxfId="1408" priority="66" operator="equal">
      <formula>"Operação"</formula>
    </cfRule>
    <cfRule type="cellIs" dxfId="1407" priority="65" operator="equal">
      <formula>"Feito"</formula>
    </cfRule>
    <cfRule type="cellIs" dxfId="1406" priority="63" operator="equal">
      <formula>"Energia"</formula>
    </cfRule>
  </conditionalFormatting>
  <conditionalFormatting sqref="H78:H106">
    <cfRule type="cellIs" dxfId="1405" priority="3" operator="equal">
      <formula>"Feito"</formula>
    </cfRule>
    <cfRule type="cellIs" dxfId="1404" priority="8" operator="equal">
      <formula>"Ok"</formula>
    </cfRule>
    <cfRule type="cellIs" dxfId="1403" priority="7" operator="equal">
      <formula>"Mecânico"</formula>
    </cfRule>
    <cfRule type="cellIs" dxfId="1402" priority="6" operator="equal">
      <formula>"Elétrico"</formula>
    </cfRule>
    <cfRule type="cellIs" dxfId="1401" priority="4" operator="equal">
      <formula>"Operação"</formula>
    </cfRule>
    <cfRule type="cellIs" dxfId="1400" priority="1" operator="equal">
      <formula>"Energia"</formula>
    </cfRule>
    <cfRule type="cellIs" dxfId="1399" priority="5" operator="equal">
      <formula>"Chuva"</formula>
    </cfRule>
  </conditionalFormatting>
  <conditionalFormatting sqref="H108:H111">
    <cfRule type="cellIs" dxfId="1398" priority="422" operator="equal">
      <formula>"Energia"</formula>
    </cfRule>
  </conditionalFormatting>
  <conditionalFormatting sqref="I5:I16 B15:E16 B17:H18 I19:I26 B19:E28 I29:I78 B38:E45 F38:F46 E47:G47 F77:H77 D79:G96 D97:D106 F107:H107 D107:E111">
    <cfRule type="cellIs" dxfId="1397" priority="431" operator="equal">
      <formula>"Energia"</formula>
    </cfRule>
  </conditionalFormatting>
  <conditionalFormatting sqref="I5:I16 I19:I26 B19:E28 I29:I78 B38:E45 F38:F46 E47:G47 F77:H77 D78 D79:G96 D97:D106">
    <cfRule type="cellIs" dxfId="1396" priority="432" operator="equal">
      <formula>"Feito"</formula>
    </cfRule>
    <cfRule type="cellIs" dxfId="1395" priority="433" operator="equal">
      <formula>"Operação"</formula>
    </cfRule>
    <cfRule type="cellIs" dxfId="1394" priority="434" operator="equal">
      <formula>"Chuva"</formula>
    </cfRule>
    <cfRule type="cellIs" dxfId="1393" priority="435" operator="equal">
      <formula>"Elétrico"</formula>
    </cfRule>
    <cfRule type="cellIs" dxfId="1392" priority="436" operator="equal">
      <formula>"Mecânico"</formula>
    </cfRule>
    <cfRule type="cellIs" dxfId="1391" priority="437" operator="equal">
      <formula>"Ok"</formula>
    </cfRule>
  </conditionalFormatting>
  <conditionalFormatting sqref="J7">
    <cfRule type="iconSet" priority="430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969C1E40-D10B-462B-AF16-A42BDB6EA59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0138-5A82-4C1A-8F7C-BF33D10BCEAE}">
  <sheetPr codeName="Planilha108">
    <tabColor theme="8"/>
  </sheetPr>
  <dimension ref="A1:R111"/>
  <sheetViews>
    <sheetView showGridLines="0" zoomScale="130" zoomScaleNormal="130" workbookViewId="0">
      <pane ySplit="4" topLeftCell="A5" activePane="bottomLeft" state="frozen"/>
      <selection pane="bottomLeft" activeCell="G21" sqref="G2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44977</v>
      </c>
      <c r="C3" s="21">
        <f t="shared" ref="C3:H3" si="0">B3+1</f>
        <v>44978</v>
      </c>
      <c r="D3" s="21">
        <f t="shared" si="0"/>
        <v>44979</v>
      </c>
      <c r="E3" s="21">
        <f t="shared" si="0"/>
        <v>44980</v>
      </c>
      <c r="F3" s="21">
        <f t="shared" si="0"/>
        <v>44981</v>
      </c>
      <c r="G3" s="21">
        <f t="shared" si="0"/>
        <v>44982</v>
      </c>
      <c r="H3" s="23">
        <f t="shared" si="0"/>
        <v>44983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 t="s">
        <v>9</v>
      </c>
      <c r="E5" s="36" t="s">
        <v>9</v>
      </c>
      <c r="F5" s="36" t="s">
        <v>9</v>
      </c>
      <c r="G5" s="36" t="s">
        <v>9</v>
      </c>
      <c r="H5" s="36" t="s">
        <v>5</v>
      </c>
      <c r="J5" s="46" t="s">
        <v>5</v>
      </c>
      <c r="K5">
        <f t="shared" ref="K5:K10" si="2">COUNTIF($B$5:$H$111,J5)</f>
        <v>137</v>
      </c>
      <c r="L5" s="32">
        <f t="shared" ref="L5:L10" si="3">K5/$K$11</f>
        <v>0.57322175732217573</v>
      </c>
      <c r="M5" s="50">
        <f>B3</f>
        <v>44977</v>
      </c>
      <c r="O5" t="s">
        <v>42</v>
      </c>
      <c r="P5">
        <f>SUM(M13:M16)</f>
        <v>237</v>
      </c>
      <c r="Q5" s="50">
        <f>M5</f>
        <v>44977</v>
      </c>
    </row>
    <row r="6" spans="1:17" x14ac:dyDescent="0.25">
      <c r="A6" s="4">
        <v>2</v>
      </c>
      <c r="B6" s="36"/>
      <c r="C6" s="36"/>
      <c r="D6" s="36"/>
      <c r="E6" s="36"/>
      <c r="F6" s="36"/>
      <c r="G6" s="36"/>
      <c r="H6" s="36" t="s">
        <v>9</v>
      </c>
      <c r="J6" s="40" t="s">
        <v>8</v>
      </c>
      <c r="K6">
        <f t="shared" si="2"/>
        <v>46</v>
      </c>
      <c r="L6" s="33">
        <f t="shared" si="3"/>
        <v>0.19246861924686193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 t="s">
        <v>8</v>
      </c>
      <c r="E7" s="36"/>
      <c r="F7" s="36"/>
      <c r="G7" s="36"/>
      <c r="H7" s="36" t="s">
        <v>5</v>
      </c>
      <c r="J7" s="44" t="s">
        <v>9</v>
      </c>
      <c r="K7">
        <f t="shared" si="2"/>
        <v>16</v>
      </c>
      <c r="L7" s="33">
        <f t="shared" si="3"/>
        <v>6.6945606694560664E-2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2"/>
        <v>14</v>
      </c>
      <c r="L8" s="33">
        <f t="shared" si="3"/>
        <v>5.8577405857740586E-2</v>
      </c>
      <c r="O8" s="62" t="s">
        <v>20</v>
      </c>
      <c r="P8" s="62">
        <f>P5+P6-P7</f>
        <v>237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26</v>
      </c>
      <c r="L10" s="35">
        <f t="shared" si="3"/>
        <v>0.10878661087866109</v>
      </c>
      <c r="O10" t="s">
        <v>55</v>
      </c>
      <c r="P10">
        <f>P8</f>
        <v>237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239</v>
      </c>
    </row>
    <row r="12" spans="1:17" x14ac:dyDescent="0.25">
      <c r="A12" s="4">
        <v>8</v>
      </c>
      <c r="B12" s="36" t="s">
        <v>5</v>
      </c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 t="s">
        <v>8</v>
      </c>
      <c r="C13" s="36" t="s">
        <v>5</v>
      </c>
      <c r="D13" s="36"/>
      <c r="E13" s="36"/>
      <c r="F13" s="36"/>
      <c r="G13" s="36" t="s">
        <v>9</v>
      </c>
      <c r="H13" s="36" t="s">
        <v>9</v>
      </c>
      <c r="L13" t="s">
        <v>84</v>
      </c>
      <c r="M13">
        <f>4+2</f>
        <v>6</v>
      </c>
    </row>
    <row r="14" spans="1:17" x14ac:dyDescent="0.25">
      <c r="A14" s="4">
        <v>10</v>
      </c>
      <c r="B14" s="36" t="s">
        <v>5</v>
      </c>
      <c r="C14" s="36"/>
      <c r="D14" s="36"/>
      <c r="E14" s="36" t="s">
        <v>8</v>
      </c>
      <c r="F14" s="36"/>
      <c r="G14" s="36" t="s">
        <v>9</v>
      </c>
      <c r="H14" s="36" t="s">
        <v>9</v>
      </c>
      <c r="L14" t="s">
        <v>85</v>
      </c>
      <c r="M14">
        <f>129+41</f>
        <v>170</v>
      </c>
    </row>
    <row r="15" spans="1:17" x14ac:dyDescent="0.25">
      <c r="A15" s="4">
        <v>11</v>
      </c>
      <c r="B15" s="36" t="s">
        <v>5</v>
      </c>
      <c r="C15" s="36"/>
      <c r="D15" s="36" t="s">
        <v>5</v>
      </c>
      <c r="E15" s="36" t="s">
        <v>5</v>
      </c>
      <c r="F15" s="36" t="s">
        <v>5</v>
      </c>
      <c r="G15" s="36"/>
      <c r="H15" s="36" t="s">
        <v>5</v>
      </c>
      <c r="L15" t="s">
        <v>86</v>
      </c>
      <c r="M15">
        <f>24+7</f>
        <v>31</v>
      </c>
    </row>
    <row r="16" spans="1:17" x14ac:dyDescent="0.25">
      <c r="A16" s="4">
        <v>12</v>
      </c>
      <c r="B16" s="36" t="s">
        <v>8</v>
      </c>
      <c r="C16" s="36"/>
      <c r="D16" s="36"/>
      <c r="E16" s="36" t="s">
        <v>5</v>
      </c>
      <c r="F16" s="36"/>
      <c r="G16" s="36"/>
      <c r="H16" s="36"/>
      <c r="L16" t="s">
        <v>87</v>
      </c>
      <c r="M16">
        <f>20+10</f>
        <v>30</v>
      </c>
      <c r="O16" s="60"/>
    </row>
    <row r="17" spans="1:18" x14ac:dyDescent="0.25">
      <c r="A17" s="4">
        <v>13</v>
      </c>
      <c r="B17" s="36" t="s">
        <v>5</v>
      </c>
      <c r="C17" s="36"/>
      <c r="D17" s="36"/>
      <c r="E17" s="36" t="s">
        <v>5</v>
      </c>
      <c r="F17" s="36"/>
      <c r="G17" s="36"/>
      <c r="H17" s="36" t="s">
        <v>5</v>
      </c>
      <c r="I17" s="71" t="s">
        <v>43</v>
      </c>
      <c r="J17" s="72"/>
      <c r="K17" s="72"/>
    </row>
    <row r="18" spans="1:18" x14ac:dyDescent="0.25">
      <c r="A18" s="4">
        <v>14</v>
      </c>
      <c r="B18" s="36" t="s">
        <v>8</v>
      </c>
      <c r="C18" s="36" t="s">
        <v>5</v>
      </c>
      <c r="D18" s="36"/>
      <c r="E18" s="36"/>
      <c r="F18" s="36"/>
      <c r="G18" s="36"/>
      <c r="H18" s="36"/>
      <c r="I18" s="71" t="s">
        <v>45</v>
      </c>
      <c r="J18" s="72"/>
      <c r="K18" t="s">
        <v>2</v>
      </c>
    </row>
    <row r="19" spans="1:18" x14ac:dyDescent="0.25">
      <c r="A19" s="4">
        <v>15</v>
      </c>
      <c r="B19" s="36"/>
      <c r="C19" s="36"/>
      <c r="D19" s="36" t="s">
        <v>5</v>
      </c>
      <c r="E19" s="36"/>
      <c r="F19" s="36"/>
      <c r="G19" s="36"/>
      <c r="H19" s="36"/>
      <c r="I19" s="38" t="s">
        <v>46</v>
      </c>
      <c r="J19" s="38" t="str">
        <f>TEXT(B3,"ddd")</f>
        <v>seg</v>
      </c>
      <c r="K19" s="58"/>
      <c r="M19" t="s">
        <v>90</v>
      </c>
      <c r="N19">
        <v>24</v>
      </c>
      <c r="O19">
        <v>27</v>
      </c>
      <c r="P19">
        <v>27</v>
      </c>
      <c r="Q19">
        <v>26</v>
      </c>
      <c r="R19">
        <v>25</v>
      </c>
    </row>
    <row r="20" spans="1:18" x14ac:dyDescent="0.25">
      <c r="A20" s="4">
        <v>16</v>
      </c>
      <c r="B20" s="36" t="s">
        <v>8</v>
      </c>
      <c r="C20" s="36"/>
      <c r="D20" s="36"/>
      <c r="E20" s="36" t="s">
        <v>10</v>
      </c>
      <c r="F20" s="36"/>
      <c r="G20" s="36" t="s">
        <v>5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>
        <v>5</v>
      </c>
      <c r="O20">
        <v>6</v>
      </c>
      <c r="P20">
        <v>7</v>
      </c>
      <c r="Q20">
        <v>2</v>
      </c>
    </row>
    <row r="21" spans="1:18" x14ac:dyDescent="0.25">
      <c r="A21" s="4">
        <v>17</v>
      </c>
      <c r="B21" s="36"/>
      <c r="C21" s="36" t="s">
        <v>5</v>
      </c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0"/>
      <c r="Q21">
        <v>1</v>
      </c>
      <c r="R21">
        <v>3</v>
      </c>
    </row>
    <row r="22" spans="1:18" x14ac:dyDescent="0.25">
      <c r="A22" s="4">
        <v>18</v>
      </c>
      <c r="B22" s="36"/>
      <c r="C22" s="36"/>
      <c r="D22" s="36"/>
      <c r="E22" s="36" t="s">
        <v>5</v>
      </c>
      <c r="F22" s="36"/>
      <c r="G22" s="36" t="s">
        <v>8</v>
      </c>
      <c r="H22" s="36" t="s">
        <v>8</v>
      </c>
      <c r="I22" s="38" t="s">
        <v>49</v>
      </c>
      <c r="J22" s="38" t="str">
        <f>TEXT(E3,"ddd")</f>
        <v>qui</v>
      </c>
      <c r="K22" s="58"/>
      <c r="M22" t="s">
        <v>93</v>
      </c>
      <c r="N22">
        <v>4</v>
      </c>
      <c r="O22">
        <v>4</v>
      </c>
      <c r="P22">
        <v>4</v>
      </c>
      <c r="Q22">
        <v>6</v>
      </c>
      <c r="R22">
        <v>6</v>
      </c>
    </row>
    <row r="23" spans="1:18" x14ac:dyDescent="0.25">
      <c r="A23" s="4">
        <v>19</v>
      </c>
      <c r="B23" s="36"/>
      <c r="C23" s="36"/>
      <c r="D23" s="36" t="s">
        <v>8</v>
      </c>
      <c r="E23" s="36" t="s">
        <v>8</v>
      </c>
      <c r="F23" s="36" t="s">
        <v>8</v>
      </c>
      <c r="G23" s="36"/>
      <c r="H23" s="36"/>
      <c r="I23" s="38" t="s">
        <v>50</v>
      </c>
      <c r="J23" s="38" t="str">
        <f>TEXT(F3,"ddd")</f>
        <v>sex</v>
      </c>
      <c r="K23" s="58"/>
    </row>
    <row r="24" spans="1:18" x14ac:dyDescent="0.25">
      <c r="A24" s="4">
        <v>20</v>
      </c>
      <c r="B24" s="36" t="s">
        <v>8</v>
      </c>
      <c r="C24" s="36" t="s">
        <v>8</v>
      </c>
      <c r="D24" s="36" t="s">
        <v>5</v>
      </c>
      <c r="E24" s="36"/>
      <c r="F24" s="36" t="s">
        <v>5</v>
      </c>
      <c r="G24" s="36" t="s">
        <v>5</v>
      </c>
      <c r="H24" s="36"/>
      <c r="I24" s="38" t="s">
        <v>51</v>
      </c>
      <c r="J24" s="38" t="str">
        <f>TEXT(G3,"ddd")</f>
        <v>sáb</v>
      </c>
      <c r="K24" s="58"/>
    </row>
    <row r="25" spans="1:18" x14ac:dyDescent="0.25">
      <c r="A25" s="4">
        <v>21</v>
      </c>
      <c r="B25" s="36"/>
      <c r="C25" s="36"/>
      <c r="D25" s="36"/>
      <c r="E25" s="36" t="s">
        <v>10</v>
      </c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8" x14ac:dyDescent="0.25">
      <c r="A26" s="4">
        <v>22</v>
      </c>
      <c r="B26" s="36"/>
      <c r="C26" s="36"/>
      <c r="D26" s="36"/>
      <c r="E26" s="36"/>
      <c r="F26" s="36" t="s">
        <v>5</v>
      </c>
      <c r="G26" s="36" t="s">
        <v>5</v>
      </c>
      <c r="H26" s="36"/>
    </row>
    <row r="27" spans="1:18" x14ac:dyDescent="0.25">
      <c r="A27" s="4">
        <v>23</v>
      </c>
      <c r="B27" s="36" t="s">
        <v>8</v>
      </c>
      <c r="C27" s="36" t="s">
        <v>10</v>
      </c>
      <c r="D27" s="36" t="s">
        <v>5</v>
      </c>
      <c r="E27" s="36"/>
      <c r="F27" s="36" t="s">
        <v>10</v>
      </c>
      <c r="G27" s="36"/>
      <c r="H27" s="36"/>
      <c r="I27" s="71" t="s">
        <v>44</v>
      </c>
      <c r="J27" s="72"/>
      <c r="K27" s="72"/>
    </row>
    <row r="28" spans="1:18" x14ac:dyDescent="0.25">
      <c r="A28" s="4">
        <v>24</v>
      </c>
      <c r="B28" s="36" t="s">
        <v>8</v>
      </c>
      <c r="C28" s="36" t="s">
        <v>10</v>
      </c>
      <c r="D28" s="36"/>
      <c r="E28" s="36"/>
      <c r="F28" s="36" t="s">
        <v>5</v>
      </c>
      <c r="G28" s="36" t="s">
        <v>5</v>
      </c>
      <c r="H28" s="36"/>
      <c r="I28" s="71" t="s">
        <v>45</v>
      </c>
      <c r="J28" s="72"/>
      <c r="K28" t="s">
        <v>2</v>
      </c>
    </row>
    <row r="29" spans="1:18" x14ac:dyDescent="0.25">
      <c r="A29" s="4">
        <v>25</v>
      </c>
      <c r="B29" s="36" t="s">
        <v>8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8" x14ac:dyDescent="0.25">
      <c r="A30" s="4">
        <v>26</v>
      </c>
      <c r="B30" s="36" t="s">
        <v>8</v>
      </c>
      <c r="C30" s="36" t="s">
        <v>10</v>
      </c>
      <c r="D30" s="36"/>
      <c r="E30" s="36"/>
      <c r="F30" s="36"/>
      <c r="G30" s="36" t="s">
        <v>5</v>
      </c>
      <c r="H30" s="36"/>
      <c r="I30" s="38" t="s">
        <v>47</v>
      </c>
      <c r="J30" s="38" t="str">
        <f t="shared" si="4"/>
        <v>ter</v>
      </c>
      <c r="K30" s="58"/>
    </row>
    <row r="31" spans="1:18" x14ac:dyDescent="0.25">
      <c r="A31" s="4">
        <v>27</v>
      </c>
      <c r="B31" s="36"/>
      <c r="C31" s="36"/>
      <c r="D31" s="36"/>
      <c r="E31" s="36"/>
      <c r="F31" s="36" t="s">
        <v>5</v>
      </c>
      <c r="G31" s="36"/>
      <c r="H31" s="36"/>
      <c r="I31" s="38" t="s">
        <v>48</v>
      </c>
      <c r="J31" s="38" t="str">
        <f t="shared" si="4"/>
        <v>qua</v>
      </c>
      <c r="K31" s="58"/>
    </row>
    <row r="32" spans="1:18" x14ac:dyDescent="0.25">
      <c r="A32" s="4">
        <v>28</v>
      </c>
      <c r="B32" s="36" t="s">
        <v>8</v>
      </c>
      <c r="C32" s="36" t="s">
        <v>8</v>
      </c>
      <c r="D32" s="36" t="s">
        <v>8</v>
      </c>
      <c r="E32" s="36" t="s">
        <v>10</v>
      </c>
      <c r="F32" s="36" t="s">
        <v>10</v>
      </c>
      <c r="G32" s="36"/>
      <c r="H32" s="36" t="s">
        <v>5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 t="s">
        <v>5</v>
      </c>
      <c r="F33" s="36" t="s">
        <v>5</v>
      </c>
      <c r="G33" s="36" t="s">
        <v>8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8</v>
      </c>
      <c r="C34" s="36" t="s">
        <v>10</v>
      </c>
      <c r="D34" s="36" t="s">
        <v>9</v>
      </c>
      <c r="E34" s="36" t="s">
        <v>5</v>
      </c>
      <c r="F34" s="36"/>
      <c r="G34" s="36"/>
      <c r="H34" s="36" t="s">
        <v>5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8</v>
      </c>
      <c r="C35" s="36" t="s">
        <v>10</v>
      </c>
      <c r="D35" s="36"/>
      <c r="E35" s="36" t="s">
        <v>5</v>
      </c>
      <c r="F35" s="36"/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8</v>
      </c>
      <c r="C36" s="36" t="s">
        <v>5</v>
      </c>
      <c r="D36" s="36" t="s">
        <v>5</v>
      </c>
      <c r="E36" s="36" t="s">
        <v>5</v>
      </c>
      <c r="F36" s="36" t="s">
        <v>5</v>
      </c>
      <c r="G36" s="36" t="s">
        <v>5</v>
      </c>
      <c r="H36" s="36" t="s">
        <v>5</v>
      </c>
    </row>
    <row r="37" spans="1:11" x14ac:dyDescent="0.25">
      <c r="A37" s="4">
        <v>33</v>
      </c>
      <c r="B37" s="36" t="s">
        <v>8</v>
      </c>
      <c r="C37" s="36" t="s">
        <v>10</v>
      </c>
      <c r="D37" s="36" t="s">
        <v>10</v>
      </c>
      <c r="E37" s="36"/>
      <c r="F37" s="36"/>
      <c r="G37" s="36"/>
      <c r="H37" s="36"/>
    </row>
    <row r="38" spans="1:11" x14ac:dyDescent="0.25">
      <c r="A38" s="4">
        <v>34</v>
      </c>
      <c r="B38" s="36" t="s">
        <v>8</v>
      </c>
      <c r="C38" s="36" t="s">
        <v>5</v>
      </c>
      <c r="D38" s="36"/>
      <c r="E38" s="36"/>
      <c r="F38" s="36" t="s">
        <v>10</v>
      </c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 t="s">
        <v>5</v>
      </c>
      <c r="C42" s="36"/>
      <c r="D42" s="36"/>
      <c r="E42" s="36"/>
      <c r="F42" s="36"/>
      <c r="G42" s="36"/>
      <c r="H42" s="36" t="s">
        <v>5</v>
      </c>
    </row>
    <row r="43" spans="1:11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 t="s">
        <v>5</v>
      </c>
    </row>
    <row r="44" spans="1:11" x14ac:dyDescent="0.25">
      <c r="A44" s="4">
        <v>40</v>
      </c>
      <c r="B44" s="36" t="s">
        <v>8</v>
      </c>
      <c r="C44" s="36" t="s">
        <v>8</v>
      </c>
      <c r="D44" s="36" t="s">
        <v>8</v>
      </c>
      <c r="E44" s="36" t="s">
        <v>10</v>
      </c>
      <c r="F44" s="36" t="s">
        <v>5</v>
      </c>
      <c r="G44" s="36"/>
      <c r="H44" s="36" t="s">
        <v>5</v>
      </c>
    </row>
    <row r="45" spans="1:11" x14ac:dyDescent="0.25">
      <c r="A45" s="4">
        <v>41</v>
      </c>
      <c r="B45" s="36"/>
      <c r="C45" s="36" t="s">
        <v>10</v>
      </c>
      <c r="D45" s="36"/>
      <c r="E45" s="36"/>
      <c r="F45" s="36" t="s">
        <v>8</v>
      </c>
      <c r="G45" s="36"/>
      <c r="H45" s="36"/>
    </row>
    <row r="46" spans="1:11" x14ac:dyDescent="0.25">
      <c r="A46" s="4">
        <v>42</v>
      </c>
      <c r="B46" s="36" t="s">
        <v>5</v>
      </c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 t="s">
        <v>5</v>
      </c>
      <c r="D47" s="36"/>
      <c r="E47" s="36"/>
      <c r="F47" s="36"/>
      <c r="G47" s="36"/>
      <c r="H47" s="36"/>
    </row>
    <row r="48" spans="1:11" x14ac:dyDescent="0.25">
      <c r="A48" s="4">
        <v>44</v>
      </c>
      <c r="B48" s="36" t="s">
        <v>10</v>
      </c>
      <c r="C48" s="36"/>
      <c r="D48" s="36"/>
      <c r="E48" s="36" t="s">
        <v>5</v>
      </c>
      <c r="F48" s="36"/>
      <c r="G48" s="36"/>
      <c r="H48" s="36"/>
    </row>
    <row r="49" spans="1:16" x14ac:dyDescent="0.25">
      <c r="A49" s="4">
        <v>45</v>
      </c>
      <c r="B49" s="36" t="s">
        <v>5</v>
      </c>
      <c r="C49" s="36"/>
      <c r="D49" s="36"/>
      <c r="E49" s="36"/>
      <c r="F49" s="36" t="s">
        <v>5</v>
      </c>
      <c r="G49" s="36"/>
      <c r="H49" s="36" t="s">
        <v>5</v>
      </c>
    </row>
    <row r="50" spans="1:16" x14ac:dyDescent="0.25">
      <c r="A50" s="4">
        <v>46</v>
      </c>
      <c r="B50" s="36"/>
      <c r="C50" s="36"/>
      <c r="D50" s="36" t="s">
        <v>5</v>
      </c>
      <c r="E50" s="36"/>
      <c r="F50" s="36"/>
      <c r="G50" s="36"/>
      <c r="H50" s="36" t="s">
        <v>8</v>
      </c>
    </row>
    <row r="51" spans="1:16" x14ac:dyDescent="0.25">
      <c r="A51" s="4">
        <v>47</v>
      </c>
      <c r="B51" s="36"/>
      <c r="C51" s="36"/>
      <c r="D51" s="36" t="s">
        <v>5</v>
      </c>
      <c r="E51" s="36"/>
      <c r="F51" s="36"/>
      <c r="G51" s="36" t="s">
        <v>5</v>
      </c>
      <c r="H51" s="36"/>
    </row>
    <row r="52" spans="1:16" x14ac:dyDescent="0.25">
      <c r="A52" s="4">
        <v>48</v>
      </c>
      <c r="B52" s="36" t="s">
        <v>9</v>
      </c>
      <c r="C52" s="36" t="s">
        <v>8</v>
      </c>
      <c r="D52" s="36" t="s">
        <v>8</v>
      </c>
      <c r="E52" s="36" t="s">
        <v>8</v>
      </c>
      <c r="F52" s="36" t="s">
        <v>8</v>
      </c>
      <c r="G52" s="36" t="s">
        <v>8</v>
      </c>
      <c r="H52" s="36"/>
    </row>
    <row r="53" spans="1:16" x14ac:dyDescent="0.25">
      <c r="A53" s="4">
        <v>49</v>
      </c>
      <c r="B53" s="36" t="s">
        <v>5</v>
      </c>
      <c r="C53" s="36"/>
      <c r="D53" s="36"/>
      <c r="E53" s="36" t="s">
        <v>5</v>
      </c>
      <c r="F53" s="36"/>
      <c r="G53" s="36" t="s">
        <v>5</v>
      </c>
      <c r="H53" s="36"/>
      <c r="K53" t="s">
        <v>57</v>
      </c>
    </row>
    <row r="54" spans="1:16" x14ac:dyDescent="0.25">
      <c r="A54" s="4">
        <v>50</v>
      </c>
      <c r="B54" s="36" t="s">
        <v>5</v>
      </c>
      <c r="C54" s="36"/>
      <c r="D54" s="36"/>
      <c r="E54" s="36" t="s">
        <v>5</v>
      </c>
      <c r="F54" s="36"/>
      <c r="G54" s="36"/>
      <c r="H54" s="36" t="s">
        <v>5</v>
      </c>
    </row>
    <row r="55" spans="1:16" x14ac:dyDescent="0.25">
      <c r="A55" s="4">
        <v>51</v>
      </c>
      <c r="B55" s="36" t="s">
        <v>5</v>
      </c>
      <c r="C55" s="36"/>
      <c r="D55" s="36" t="s">
        <v>5</v>
      </c>
      <c r="E55" s="36"/>
      <c r="F55" s="36" t="s">
        <v>5</v>
      </c>
      <c r="G55" s="36" t="s">
        <v>5</v>
      </c>
      <c r="H55" s="36"/>
    </row>
    <row r="56" spans="1:16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5</v>
      </c>
      <c r="G56" s="36"/>
      <c r="H56" s="36" t="s">
        <v>5</v>
      </c>
    </row>
    <row r="57" spans="1:16" x14ac:dyDescent="0.25">
      <c r="A57" s="4">
        <v>53</v>
      </c>
      <c r="B57" s="36"/>
      <c r="C57" s="36" t="s">
        <v>5</v>
      </c>
      <c r="D57" s="36"/>
      <c r="E57" s="36"/>
      <c r="F57" s="36" t="s">
        <v>5</v>
      </c>
      <c r="G57" s="36"/>
      <c r="H57" s="36" t="s">
        <v>5</v>
      </c>
      <c r="P57" s="17"/>
    </row>
    <row r="58" spans="1:16" x14ac:dyDescent="0.25">
      <c r="A58" s="4">
        <v>54</v>
      </c>
      <c r="B58" s="36"/>
      <c r="C58" s="36" t="s">
        <v>5</v>
      </c>
      <c r="D58" s="36"/>
      <c r="E58" s="36"/>
      <c r="F58" s="36" t="s">
        <v>5</v>
      </c>
      <c r="G58" s="36"/>
      <c r="H58" s="36" t="s">
        <v>5</v>
      </c>
    </row>
    <row r="59" spans="1:16" x14ac:dyDescent="0.25">
      <c r="A59" s="4">
        <v>55</v>
      </c>
      <c r="B59" s="36"/>
      <c r="C59" s="36"/>
      <c r="D59" s="36" t="s">
        <v>9</v>
      </c>
      <c r="E59" s="36" t="s">
        <v>5</v>
      </c>
      <c r="F59" s="36"/>
      <c r="G59" s="36" t="s">
        <v>5</v>
      </c>
      <c r="H59" s="36"/>
    </row>
    <row r="60" spans="1:16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/>
    </row>
    <row r="61" spans="1:16" x14ac:dyDescent="0.25">
      <c r="A61" s="4">
        <v>57</v>
      </c>
      <c r="B61" s="36"/>
      <c r="C61" s="36"/>
      <c r="D61" s="36"/>
      <c r="E61" s="36" t="s">
        <v>5</v>
      </c>
      <c r="F61" s="36"/>
      <c r="G61" s="36"/>
      <c r="H61" s="36"/>
    </row>
    <row r="62" spans="1:16" x14ac:dyDescent="0.25">
      <c r="A62" s="4">
        <v>58</v>
      </c>
      <c r="B62" s="36" t="s">
        <v>5</v>
      </c>
      <c r="C62" s="36"/>
      <c r="D62" s="36"/>
      <c r="E62" s="36"/>
      <c r="F62" s="36"/>
      <c r="G62" s="36"/>
      <c r="H62" s="36"/>
    </row>
    <row r="63" spans="1:16" x14ac:dyDescent="0.25">
      <c r="A63" s="4">
        <v>59</v>
      </c>
      <c r="B63" s="36"/>
      <c r="C63" s="36"/>
      <c r="D63" s="36" t="s">
        <v>10</v>
      </c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 t="s">
        <v>5</v>
      </c>
      <c r="D65" s="36"/>
      <c r="E65" s="36"/>
      <c r="F65" s="36"/>
      <c r="G65" s="36"/>
      <c r="H65" s="36"/>
    </row>
    <row r="66" spans="1:8" x14ac:dyDescent="0.25">
      <c r="A66" s="4">
        <v>62</v>
      </c>
      <c r="B66" s="36" t="s">
        <v>5</v>
      </c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 t="s">
        <v>5</v>
      </c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 t="s">
        <v>10</v>
      </c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 t="s">
        <v>9</v>
      </c>
      <c r="E72" s="36" t="s">
        <v>9</v>
      </c>
      <c r="F72" s="36"/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 t="s">
        <v>8</v>
      </c>
      <c r="F74" s="36" t="s">
        <v>9</v>
      </c>
      <c r="G74" s="36" t="s">
        <v>5</v>
      </c>
      <c r="H74" s="36" t="s">
        <v>8</v>
      </c>
    </row>
    <row r="75" spans="1:8" x14ac:dyDescent="0.25">
      <c r="A75" s="4">
        <v>71</v>
      </c>
      <c r="B75" s="36"/>
      <c r="C75" s="36"/>
      <c r="D75" s="36"/>
      <c r="E75" s="36" t="s">
        <v>8</v>
      </c>
      <c r="F75" s="36" t="s">
        <v>5</v>
      </c>
      <c r="G75" s="36"/>
      <c r="H75" s="36"/>
    </row>
    <row r="76" spans="1:8" x14ac:dyDescent="0.25">
      <c r="A76" s="4">
        <v>72</v>
      </c>
      <c r="B76" s="36"/>
      <c r="C76" s="36"/>
      <c r="D76" s="36"/>
      <c r="E76" s="36" t="s">
        <v>8</v>
      </c>
      <c r="F76" s="36"/>
      <c r="G76" s="36"/>
      <c r="H76" s="36"/>
    </row>
    <row r="77" spans="1:8" x14ac:dyDescent="0.25">
      <c r="A77" s="4">
        <v>73</v>
      </c>
      <c r="B77" s="36"/>
      <c r="C77" s="36"/>
      <c r="D77" s="36" t="s">
        <v>5</v>
      </c>
      <c r="E77" s="36"/>
      <c r="F77" s="36"/>
      <c r="G77" s="36" t="s">
        <v>5</v>
      </c>
      <c r="H77" s="36"/>
    </row>
    <row r="78" spans="1:8" x14ac:dyDescent="0.25">
      <c r="A78" s="4">
        <v>74</v>
      </c>
      <c r="B78" s="36"/>
      <c r="C78" s="36" t="s">
        <v>5</v>
      </c>
      <c r="D78" s="36"/>
      <c r="E78" s="36"/>
      <c r="F78" s="36" t="s">
        <v>10</v>
      </c>
      <c r="G78" s="36" t="s">
        <v>5</v>
      </c>
      <c r="H78" s="36"/>
    </row>
    <row r="79" spans="1:8" x14ac:dyDescent="0.25">
      <c r="A79" s="4">
        <v>101</v>
      </c>
      <c r="B79" s="37" t="s">
        <v>8</v>
      </c>
      <c r="C79" s="37" t="s">
        <v>8</v>
      </c>
      <c r="D79" s="37" t="s">
        <v>8</v>
      </c>
      <c r="E79" s="37" t="s">
        <v>7</v>
      </c>
      <c r="F79" s="37"/>
      <c r="G79" s="36" t="s">
        <v>10</v>
      </c>
      <c r="H79" s="36"/>
    </row>
    <row r="80" spans="1:8" x14ac:dyDescent="0.25">
      <c r="A80" s="4">
        <v>102</v>
      </c>
      <c r="B80" s="36" t="s">
        <v>5</v>
      </c>
      <c r="C80" s="36" t="s">
        <v>5</v>
      </c>
      <c r="D80" s="36" t="s">
        <v>5</v>
      </c>
      <c r="E80" s="36" t="s">
        <v>5</v>
      </c>
      <c r="F80" s="36"/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7"/>
      <c r="D81" s="36" t="s">
        <v>8</v>
      </c>
      <c r="E81" s="36" t="s">
        <v>7</v>
      </c>
      <c r="F81" s="37"/>
      <c r="G81" s="36"/>
      <c r="H81" s="37"/>
    </row>
    <row r="82" spans="1:8" x14ac:dyDescent="0.25">
      <c r="A82" s="4">
        <v>104</v>
      </c>
      <c r="B82" s="37" t="s">
        <v>5</v>
      </c>
      <c r="C82" s="36"/>
      <c r="D82" s="36"/>
      <c r="E82" s="36" t="s">
        <v>7</v>
      </c>
      <c r="F82" s="37"/>
      <c r="G82" s="36" t="s">
        <v>10</v>
      </c>
      <c r="H82" s="36"/>
    </row>
    <row r="83" spans="1:8" x14ac:dyDescent="0.25">
      <c r="A83" s="4">
        <v>105</v>
      </c>
      <c r="B83" s="37"/>
      <c r="C83" s="36" t="s">
        <v>5</v>
      </c>
      <c r="D83" s="36"/>
      <c r="E83" s="36"/>
      <c r="F83" s="36" t="s">
        <v>7</v>
      </c>
      <c r="G83" s="36"/>
      <c r="H83" s="36"/>
    </row>
    <row r="84" spans="1:8" x14ac:dyDescent="0.25">
      <c r="A84" s="4">
        <v>106</v>
      </c>
      <c r="B84" s="36"/>
      <c r="C84" s="36"/>
      <c r="D84" s="36" t="s">
        <v>5</v>
      </c>
      <c r="E84" s="36"/>
      <c r="F84" s="36"/>
      <c r="G84" s="36"/>
      <c r="H84" s="36"/>
    </row>
    <row r="85" spans="1:8" x14ac:dyDescent="0.25">
      <c r="A85" s="4">
        <v>107</v>
      </c>
      <c r="B85" s="36"/>
      <c r="C85" s="36" t="s">
        <v>5</v>
      </c>
      <c r="D85" s="36"/>
      <c r="E85" s="36"/>
      <c r="F85" s="36" t="s">
        <v>7</v>
      </c>
      <c r="G85" s="36"/>
      <c r="H85" s="36"/>
    </row>
    <row r="86" spans="1:8" x14ac:dyDescent="0.25">
      <c r="A86" s="4">
        <v>108</v>
      </c>
      <c r="B86" s="36"/>
      <c r="C86" s="36" t="s">
        <v>5</v>
      </c>
      <c r="D86" s="36"/>
      <c r="E86" s="36"/>
      <c r="F86" s="36" t="s">
        <v>7</v>
      </c>
      <c r="G86" s="36"/>
      <c r="H86" s="36"/>
    </row>
    <row r="87" spans="1:8" x14ac:dyDescent="0.25">
      <c r="A87" s="4">
        <v>109</v>
      </c>
      <c r="B87" s="36"/>
      <c r="C87" s="36"/>
      <c r="D87" s="36" t="s">
        <v>5</v>
      </c>
      <c r="E87" s="36"/>
      <c r="F87" s="36"/>
      <c r="G87" s="36"/>
      <c r="H87" s="36"/>
    </row>
    <row r="88" spans="1:8" x14ac:dyDescent="0.25">
      <c r="A88" s="4">
        <v>110</v>
      </c>
      <c r="B88" s="36" t="s">
        <v>5</v>
      </c>
      <c r="C88" s="36"/>
      <c r="D88" s="36"/>
      <c r="E88" s="36" t="s">
        <v>7</v>
      </c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 t="s">
        <v>5</v>
      </c>
      <c r="E90" s="36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 t="s">
        <v>7</v>
      </c>
      <c r="F91" s="36"/>
      <c r="G91" s="36"/>
      <c r="H91" s="36"/>
    </row>
    <row r="92" spans="1:8" x14ac:dyDescent="0.25">
      <c r="A92" s="4">
        <v>114</v>
      </c>
      <c r="B92" s="36" t="s">
        <v>5</v>
      </c>
      <c r="C92" s="36"/>
      <c r="D92" s="36"/>
      <c r="E92" s="36"/>
      <c r="F92" s="37" t="s">
        <v>7</v>
      </c>
      <c r="G92" s="36"/>
      <c r="H92" s="36"/>
    </row>
    <row r="93" spans="1:8" x14ac:dyDescent="0.25">
      <c r="A93" s="4">
        <v>115</v>
      </c>
      <c r="B93" s="36"/>
      <c r="C93" s="36" t="s">
        <v>5</v>
      </c>
      <c r="D93" s="36"/>
      <c r="E93" s="36"/>
      <c r="F93" s="36" t="s">
        <v>7</v>
      </c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 t="s">
        <v>5</v>
      </c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6"/>
      <c r="F97" s="36" t="s">
        <v>7</v>
      </c>
      <c r="G97" s="36"/>
      <c r="H97" s="36"/>
    </row>
    <row r="98" spans="1:8" x14ac:dyDescent="0.25">
      <c r="A98" s="4">
        <v>120</v>
      </c>
      <c r="B98" s="36"/>
      <c r="C98" s="36"/>
      <c r="D98" s="36" t="s">
        <v>5</v>
      </c>
      <c r="E98" s="36"/>
      <c r="F98" s="36"/>
      <c r="G98" s="36"/>
      <c r="H98" s="36"/>
    </row>
    <row r="99" spans="1:8" x14ac:dyDescent="0.25">
      <c r="A99" s="4">
        <v>121</v>
      </c>
      <c r="B99" s="36" t="s">
        <v>10</v>
      </c>
      <c r="C99" s="36" t="s">
        <v>9</v>
      </c>
      <c r="D99" s="36" t="s">
        <v>5</v>
      </c>
      <c r="E99" s="36" t="s">
        <v>5</v>
      </c>
      <c r="F99" s="36" t="s">
        <v>5</v>
      </c>
      <c r="G99" s="36" t="s">
        <v>8</v>
      </c>
      <c r="H99" s="36" t="s">
        <v>10</v>
      </c>
    </row>
    <row r="100" spans="1:8" x14ac:dyDescent="0.25">
      <c r="A100" s="4">
        <v>122</v>
      </c>
      <c r="B100" s="36"/>
      <c r="C100" s="36" t="s">
        <v>10</v>
      </c>
      <c r="D100" s="36"/>
      <c r="E100" s="36"/>
      <c r="F100" s="36" t="s">
        <v>10</v>
      </c>
      <c r="G100" s="36"/>
      <c r="H100" s="36"/>
    </row>
    <row r="101" spans="1:8" x14ac:dyDescent="0.25">
      <c r="A101" s="4">
        <v>123</v>
      </c>
      <c r="B101" s="36"/>
      <c r="C101" s="36"/>
      <c r="D101" s="36"/>
      <c r="E101" s="36"/>
      <c r="F101" s="36"/>
      <c r="G101" s="36" t="s">
        <v>5</v>
      </c>
      <c r="H101" s="36"/>
    </row>
    <row r="102" spans="1:8" x14ac:dyDescent="0.25">
      <c r="A102" s="4">
        <v>124</v>
      </c>
      <c r="B102" s="36"/>
      <c r="C102" s="36"/>
      <c r="D102" s="36"/>
      <c r="E102" s="36" t="s">
        <v>10</v>
      </c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 t="s">
        <v>5</v>
      </c>
      <c r="D104" s="36" t="s">
        <v>5</v>
      </c>
      <c r="E104" s="36" t="s">
        <v>5</v>
      </c>
      <c r="F104" s="36" t="s">
        <v>5</v>
      </c>
      <c r="G104" s="36" t="s">
        <v>5</v>
      </c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/>
      <c r="C106" s="36" t="s">
        <v>5</v>
      </c>
      <c r="D106" s="36"/>
      <c r="E106" s="36" t="s">
        <v>7</v>
      </c>
      <c r="F106" s="36" t="s">
        <v>7</v>
      </c>
      <c r="G106" s="36" t="s">
        <v>5</v>
      </c>
      <c r="H106" s="36" t="s">
        <v>5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5</v>
      </c>
      <c r="C108" s="36"/>
      <c r="D108" s="36" t="s">
        <v>8</v>
      </c>
      <c r="E108" s="36" t="s">
        <v>7</v>
      </c>
      <c r="F108" s="36" t="s">
        <v>5</v>
      </c>
      <c r="G108" s="36" t="s">
        <v>5</v>
      </c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8">
    <cfRule type="cellIs" dxfId="1390" priority="33" operator="equal">
      <formula>"Energia"</formula>
    </cfRule>
  </conditionalFormatting>
  <conditionalFormatting sqref="B27:B30">
    <cfRule type="cellIs" dxfId="1389" priority="29" operator="equal">
      <formula>"Energia"</formula>
    </cfRule>
  </conditionalFormatting>
  <conditionalFormatting sqref="B34:B38">
    <cfRule type="cellIs" dxfId="1388" priority="23" operator="equal">
      <formula>"Energia"</formula>
    </cfRule>
  </conditionalFormatting>
  <conditionalFormatting sqref="B78:C111">
    <cfRule type="cellIs" dxfId="1387" priority="396" operator="equal">
      <formula>"Elétrico"</formula>
    </cfRule>
    <cfRule type="cellIs" dxfId="1386" priority="393" operator="equal">
      <formula>"Feito"</formula>
    </cfRule>
    <cfRule type="cellIs" dxfId="1385" priority="394" operator="equal">
      <formula>"Operação"</formula>
    </cfRule>
    <cfRule type="cellIs" dxfId="1384" priority="382" operator="equal">
      <formula>"Energia"</formula>
    </cfRule>
    <cfRule type="cellIs" dxfId="1383" priority="395" operator="equal">
      <formula>"Chuva"</formula>
    </cfRule>
    <cfRule type="cellIs" dxfId="1382" priority="397" operator="equal">
      <formula>"Mecânico"</formula>
    </cfRule>
    <cfRule type="cellIs" dxfId="1381" priority="398" operator="equal">
      <formula>"Ok"</formula>
    </cfRule>
  </conditionalFormatting>
  <conditionalFormatting sqref="B53:D77">
    <cfRule type="cellIs" dxfId="1380" priority="254" operator="equal">
      <formula>"Elétrico"</formula>
    </cfRule>
    <cfRule type="cellIs" dxfId="1379" priority="256" operator="equal">
      <formula>"Ok"</formula>
    </cfRule>
    <cfRule type="cellIs" dxfId="1378" priority="255" operator="equal">
      <formula>"Mecânico"</formula>
    </cfRule>
    <cfRule type="cellIs" dxfId="1377" priority="253" operator="equal">
      <formula>"Chuva"</formula>
    </cfRule>
    <cfRule type="cellIs" dxfId="1376" priority="252" operator="equal">
      <formula>"Operação"</formula>
    </cfRule>
    <cfRule type="cellIs" dxfId="1375" priority="251" operator="equal">
      <formula>"Feito"</formula>
    </cfRule>
    <cfRule type="cellIs" dxfId="1374" priority="250" operator="equal">
      <formula>"Energia"</formula>
    </cfRule>
  </conditionalFormatting>
  <conditionalFormatting sqref="B6:F12 B13:H18 B19:F22 E46 E48:F51">
    <cfRule type="cellIs" dxfId="1373" priority="408" operator="equal">
      <formula>"Feito"</formula>
    </cfRule>
    <cfRule type="cellIs" dxfId="1372" priority="409" operator="equal">
      <formula>"Operação"</formula>
    </cfRule>
    <cfRule type="cellIs" dxfId="1371" priority="410" operator="equal">
      <formula>"Chuva"</formula>
    </cfRule>
    <cfRule type="cellIs" dxfId="1370" priority="411" operator="equal">
      <formula>"Elétrico"</formula>
    </cfRule>
    <cfRule type="cellIs" dxfId="1369" priority="412" operator="equal">
      <formula>"Mecânico"</formula>
    </cfRule>
    <cfRule type="cellIs" dxfId="1368" priority="413" operator="equal">
      <formula>"Ok"</formula>
    </cfRule>
  </conditionalFormatting>
  <conditionalFormatting sqref="B19:F22 E46 E48:F51">
    <cfRule type="cellIs" dxfId="1367" priority="407" operator="equal">
      <formula>"Energia"</formula>
    </cfRule>
  </conditionalFormatting>
  <conditionalFormatting sqref="B32:F32">
    <cfRule type="cellIs" dxfId="1366" priority="20" operator="equal">
      <formula>"Energia"</formula>
    </cfRule>
  </conditionalFormatting>
  <conditionalFormatting sqref="B5:G5 I5:I16 I19:I26 B24:E28 I29:I78 B38:E45 F38:F46 H44 B46:D51 E47:G47 B52:H52 F77:H77 D78">
    <cfRule type="cellIs" dxfId="1365" priority="425" operator="equal">
      <formula>"Feito"</formula>
    </cfRule>
    <cfRule type="cellIs" dxfId="1364" priority="426" operator="equal">
      <formula>"Operação"</formula>
    </cfRule>
    <cfRule type="cellIs" dxfId="1363" priority="427" operator="equal">
      <formula>"Chuva"</formula>
    </cfRule>
    <cfRule type="cellIs" dxfId="1362" priority="430" operator="equal">
      <formula>"Ok"</formula>
    </cfRule>
    <cfRule type="cellIs" dxfId="1361" priority="428" operator="equal">
      <formula>"Elétrico"</formula>
    </cfRule>
    <cfRule type="cellIs" dxfId="1360" priority="429" operator="equal">
      <formula>"Mecânico"</formula>
    </cfRule>
  </conditionalFormatting>
  <conditionalFormatting sqref="B5:G5 I5:I16 I19:I26 B24:E28 I29:I78 B38:E45 F38:F46 H44 B46:D51 E47:G47 B52:H52 F77:H77 D79:G96 F107:H107 D107:E111">
    <cfRule type="cellIs" dxfId="1359" priority="424" operator="equal">
      <formula>"Energia"</formula>
    </cfRule>
  </conditionalFormatting>
  <conditionalFormatting sqref="B23:G23">
    <cfRule type="cellIs" dxfId="1358" priority="191" operator="equal">
      <formula>"Operação"</formula>
    </cfRule>
    <cfRule type="cellIs" dxfId="1357" priority="192" operator="equal">
      <formula>"Chuva"</formula>
    </cfRule>
    <cfRule type="cellIs" dxfId="1356" priority="188" operator="equal">
      <formula>"Energia"</formula>
    </cfRule>
    <cfRule type="cellIs" dxfId="1355" priority="195" operator="equal">
      <formula>"Ok"</formula>
    </cfRule>
    <cfRule type="cellIs" dxfId="1354" priority="194" operator="equal">
      <formula>"Mecânico"</formula>
    </cfRule>
    <cfRule type="cellIs" dxfId="1353" priority="193" operator="equal">
      <formula>"Elétrico"</formula>
    </cfRule>
    <cfRule type="cellIs" dxfId="1352" priority="190" operator="equal">
      <formula>"Feito"</formula>
    </cfRule>
  </conditionalFormatting>
  <conditionalFormatting sqref="B5:H18">
    <cfRule type="cellIs" dxfId="1351" priority="197" operator="equal">
      <formula>"Energia"</formula>
    </cfRule>
  </conditionalFormatting>
  <conditionalFormatting sqref="B29:H37">
    <cfRule type="cellIs" dxfId="1350" priority="48" operator="equal">
      <formula>"Ok"</formula>
    </cfRule>
    <cfRule type="cellIs" dxfId="1349" priority="47" operator="equal">
      <formula>"Mecânico"</formula>
    </cfRule>
    <cfRule type="cellIs" dxfId="1348" priority="46" operator="equal">
      <formula>"Elétrico"</formula>
    </cfRule>
    <cfRule type="cellIs" dxfId="1347" priority="45" operator="equal">
      <formula>"Chuva"</formula>
    </cfRule>
    <cfRule type="cellIs" dxfId="1346" priority="44" operator="equal">
      <formula>"Operação"</formula>
    </cfRule>
    <cfRule type="cellIs" dxfId="1345" priority="43" operator="equal">
      <formula>"Feito"</formula>
    </cfRule>
    <cfRule type="cellIs" dxfId="1344" priority="42" operator="equal">
      <formula>"Energia"</formula>
    </cfRule>
  </conditionalFormatting>
  <conditionalFormatting sqref="C19">
    <cfRule type="cellIs" dxfId="1343" priority="205" operator="equal">
      <formula>"Energia"</formula>
    </cfRule>
  </conditionalFormatting>
  <conditionalFormatting sqref="C28">
    <cfRule type="cellIs" dxfId="1342" priority="22" operator="equal">
      <formula>"Energia"</formula>
    </cfRule>
  </conditionalFormatting>
  <conditionalFormatting sqref="C34:C35">
    <cfRule type="cellIs" dxfId="1341" priority="18" operator="equal">
      <formula>"Energia"</formula>
    </cfRule>
  </conditionalFormatting>
  <conditionalFormatting sqref="C41">
    <cfRule type="cellIs" dxfId="1340" priority="353" operator="equal">
      <formula>"Energia"</formula>
    </cfRule>
  </conditionalFormatting>
  <conditionalFormatting sqref="C56">
    <cfRule type="cellIs" dxfId="1339" priority="391" operator="equal">
      <formula>"Ok"</formula>
    </cfRule>
    <cfRule type="cellIs" dxfId="1338" priority="390" operator="equal">
      <formula>"Mecânico"</formula>
    </cfRule>
    <cfRule type="cellIs" dxfId="1337" priority="389" operator="equal">
      <formula>"Elétrico"</formula>
    </cfRule>
    <cfRule type="cellIs" dxfId="1336" priority="388" operator="equal">
      <formula>"Chuva"</formula>
    </cfRule>
    <cfRule type="cellIs" dxfId="1335" priority="387" operator="equal">
      <formula>"Operação"</formula>
    </cfRule>
    <cfRule type="cellIs" dxfId="1334" priority="386" operator="equal">
      <formula>"Feito"</formula>
    </cfRule>
  </conditionalFormatting>
  <conditionalFormatting sqref="C56:C58">
    <cfRule type="cellIs" dxfId="1333" priority="352" operator="equal">
      <formula>"Energia"</formula>
    </cfRule>
  </conditionalFormatting>
  <conditionalFormatting sqref="C108">
    <cfRule type="cellIs" dxfId="1332" priority="349" operator="equal">
      <formula>"Energia"</formula>
    </cfRule>
  </conditionalFormatting>
  <conditionalFormatting sqref="C111">
    <cfRule type="cellIs" dxfId="1331" priority="350" operator="equal">
      <formula>"Energia"</formula>
    </cfRule>
  </conditionalFormatting>
  <conditionalFormatting sqref="C30:D30">
    <cfRule type="cellIs" dxfId="1330" priority="21" operator="equal">
      <formula>"Energia"</formula>
    </cfRule>
  </conditionalFormatting>
  <conditionalFormatting sqref="C95:D95 B97:F97">
    <cfRule type="cellIs" dxfId="1329" priority="206" operator="equal">
      <formula>"Energia"</formula>
    </cfRule>
  </conditionalFormatting>
  <conditionalFormatting sqref="C27:E27">
    <cfRule type="cellIs" dxfId="1328" priority="381" operator="equal">
      <formula>"Energia"</formula>
    </cfRule>
  </conditionalFormatting>
  <conditionalFormatting sqref="C37:H37">
    <cfRule type="cellIs" dxfId="1327" priority="16" operator="equal">
      <formula>"Energia"</formula>
    </cfRule>
  </conditionalFormatting>
  <conditionalFormatting sqref="D27:D30">
    <cfRule type="cellIs" dxfId="1326" priority="344" operator="equal">
      <formula>"Energia"</formula>
    </cfRule>
  </conditionalFormatting>
  <conditionalFormatting sqref="D39:D40 D44 D50 D60:D78">
    <cfRule type="cellIs" dxfId="1325" priority="341" operator="equal">
      <formula>"Energia"</formula>
    </cfRule>
  </conditionalFormatting>
  <conditionalFormatting sqref="D36:E36">
    <cfRule type="cellIs" dxfId="1324" priority="176" operator="equal">
      <formula>"Energia"</formula>
    </cfRule>
  </conditionalFormatting>
  <conditionalFormatting sqref="D98:F106">
    <cfRule type="cellIs" dxfId="1323" priority="356" operator="equal">
      <formula>"Energia"</formula>
    </cfRule>
  </conditionalFormatting>
  <conditionalFormatting sqref="D79:G106">
    <cfRule type="cellIs" dxfId="1322" priority="282" operator="equal">
      <formula>"Operação"</formula>
    </cfRule>
    <cfRule type="cellIs" dxfId="1321" priority="286" operator="equal">
      <formula>"Ok"</formula>
    </cfRule>
    <cfRule type="cellIs" dxfId="1320" priority="285" operator="equal">
      <formula>"Mecânico"</formula>
    </cfRule>
    <cfRule type="cellIs" dxfId="1319" priority="284" operator="equal">
      <formula>"Elétrico"</formula>
    </cfRule>
    <cfRule type="cellIs" dxfId="1318" priority="281" operator="equal">
      <formula>"Feito"</formula>
    </cfRule>
    <cfRule type="cellIs" dxfId="1317" priority="283" operator="equal">
      <formula>"Chuva"</formula>
    </cfRule>
  </conditionalFormatting>
  <conditionalFormatting sqref="D33:H33 D34:E34">
    <cfRule type="cellIs" dxfId="1316" priority="178" operator="equal">
      <formula>"Energia"</formula>
    </cfRule>
  </conditionalFormatting>
  <conditionalFormatting sqref="D107:H111">
    <cfRule type="cellIs" dxfId="1315" priority="279" operator="equal">
      <formula>"Ok"</formula>
    </cfRule>
    <cfRule type="cellIs" dxfId="1314" priority="278" operator="equal">
      <formula>"Mecânico"</formula>
    </cfRule>
    <cfRule type="cellIs" dxfId="1313" priority="274" operator="equal">
      <formula>"Feito"</formula>
    </cfRule>
    <cfRule type="cellIs" dxfId="1312" priority="275" operator="equal">
      <formula>"Operação"</formula>
    </cfRule>
    <cfRule type="cellIs" dxfId="1311" priority="276" operator="equal">
      <formula>"Chuva"</formula>
    </cfRule>
    <cfRule type="cellIs" dxfId="1310" priority="277" operator="equal">
      <formula>"Elétrico"</formula>
    </cfRule>
  </conditionalFormatting>
  <conditionalFormatting sqref="E12 B12:B13 C12:C17 B98:D103">
    <cfRule type="cellIs" dxfId="1309" priority="422" operator="equal">
      <formula>"Energia"</formula>
    </cfRule>
  </conditionalFormatting>
  <conditionalFormatting sqref="E27:E28">
    <cfRule type="cellIs" dxfId="1308" priority="340" operator="equal">
      <formula>"Energia"</formula>
    </cfRule>
  </conditionalFormatting>
  <conditionalFormatting sqref="E39">
    <cfRule type="cellIs" dxfId="1307" priority="169" operator="equal">
      <formula>"Energia"</formula>
    </cfRule>
  </conditionalFormatting>
  <conditionalFormatting sqref="E77:E78">
    <cfRule type="cellIs" dxfId="1306" priority="145" operator="equal">
      <formula>"Elétrico"</formula>
    </cfRule>
    <cfRule type="cellIs" dxfId="1305" priority="144" operator="equal">
      <formula>"Chuva"</formula>
    </cfRule>
    <cfRule type="cellIs" dxfId="1304" priority="147" operator="equal">
      <formula>"Ok"</formula>
    </cfRule>
    <cfRule type="cellIs" dxfId="1303" priority="146" operator="equal">
      <formula>"Mecânico"</formula>
    </cfRule>
    <cfRule type="cellIs" dxfId="1302" priority="143" operator="equal">
      <formula>"Operação"</formula>
    </cfRule>
    <cfRule type="cellIs" dxfId="1301" priority="142" operator="equal">
      <formula>"Feito"</formula>
    </cfRule>
    <cfRule type="cellIs" dxfId="1300" priority="141" operator="equal">
      <formula>"Energia"</formula>
    </cfRule>
  </conditionalFormatting>
  <conditionalFormatting sqref="E108:G108">
    <cfRule type="cellIs" dxfId="1299" priority="302" operator="equal">
      <formula>"Energia"</formula>
    </cfRule>
  </conditionalFormatting>
  <conditionalFormatting sqref="E53:H76">
    <cfRule type="cellIs" dxfId="1298" priority="8" operator="equal">
      <formula>"Energia"</formula>
    </cfRule>
    <cfRule type="cellIs" dxfId="1297" priority="10" operator="equal">
      <formula>"Feito"</formula>
    </cfRule>
    <cfRule type="cellIs" dxfId="1296" priority="11" operator="equal">
      <formula>"Operação"</formula>
    </cfRule>
    <cfRule type="cellIs" dxfId="1295" priority="12" operator="equal">
      <formula>"Chuva"</formula>
    </cfRule>
    <cfRule type="cellIs" dxfId="1294" priority="13" operator="equal">
      <formula>"Elétrico"</formula>
    </cfRule>
    <cfRule type="cellIs" dxfId="1293" priority="14" operator="equal">
      <formula>"Mecânico"</formula>
    </cfRule>
    <cfRule type="cellIs" dxfId="1292" priority="15" operator="equal">
      <formula>"Ok"</formula>
    </cfRule>
  </conditionalFormatting>
  <conditionalFormatting sqref="F26:F28">
    <cfRule type="cellIs" dxfId="1291" priority="6" operator="equal">
      <formula>"Mecânico"</formula>
    </cfRule>
    <cfRule type="cellIs" dxfId="1290" priority="7" operator="equal">
      <formula>"Ok"</formula>
    </cfRule>
    <cfRule type="cellIs" dxfId="1289" priority="1" operator="equal">
      <formula>"Energia"</formula>
    </cfRule>
    <cfRule type="cellIs" dxfId="1288" priority="2" operator="equal">
      <formula>"Feito"</formula>
    </cfRule>
    <cfRule type="cellIs" dxfId="1287" priority="3" operator="equal">
      <formula>"Operação"</formula>
    </cfRule>
    <cfRule type="cellIs" dxfId="1286" priority="4" operator="equal">
      <formula>"Chuva"</formula>
    </cfRule>
    <cfRule type="cellIs" dxfId="1285" priority="5" operator="equal">
      <formula>"Elétrico"</formula>
    </cfRule>
  </conditionalFormatting>
  <conditionalFormatting sqref="F25:G25">
    <cfRule type="cellIs" dxfId="1284" priority="126" operator="equal">
      <formula>"Ok"</formula>
    </cfRule>
    <cfRule type="cellIs" dxfId="1283" priority="121" operator="equal">
      <formula>"Feito"</formula>
    </cfRule>
    <cfRule type="cellIs" dxfId="1282" priority="119" operator="equal">
      <formula>"Energia"</formula>
    </cfRule>
    <cfRule type="cellIs" dxfId="1281" priority="122" operator="equal">
      <formula>"Operação"</formula>
    </cfRule>
    <cfRule type="cellIs" dxfId="1280" priority="123" operator="equal">
      <formula>"Chuva"</formula>
    </cfRule>
    <cfRule type="cellIs" dxfId="1279" priority="124" operator="equal">
      <formula>"Elétrico"</formula>
    </cfRule>
    <cfRule type="cellIs" dxfId="1278" priority="125" operator="equal">
      <formula>"Mecânico"</formula>
    </cfRule>
  </conditionalFormatting>
  <conditionalFormatting sqref="F78:G78">
    <cfRule type="cellIs" dxfId="1277" priority="309" operator="equal">
      <formula>"Ok"</formula>
    </cfRule>
    <cfRule type="cellIs" dxfId="1276" priority="308" operator="equal">
      <formula>"Mecânico"</formula>
    </cfRule>
    <cfRule type="cellIs" dxfId="1275" priority="307" operator="equal">
      <formula>"Elétrico"</formula>
    </cfRule>
    <cfRule type="cellIs" dxfId="1274" priority="306" operator="equal">
      <formula>"Chuva"</formula>
    </cfRule>
    <cfRule type="cellIs" dxfId="1273" priority="305" operator="equal">
      <formula>"Operação"</formula>
    </cfRule>
    <cfRule type="cellIs" dxfId="1272" priority="304" operator="equal">
      <formula>"Feito"</formula>
    </cfRule>
    <cfRule type="cellIs" dxfId="1271" priority="303" operator="equal">
      <formula>"Energia"</formula>
    </cfRule>
  </conditionalFormatting>
  <conditionalFormatting sqref="F109:G111">
    <cfRule type="cellIs" dxfId="1270" priority="273" operator="equal">
      <formula>"Energia"</formula>
    </cfRule>
  </conditionalFormatting>
  <conditionalFormatting sqref="F24:H24">
    <cfRule type="cellIs" dxfId="1269" priority="240" operator="equal">
      <formula>"Elétrico"</formula>
    </cfRule>
    <cfRule type="cellIs" dxfId="1268" priority="241" operator="equal">
      <formula>"Mecânico"</formula>
    </cfRule>
    <cfRule type="cellIs" dxfId="1267" priority="242" operator="equal">
      <formula>"Ok"</formula>
    </cfRule>
    <cfRule type="cellIs" dxfId="1266" priority="236" operator="equal">
      <formula>"Energia"</formula>
    </cfRule>
    <cfRule type="cellIs" dxfId="1265" priority="237" operator="equal">
      <formula>"Feito"</formula>
    </cfRule>
    <cfRule type="cellIs" dxfId="1264" priority="238" operator="equal">
      <formula>"Operação"</formula>
    </cfRule>
    <cfRule type="cellIs" dxfId="1263" priority="239" operator="equal">
      <formula>"Chuva"</formula>
    </cfRule>
  </conditionalFormatting>
  <conditionalFormatting sqref="G21">
    <cfRule type="cellIs" dxfId="1262" priority="129" operator="equal">
      <formula>"Operação"</formula>
    </cfRule>
    <cfRule type="cellIs" dxfId="1261" priority="133" operator="equal">
      <formula>"Ok"</formula>
    </cfRule>
    <cfRule type="cellIs" dxfId="1260" priority="131" operator="equal">
      <formula>"Elétrico"</formula>
    </cfRule>
    <cfRule type="cellIs" dxfId="1259" priority="132" operator="equal">
      <formula>"Mecânico"</formula>
    </cfRule>
    <cfRule type="cellIs" dxfId="1258" priority="130" operator="equal">
      <formula>"Chuva"</formula>
    </cfRule>
    <cfRule type="cellIs" dxfId="1257" priority="128" operator="equal">
      <formula>"Feito"</formula>
    </cfRule>
    <cfRule type="cellIs" dxfId="1256" priority="127" operator="equal">
      <formula>"Energia"</formula>
    </cfRule>
  </conditionalFormatting>
  <conditionalFormatting sqref="G26">
    <cfRule type="cellIs" dxfId="1255" priority="93" operator="equal">
      <formula>"Elétrico"</formula>
    </cfRule>
    <cfRule type="cellIs" dxfId="1254" priority="94" operator="equal">
      <formula>"Mecânico"</formula>
    </cfRule>
    <cfRule type="cellIs" dxfId="1253" priority="88" operator="equal">
      <formula>"Energia"</formula>
    </cfRule>
    <cfRule type="cellIs" dxfId="1252" priority="95" operator="equal">
      <formula>"Ok"</formula>
    </cfRule>
    <cfRule type="cellIs" dxfId="1251" priority="92" operator="equal">
      <formula>"Chuva"</formula>
    </cfRule>
    <cfRule type="cellIs" dxfId="1250" priority="91" operator="equal">
      <formula>"Operação"</formula>
    </cfRule>
    <cfRule type="cellIs" dxfId="1249" priority="90" operator="equal">
      <formula>"Feito"</formula>
    </cfRule>
  </conditionalFormatting>
  <conditionalFormatting sqref="G43:G45">
    <cfRule type="cellIs" dxfId="1248" priority="318" operator="equal">
      <formula>"Feito"</formula>
    </cfRule>
    <cfRule type="cellIs" dxfId="1247" priority="323" operator="equal">
      <formula>"Ok"</formula>
    </cfRule>
    <cfRule type="cellIs" dxfId="1246" priority="322" operator="equal">
      <formula>"Mecânico"</formula>
    </cfRule>
    <cfRule type="cellIs" dxfId="1245" priority="321" operator="equal">
      <formula>"Elétrico"</formula>
    </cfRule>
    <cfRule type="cellIs" dxfId="1244" priority="320" operator="equal">
      <formula>"Chuva"</formula>
    </cfRule>
    <cfRule type="cellIs" dxfId="1243" priority="317" operator="equal">
      <formula>"Energia"</formula>
    </cfRule>
    <cfRule type="cellIs" dxfId="1242" priority="319" operator="equal">
      <formula>"Operação"</formula>
    </cfRule>
  </conditionalFormatting>
  <conditionalFormatting sqref="G97:G106">
    <cfRule type="cellIs" dxfId="1241" priority="280" operator="equal">
      <formula>"Energia"</formula>
    </cfRule>
  </conditionalFormatting>
  <conditionalFormatting sqref="G5:H12">
    <cfRule type="cellIs" dxfId="1240" priority="298" operator="equal">
      <formula>"Chuva"</formula>
    </cfRule>
    <cfRule type="cellIs" dxfId="1239" priority="301" operator="equal">
      <formula>"Ok"</formula>
    </cfRule>
    <cfRule type="cellIs" dxfId="1238" priority="300" operator="equal">
      <formula>"Mecânico"</formula>
    </cfRule>
    <cfRule type="cellIs" dxfId="1237" priority="299" operator="equal">
      <formula>"Elétrico"</formula>
    </cfRule>
    <cfRule type="cellIs" dxfId="1236" priority="297" operator="equal">
      <formula>"Operação"</formula>
    </cfRule>
    <cfRule type="cellIs" dxfId="1235" priority="296" operator="equal">
      <formula>"Feito"</formula>
    </cfRule>
  </conditionalFormatting>
  <conditionalFormatting sqref="G19:H20">
    <cfRule type="cellIs" dxfId="1234" priority="136" operator="equal">
      <formula>"Operação"</formula>
    </cfRule>
    <cfRule type="cellIs" dxfId="1233" priority="139" operator="equal">
      <formula>"Mecânico"</formula>
    </cfRule>
    <cfRule type="cellIs" dxfId="1232" priority="140" operator="equal">
      <formula>"Ok"</formula>
    </cfRule>
    <cfRule type="cellIs" dxfId="1231" priority="134" operator="equal">
      <formula>"Energia"</formula>
    </cfRule>
    <cfRule type="cellIs" dxfId="1230" priority="135" operator="equal">
      <formula>"Feito"</formula>
    </cfRule>
    <cfRule type="cellIs" dxfId="1229" priority="137" operator="equal">
      <formula>"Chuva"</formula>
    </cfRule>
    <cfRule type="cellIs" dxfId="1228" priority="138" operator="equal">
      <formula>"Elétrico"</formula>
    </cfRule>
  </conditionalFormatting>
  <conditionalFormatting sqref="G27:H28">
    <cfRule type="cellIs" dxfId="1227" priority="87" operator="equal">
      <formula>"Ok"</formula>
    </cfRule>
    <cfRule type="cellIs" dxfId="1226" priority="86" operator="equal">
      <formula>"Mecânico"</formula>
    </cfRule>
    <cfRule type="cellIs" dxfId="1225" priority="85" operator="equal">
      <formula>"Elétrico"</formula>
    </cfRule>
    <cfRule type="cellIs" dxfId="1224" priority="84" operator="equal">
      <formula>"Chuva"</formula>
    </cfRule>
    <cfRule type="cellIs" dxfId="1223" priority="83" operator="equal">
      <formula>"Operação"</formula>
    </cfRule>
    <cfRule type="cellIs" dxfId="1222" priority="82" operator="equal">
      <formula>"Feito"</formula>
    </cfRule>
    <cfRule type="cellIs" dxfId="1221" priority="80" operator="equal">
      <formula>"Energia"</formula>
    </cfRule>
  </conditionalFormatting>
  <conditionalFormatting sqref="G36:H36">
    <cfRule type="cellIs" dxfId="1220" priority="174" operator="equal">
      <formula>"Energia"</formula>
    </cfRule>
  </conditionalFormatting>
  <conditionalFormatting sqref="G38:H51">
    <cfRule type="cellIs" dxfId="1219" priority="66" operator="equal">
      <formula>"Feito"</formula>
    </cfRule>
    <cfRule type="cellIs" dxfId="1218" priority="67" operator="equal">
      <formula>"Operação"</formula>
    </cfRule>
    <cfRule type="cellIs" dxfId="1217" priority="68" operator="equal">
      <formula>"Chuva"</formula>
    </cfRule>
    <cfRule type="cellIs" dxfId="1216" priority="69" operator="equal">
      <formula>"Elétrico"</formula>
    </cfRule>
    <cfRule type="cellIs" dxfId="1215" priority="63" operator="equal">
      <formula>"Energia"</formula>
    </cfRule>
    <cfRule type="cellIs" dxfId="1214" priority="71" operator="equal">
      <formula>"Ok"</formula>
    </cfRule>
    <cfRule type="cellIs" dxfId="1213" priority="70" operator="equal">
      <formula>"Mecânico"</formula>
    </cfRule>
  </conditionalFormatting>
  <conditionalFormatting sqref="H21:H23 G22:H22 H108:H111">
    <cfRule type="cellIs" dxfId="1212" priority="415" operator="equal">
      <formula>"Energia"</formula>
    </cfRule>
  </conditionalFormatting>
  <conditionalFormatting sqref="H21:H23 G22:H22">
    <cfRule type="cellIs" dxfId="1211" priority="416" operator="equal">
      <formula>"Feito"</formula>
    </cfRule>
    <cfRule type="cellIs" dxfId="1210" priority="417" operator="equal">
      <formula>"Operação"</formula>
    </cfRule>
    <cfRule type="cellIs" dxfId="1209" priority="418" operator="equal">
      <formula>"Chuva"</formula>
    </cfRule>
    <cfRule type="cellIs" dxfId="1208" priority="419" operator="equal">
      <formula>"Elétrico"</formula>
    </cfRule>
    <cfRule type="cellIs" dxfId="1207" priority="420" operator="equal">
      <formula>"Mecânico"</formula>
    </cfRule>
    <cfRule type="cellIs" dxfId="1206" priority="421" operator="equal">
      <formula>"Ok"</formula>
    </cfRule>
  </conditionalFormatting>
  <conditionalFormatting sqref="H25:H26">
    <cfRule type="cellIs" dxfId="1205" priority="103" operator="equal">
      <formula>"Ok"</formula>
    </cfRule>
    <cfRule type="cellIs" dxfId="1204" priority="102" operator="equal">
      <formula>"Mecânico"</formula>
    </cfRule>
    <cfRule type="cellIs" dxfId="1203" priority="101" operator="equal">
      <formula>"Elétrico"</formula>
    </cfRule>
    <cfRule type="cellIs" dxfId="1202" priority="100" operator="equal">
      <formula>"Chuva"</formula>
    </cfRule>
    <cfRule type="cellIs" dxfId="1201" priority="99" operator="equal">
      <formula>"Operação"</formula>
    </cfRule>
    <cfRule type="cellIs" dxfId="1200" priority="96" operator="equal">
      <formula>"Energia"</formula>
    </cfRule>
    <cfRule type="cellIs" dxfId="1199" priority="98" operator="equal">
      <formula>"Feito"</formula>
    </cfRule>
  </conditionalFormatting>
  <conditionalFormatting sqref="H78:H106">
    <cfRule type="cellIs" dxfId="1198" priority="38" operator="equal">
      <formula>"Chuva"</formula>
    </cfRule>
    <cfRule type="cellIs" dxfId="1197" priority="34" operator="equal">
      <formula>"Energia"</formula>
    </cfRule>
    <cfRule type="cellIs" dxfId="1196" priority="41" operator="equal">
      <formula>"Ok"</formula>
    </cfRule>
    <cfRule type="cellIs" dxfId="1195" priority="40" operator="equal">
      <formula>"Mecânico"</formula>
    </cfRule>
    <cfRule type="cellIs" dxfId="1194" priority="39" operator="equal">
      <formula>"Elétrico"</formula>
    </cfRule>
    <cfRule type="cellIs" dxfId="1193" priority="37" operator="equal">
      <formula>"Operação"</formula>
    </cfRule>
    <cfRule type="cellIs" dxfId="1192" priority="36" operator="equal">
      <formula>"Feito"</formula>
    </cfRule>
  </conditionalFormatting>
  <conditionalFormatting sqref="J7">
    <cfRule type="iconSet" priority="423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DE496DE9-C636-4E3D-80C4-3B83E06E95F7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8DFA-52D7-4EA2-84FE-83B7A95F7327}">
  <sheetPr codeName="Planilha109">
    <tabColor theme="8"/>
  </sheetPr>
  <dimension ref="A1:S111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44984</v>
      </c>
      <c r="C3" s="21">
        <f t="shared" ref="C3:H3" si="0">B3+1</f>
        <v>44985</v>
      </c>
      <c r="D3" s="21">
        <f t="shared" si="0"/>
        <v>44986</v>
      </c>
      <c r="E3" s="21">
        <f t="shared" si="0"/>
        <v>44987</v>
      </c>
      <c r="F3" s="21">
        <f t="shared" si="0"/>
        <v>44988</v>
      </c>
      <c r="G3" s="21">
        <f t="shared" si="0"/>
        <v>44989</v>
      </c>
      <c r="H3" s="23">
        <f t="shared" si="0"/>
        <v>44990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 t="s">
        <v>5</v>
      </c>
      <c r="E5" s="36"/>
      <c r="F5" s="36"/>
      <c r="G5" s="36" t="s">
        <v>8</v>
      </c>
      <c r="H5" s="36"/>
      <c r="J5" s="46" t="s">
        <v>5</v>
      </c>
      <c r="K5">
        <f t="shared" ref="K5:K10" si="2">COUNTIF($B$5:$H$111,J5)</f>
        <v>128</v>
      </c>
      <c r="L5" s="32">
        <f t="shared" ref="L5:L10" si="3">K5/$K$11</f>
        <v>0.49612403100775193</v>
      </c>
      <c r="M5" s="50">
        <f>B3</f>
        <v>44984</v>
      </c>
      <c r="O5" t="s">
        <v>42</v>
      </c>
      <c r="P5">
        <f>SUM(M13:M16)</f>
        <v>248</v>
      </c>
      <c r="Q5" s="50">
        <f>M5</f>
        <v>44984</v>
      </c>
    </row>
    <row r="6" spans="1:17" x14ac:dyDescent="0.25">
      <c r="A6" s="4">
        <v>2</v>
      </c>
      <c r="B6" s="36" t="s">
        <v>9</v>
      </c>
      <c r="C6" s="36" t="s">
        <v>9</v>
      </c>
      <c r="D6" s="36" t="s">
        <v>9</v>
      </c>
      <c r="E6" s="36"/>
      <c r="F6" s="36"/>
      <c r="G6" s="36" t="s">
        <v>9</v>
      </c>
      <c r="H6" s="36" t="s">
        <v>9</v>
      </c>
      <c r="J6" s="40" t="s">
        <v>8</v>
      </c>
      <c r="K6">
        <f t="shared" si="2"/>
        <v>28</v>
      </c>
      <c r="L6" s="33">
        <f t="shared" si="3"/>
        <v>0.10852713178294573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/>
      <c r="D7" s="36" t="s">
        <v>8</v>
      </c>
      <c r="E7" s="36"/>
      <c r="F7" s="36"/>
      <c r="G7" s="36"/>
      <c r="H7" s="36"/>
      <c r="J7" s="44" t="s">
        <v>9</v>
      </c>
      <c r="K7">
        <f t="shared" si="2"/>
        <v>25</v>
      </c>
      <c r="L7" s="33">
        <f t="shared" si="3"/>
        <v>9.6899224806201556E-2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2"/>
        <v>55</v>
      </c>
      <c r="L8" s="33">
        <f t="shared" si="3"/>
        <v>0.2131782945736434</v>
      </c>
      <c r="O8" s="62" t="s">
        <v>20</v>
      </c>
      <c r="P8" s="62">
        <f>P5+P6-P7</f>
        <v>248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22</v>
      </c>
      <c r="L10" s="35">
        <f t="shared" si="3"/>
        <v>8.5271317829457363E-2</v>
      </c>
      <c r="O10" t="s">
        <v>55</v>
      </c>
      <c r="P10">
        <f>P8</f>
        <v>248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258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 t="s">
        <v>9</v>
      </c>
      <c r="C13" s="36" t="s">
        <v>5</v>
      </c>
      <c r="D13" s="36"/>
      <c r="E13" s="36" t="s">
        <v>7</v>
      </c>
      <c r="F13" s="36" t="s">
        <v>7</v>
      </c>
      <c r="G13" s="36" t="s">
        <v>10</v>
      </c>
      <c r="H13" s="36"/>
      <c r="L13" t="s">
        <v>84</v>
      </c>
      <c r="M13">
        <v>8</v>
      </c>
    </row>
    <row r="14" spans="1:17" x14ac:dyDescent="0.25">
      <c r="A14" s="4">
        <v>10</v>
      </c>
      <c r="B14" s="36" t="s">
        <v>9</v>
      </c>
      <c r="C14" s="36"/>
      <c r="D14" s="36"/>
      <c r="E14" s="36"/>
      <c r="F14" s="36"/>
      <c r="G14" s="36"/>
      <c r="H14" s="36"/>
      <c r="L14" t="s">
        <v>85</v>
      </c>
      <c r="M14">
        <f>119+51</f>
        <v>170</v>
      </c>
    </row>
    <row r="15" spans="1:17" x14ac:dyDescent="0.25">
      <c r="A15" s="4">
        <v>11</v>
      </c>
      <c r="B15" s="36"/>
      <c r="C15" s="36"/>
      <c r="D15" s="36" t="s">
        <v>5</v>
      </c>
      <c r="E15" s="36" t="s">
        <v>7</v>
      </c>
      <c r="F15" s="36" t="s">
        <v>7</v>
      </c>
      <c r="G15" s="36" t="s">
        <v>5</v>
      </c>
      <c r="H15" s="36"/>
      <c r="L15" t="s">
        <v>86</v>
      </c>
      <c r="M15">
        <f>31+12</f>
        <v>43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>
        <v>27</v>
      </c>
      <c r="O16" s="60"/>
    </row>
    <row r="17" spans="1:19" x14ac:dyDescent="0.25">
      <c r="A17" s="4">
        <v>13</v>
      </c>
      <c r="B17" s="36"/>
      <c r="C17" s="36"/>
      <c r="D17" s="36" t="s">
        <v>5</v>
      </c>
      <c r="E17" s="36" t="s">
        <v>7</v>
      </c>
      <c r="F17" s="36" t="s">
        <v>7</v>
      </c>
      <c r="G17" s="36" t="s">
        <v>5</v>
      </c>
      <c r="H17" s="36"/>
      <c r="I17" s="71" t="s">
        <v>43</v>
      </c>
      <c r="J17" s="72"/>
      <c r="K17" s="72"/>
    </row>
    <row r="18" spans="1:19" x14ac:dyDescent="0.25">
      <c r="A18" s="4">
        <v>14</v>
      </c>
      <c r="B18" s="36" t="s">
        <v>5</v>
      </c>
      <c r="C18" s="36"/>
      <c r="D18" s="36"/>
      <c r="E18" s="36" t="s">
        <v>7</v>
      </c>
      <c r="F18" s="36" t="s">
        <v>7</v>
      </c>
      <c r="G18" s="36" t="s">
        <v>7</v>
      </c>
      <c r="H18" s="36" t="s">
        <v>10</v>
      </c>
      <c r="I18" s="71" t="s">
        <v>45</v>
      </c>
      <c r="J18" s="72"/>
      <c r="K18" t="s">
        <v>2</v>
      </c>
    </row>
    <row r="19" spans="1:19" x14ac:dyDescent="0.25">
      <c r="A19" s="4">
        <v>15</v>
      </c>
      <c r="B19" s="36" t="s">
        <v>5</v>
      </c>
      <c r="C19" s="36"/>
      <c r="D19" s="36"/>
      <c r="E19" s="36" t="s">
        <v>5</v>
      </c>
      <c r="F19" s="36"/>
      <c r="G19" s="36"/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>
        <v>27</v>
      </c>
      <c r="O19" s="57">
        <v>28</v>
      </c>
      <c r="P19" s="57">
        <v>19</v>
      </c>
      <c r="Q19" s="57">
        <v>21</v>
      </c>
      <c r="R19" s="57">
        <v>24</v>
      </c>
      <c r="S19" s="57"/>
    </row>
    <row r="20" spans="1:19" x14ac:dyDescent="0.25">
      <c r="A20" s="4">
        <v>16</v>
      </c>
      <c r="B20" s="36"/>
      <c r="C20" s="36" t="s">
        <v>5</v>
      </c>
      <c r="D20" s="36"/>
      <c r="E20" s="36"/>
      <c r="F20" s="36" t="s">
        <v>7</v>
      </c>
      <c r="G20" s="36" t="s">
        <v>7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>
        <v>0</v>
      </c>
      <c r="O20" s="57">
        <v>8</v>
      </c>
      <c r="P20" s="57">
        <v>7</v>
      </c>
      <c r="Q20" s="57">
        <v>4</v>
      </c>
      <c r="R20" s="57">
        <v>5</v>
      </c>
      <c r="S20" s="57"/>
    </row>
    <row r="21" spans="1:19" x14ac:dyDescent="0.25">
      <c r="A21" s="4">
        <v>17</v>
      </c>
      <c r="B21" s="36" t="s">
        <v>5</v>
      </c>
      <c r="C21" s="36" t="s">
        <v>9</v>
      </c>
      <c r="D21" s="36" t="s">
        <v>8</v>
      </c>
      <c r="E21" s="36" t="s">
        <v>9</v>
      </c>
      <c r="F21" s="36"/>
      <c r="G21" s="36"/>
      <c r="H21" s="36" t="s">
        <v>9</v>
      </c>
      <c r="I21" s="38" t="s">
        <v>48</v>
      </c>
      <c r="J21" s="38" t="str">
        <f>TEXT(D3,"ddd")</f>
        <v>qua</v>
      </c>
      <c r="K21" s="58"/>
      <c r="M21" t="s">
        <v>92</v>
      </c>
      <c r="N21" s="57">
        <v>2</v>
      </c>
      <c r="O21" s="57">
        <v>0</v>
      </c>
      <c r="P21" s="57">
        <v>0</v>
      </c>
      <c r="Q21" s="57">
        <v>1</v>
      </c>
      <c r="R21" s="57">
        <v>1</v>
      </c>
      <c r="S21" s="57"/>
    </row>
    <row r="22" spans="1:19" x14ac:dyDescent="0.25">
      <c r="A22" s="4">
        <v>18</v>
      </c>
      <c r="B22" s="36" t="s">
        <v>8</v>
      </c>
      <c r="C22" s="36" t="s">
        <v>10</v>
      </c>
      <c r="D22" s="36"/>
      <c r="E22" s="36" t="s">
        <v>7</v>
      </c>
      <c r="F22" s="36" t="s">
        <v>7</v>
      </c>
      <c r="G22" s="36" t="s">
        <v>7</v>
      </c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>
        <v>7</v>
      </c>
      <c r="O22" s="57">
        <v>6</v>
      </c>
      <c r="P22" s="57">
        <v>6</v>
      </c>
      <c r="Q22" s="57">
        <v>6</v>
      </c>
      <c r="R22" s="57">
        <v>6</v>
      </c>
      <c r="S22" s="57"/>
    </row>
    <row r="23" spans="1:19" x14ac:dyDescent="0.25">
      <c r="A23" s="4">
        <v>19</v>
      </c>
      <c r="B23" s="36" t="s">
        <v>9</v>
      </c>
      <c r="C23" s="36"/>
      <c r="D23" s="36" t="s">
        <v>5</v>
      </c>
      <c r="E23" s="36" t="s">
        <v>7</v>
      </c>
      <c r="F23" s="36" t="s">
        <v>7</v>
      </c>
      <c r="G23" s="36" t="s">
        <v>7</v>
      </c>
      <c r="H23" s="36" t="s">
        <v>5</v>
      </c>
      <c r="I23" s="38" t="s">
        <v>50</v>
      </c>
      <c r="J23" s="38" t="str">
        <f>TEXT(F3,"ddd")</f>
        <v>sex</v>
      </c>
      <c r="K23" s="58"/>
      <c r="N23" s="57"/>
      <c r="O23" s="57"/>
      <c r="P23" s="57"/>
      <c r="Q23" s="57"/>
      <c r="R23" s="57"/>
      <c r="S23" s="57"/>
    </row>
    <row r="24" spans="1:19" x14ac:dyDescent="0.25">
      <c r="A24" s="4">
        <v>20</v>
      </c>
      <c r="B24" s="36"/>
      <c r="C24" s="36" t="s">
        <v>5</v>
      </c>
      <c r="D24" s="36"/>
      <c r="E24" s="36"/>
      <c r="F24" s="36" t="s">
        <v>7</v>
      </c>
      <c r="G24" s="36" t="s">
        <v>5</v>
      </c>
      <c r="H24" s="36"/>
      <c r="I24" s="38" t="s">
        <v>51</v>
      </c>
      <c r="J24" s="38" t="str">
        <f>TEXT(G3,"ddd")</f>
        <v>sáb</v>
      </c>
      <c r="K24" s="58"/>
    </row>
    <row r="25" spans="1:19" x14ac:dyDescent="0.25">
      <c r="A25" s="4">
        <v>21</v>
      </c>
      <c r="B25" s="36" t="s">
        <v>5</v>
      </c>
      <c r="C25" s="36" t="s">
        <v>5</v>
      </c>
      <c r="D25" s="36"/>
      <c r="E25" s="36" t="s">
        <v>7</v>
      </c>
      <c r="F25" s="36" t="s">
        <v>7</v>
      </c>
      <c r="G25" s="36" t="s">
        <v>7</v>
      </c>
      <c r="H25" s="36"/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/>
      <c r="C26" s="36" t="s">
        <v>5</v>
      </c>
      <c r="D26" s="36"/>
      <c r="E26" s="36"/>
      <c r="F26" s="36" t="s">
        <v>7</v>
      </c>
      <c r="G26" s="36" t="s">
        <v>7</v>
      </c>
      <c r="H26" s="36"/>
    </row>
    <row r="27" spans="1:19" x14ac:dyDescent="0.25">
      <c r="A27" s="4">
        <v>23</v>
      </c>
      <c r="B27" s="36" t="s">
        <v>5</v>
      </c>
      <c r="C27" s="36" t="s">
        <v>5</v>
      </c>
      <c r="D27" s="36" t="s">
        <v>5</v>
      </c>
      <c r="E27" s="36" t="s">
        <v>7</v>
      </c>
      <c r="F27" s="36" t="s">
        <v>7</v>
      </c>
      <c r="G27" s="36" t="s">
        <v>7</v>
      </c>
      <c r="H27" s="36"/>
      <c r="I27" s="71" t="s">
        <v>44</v>
      </c>
      <c r="J27" s="72"/>
      <c r="K27" s="72"/>
    </row>
    <row r="28" spans="1:19" x14ac:dyDescent="0.25">
      <c r="A28" s="4">
        <v>24</v>
      </c>
      <c r="B28" s="36"/>
      <c r="C28" s="36" t="s">
        <v>5</v>
      </c>
      <c r="D28" s="36"/>
      <c r="E28" s="36"/>
      <c r="F28" s="36"/>
      <c r="G28" s="36"/>
      <c r="H28" s="36" t="s">
        <v>10</v>
      </c>
      <c r="I28" s="71" t="s">
        <v>45</v>
      </c>
      <c r="J28" s="72"/>
      <c r="K28" t="s">
        <v>2</v>
      </c>
    </row>
    <row r="29" spans="1:19" x14ac:dyDescent="0.25">
      <c r="A29" s="4">
        <v>25</v>
      </c>
      <c r="B29" s="36" t="s">
        <v>5</v>
      </c>
      <c r="C29" s="36" t="s">
        <v>5</v>
      </c>
      <c r="D29" s="36" t="s">
        <v>8</v>
      </c>
      <c r="E29" s="36" t="s">
        <v>8</v>
      </c>
      <c r="F29" s="36" t="s">
        <v>7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/>
      <c r="D30" s="36" t="s">
        <v>8</v>
      </c>
      <c r="E30" s="36" t="s">
        <v>8</v>
      </c>
      <c r="F30" s="36" t="s">
        <v>7</v>
      </c>
      <c r="G30" s="36" t="s">
        <v>7</v>
      </c>
      <c r="H30" s="36" t="s">
        <v>8</v>
      </c>
      <c r="I30" s="38" t="s">
        <v>47</v>
      </c>
      <c r="J30" s="38" t="str">
        <f t="shared" si="4"/>
        <v>ter</v>
      </c>
      <c r="K30" s="58"/>
    </row>
    <row r="31" spans="1:19" x14ac:dyDescent="0.25">
      <c r="A31" s="4">
        <v>27</v>
      </c>
      <c r="B31" s="36"/>
      <c r="C31" s="36"/>
      <c r="D31" s="36"/>
      <c r="E31" s="36"/>
      <c r="F31" s="36"/>
      <c r="G31" s="36"/>
      <c r="H31" s="36"/>
      <c r="I31" s="38" t="s">
        <v>48</v>
      </c>
      <c r="J31" s="38" t="str">
        <f t="shared" si="4"/>
        <v>qua</v>
      </c>
      <c r="K31" s="58"/>
    </row>
    <row r="32" spans="1:19" x14ac:dyDescent="0.25">
      <c r="A32" s="4">
        <v>28</v>
      </c>
      <c r="B32" s="36"/>
      <c r="C32" s="36"/>
      <c r="D32" s="36" t="s">
        <v>8</v>
      </c>
      <c r="E32" s="36" t="s">
        <v>8</v>
      </c>
      <c r="F32" s="36"/>
      <c r="G32" s="36"/>
      <c r="H32" s="36" t="s">
        <v>5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8</v>
      </c>
      <c r="F33" s="36" t="s">
        <v>7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 t="s">
        <v>10</v>
      </c>
      <c r="D34" s="36" t="s">
        <v>5</v>
      </c>
      <c r="E34" s="36"/>
      <c r="F34" s="36" t="s">
        <v>7</v>
      </c>
      <c r="G34" s="36" t="s">
        <v>5</v>
      </c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 t="s">
        <v>8</v>
      </c>
      <c r="E35" s="36" t="s">
        <v>8</v>
      </c>
      <c r="F35" s="36"/>
      <c r="G35" s="36" t="s">
        <v>5</v>
      </c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 t="s">
        <v>8</v>
      </c>
      <c r="D36" s="36" t="s">
        <v>8</v>
      </c>
      <c r="E36" s="36" t="s">
        <v>8</v>
      </c>
      <c r="F36" s="36" t="s">
        <v>7</v>
      </c>
      <c r="G36" s="36" t="s">
        <v>7</v>
      </c>
      <c r="H36" s="36" t="s">
        <v>8</v>
      </c>
    </row>
    <row r="37" spans="1:11" x14ac:dyDescent="0.25">
      <c r="A37" s="4">
        <v>33</v>
      </c>
      <c r="B37" s="36" t="s">
        <v>5</v>
      </c>
      <c r="C37" s="36"/>
      <c r="D37" s="36"/>
      <c r="E37" s="36" t="s">
        <v>8</v>
      </c>
      <c r="F37" s="36" t="s">
        <v>7</v>
      </c>
      <c r="G37" s="36" t="s">
        <v>5</v>
      </c>
      <c r="H37" s="36"/>
    </row>
    <row r="38" spans="1:11" x14ac:dyDescent="0.25">
      <c r="A38" s="4">
        <v>34</v>
      </c>
      <c r="B38" s="36" t="s">
        <v>5</v>
      </c>
      <c r="C38" s="36"/>
      <c r="D38" s="36" t="s">
        <v>8</v>
      </c>
      <c r="E38" s="36"/>
      <c r="F38" s="36"/>
      <c r="G38" s="36"/>
      <c r="H38" s="36" t="s">
        <v>5</v>
      </c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 t="s">
        <v>5</v>
      </c>
      <c r="E43" s="36"/>
      <c r="F43" s="36"/>
      <c r="G43" s="36" t="s">
        <v>5</v>
      </c>
      <c r="H43" s="36"/>
    </row>
    <row r="44" spans="1:11" x14ac:dyDescent="0.25">
      <c r="A44" s="4">
        <v>40</v>
      </c>
      <c r="B44" s="36"/>
      <c r="C44" s="36"/>
      <c r="D44" s="36" t="s">
        <v>5</v>
      </c>
      <c r="E44" s="36"/>
      <c r="F44" s="36"/>
      <c r="G44" s="36" t="s">
        <v>5</v>
      </c>
      <c r="H44" s="36"/>
    </row>
    <row r="45" spans="1:11" x14ac:dyDescent="0.25">
      <c r="A45" s="4">
        <v>41</v>
      </c>
      <c r="B45" s="36" t="s">
        <v>8</v>
      </c>
      <c r="C45" s="36" t="s">
        <v>10</v>
      </c>
      <c r="D45" s="36" t="s">
        <v>10</v>
      </c>
      <c r="E45" s="36" t="s">
        <v>5</v>
      </c>
      <c r="F45" s="36"/>
      <c r="G45" s="36"/>
      <c r="H45" s="36" t="s">
        <v>5</v>
      </c>
    </row>
    <row r="46" spans="1:11" x14ac:dyDescent="0.25">
      <c r="A46" s="4">
        <v>42</v>
      </c>
      <c r="B46" s="36"/>
      <c r="C46" s="36" t="s">
        <v>5</v>
      </c>
      <c r="D46" s="36"/>
      <c r="E46" s="36"/>
      <c r="F46" s="36"/>
      <c r="G46" s="36"/>
      <c r="H46" s="36"/>
    </row>
    <row r="47" spans="1:11" x14ac:dyDescent="0.25">
      <c r="A47" s="4">
        <v>43</v>
      </c>
      <c r="B47" s="36" t="s">
        <v>5</v>
      </c>
      <c r="C47" s="36"/>
      <c r="D47" s="36"/>
      <c r="E47" s="36" t="s">
        <v>7</v>
      </c>
      <c r="F47" s="36" t="s">
        <v>7</v>
      </c>
      <c r="G47" s="36"/>
      <c r="H47" s="36" t="s">
        <v>5</v>
      </c>
    </row>
    <row r="48" spans="1:11" x14ac:dyDescent="0.25">
      <c r="A48" s="4">
        <v>44</v>
      </c>
      <c r="B48" s="36" t="s">
        <v>10</v>
      </c>
      <c r="C48" s="36"/>
      <c r="D48" s="36"/>
      <c r="E48" s="36" t="s">
        <v>7</v>
      </c>
      <c r="F48" s="36" t="s">
        <v>7</v>
      </c>
      <c r="G48" s="36"/>
      <c r="H48" s="36"/>
    </row>
    <row r="49" spans="1:16" x14ac:dyDescent="0.25">
      <c r="A49" s="4">
        <v>45</v>
      </c>
      <c r="B49" s="36"/>
      <c r="C49" s="36" t="s">
        <v>5</v>
      </c>
      <c r="D49" s="36"/>
      <c r="E49" s="36" t="s">
        <v>7</v>
      </c>
      <c r="F49" s="36" t="s">
        <v>7</v>
      </c>
      <c r="G49" s="36"/>
      <c r="H49" s="36" t="s">
        <v>5</v>
      </c>
    </row>
    <row r="50" spans="1:16" x14ac:dyDescent="0.25">
      <c r="A50" s="4">
        <v>46</v>
      </c>
      <c r="B50" s="36"/>
      <c r="C50" s="36"/>
      <c r="D50" s="36"/>
      <c r="E50" s="36"/>
      <c r="F50" s="36"/>
      <c r="G50" s="36" t="s">
        <v>5</v>
      </c>
      <c r="H50" s="36"/>
    </row>
    <row r="51" spans="1:16" x14ac:dyDescent="0.25">
      <c r="A51" s="4">
        <v>47</v>
      </c>
      <c r="B51" s="36"/>
      <c r="C51" s="36" t="s">
        <v>5</v>
      </c>
      <c r="D51" s="36"/>
      <c r="E51" s="36"/>
      <c r="F51" s="36" t="s">
        <v>7</v>
      </c>
      <c r="G51" s="36"/>
      <c r="H51" s="36" t="s">
        <v>5</v>
      </c>
    </row>
    <row r="52" spans="1:16" x14ac:dyDescent="0.25">
      <c r="A52" s="4">
        <v>48</v>
      </c>
      <c r="B52" s="36"/>
      <c r="C52" s="36" t="s">
        <v>5</v>
      </c>
      <c r="D52" s="36"/>
      <c r="E52" s="36"/>
      <c r="F52" s="36" t="s">
        <v>7</v>
      </c>
      <c r="G52" s="36"/>
      <c r="H52" s="36" t="s">
        <v>8</v>
      </c>
    </row>
    <row r="53" spans="1:16" x14ac:dyDescent="0.25">
      <c r="A53" s="4">
        <v>49</v>
      </c>
      <c r="B53" s="36"/>
      <c r="C53" s="36" t="s">
        <v>5</v>
      </c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 t="s">
        <v>5</v>
      </c>
      <c r="E54" s="36"/>
      <c r="F54" s="36"/>
      <c r="G54" s="36" t="s">
        <v>5</v>
      </c>
      <c r="H54" s="36"/>
    </row>
    <row r="55" spans="1:16" x14ac:dyDescent="0.25">
      <c r="A55" s="4">
        <v>51</v>
      </c>
      <c r="B55" s="36"/>
      <c r="C55" s="36" t="s">
        <v>5</v>
      </c>
      <c r="D55" s="36"/>
      <c r="E55" s="36"/>
      <c r="F55" s="36" t="s">
        <v>7</v>
      </c>
      <c r="G55" s="36"/>
      <c r="H55" s="36" t="s">
        <v>9</v>
      </c>
    </row>
    <row r="56" spans="1:16" x14ac:dyDescent="0.25">
      <c r="A56" s="4">
        <v>52</v>
      </c>
      <c r="B56" s="36"/>
      <c r="C56" s="36" t="s">
        <v>5</v>
      </c>
      <c r="D56" s="36"/>
      <c r="E56" s="36" t="s">
        <v>7</v>
      </c>
      <c r="F56" s="36" t="s">
        <v>7</v>
      </c>
      <c r="G56" s="36" t="s">
        <v>5</v>
      </c>
      <c r="H56" s="36"/>
    </row>
    <row r="57" spans="1:16" x14ac:dyDescent="0.25">
      <c r="A57" s="4">
        <v>53</v>
      </c>
      <c r="B57" s="36"/>
      <c r="C57" s="36"/>
      <c r="D57" s="36" t="s">
        <v>5</v>
      </c>
      <c r="E57" s="36"/>
      <c r="F57" s="36"/>
      <c r="G57" s="36" t="s">
        <v>5</v>
      </c>
      <c r="H57" s="36"/>
      <c r="P57" s="17"/>
    </row>
    <row r="58" spans="1:16" x14ac:dyDescent="0.25">
      <c r="A58" s="4">
        <v>54</v>
      </c>
      <c r="B58" s="36"/>
      <c r="C58" s="36"/>
      <c r="D58" s="36" t="s">
        <v>5</v>
      </c>
      <c r="E58" s="36"/>
      <c r="F58" s="36"/>
      <c r="G58" s="36" t="s">
        <v>5</v>
      </c>
      <c r="H58" s="36"/>
    </row>
    <row r="59" spans="1:16" x14ac:dyDescent="0.25">
      <c r="A59" s="4">
        <v>55</v>
      </c>
      <c r="B59" s="36"/>
      <c r="C59" s="36" t="s">
        <v>5</v>
      </c>
      <c r="D59" s="36"/>
      <c r="E59" s="36"/>
      <c r="F59" s="36" t="s">
        <v>7</v>
      </c>
      <c r="G59" s="36"/>
      <c r="H59" s="36" t="s">
        <v>8</v>
      </c>
    </row>
    <row r="60" spans="1:16" x14ac:dyDescent="0.25">
      <c r="A60" s="4">
        <v>56</v>
      </c>
      <c r="B60" s="36"/>
      <c r="C60" s="36" t="s">
        <v>5</v>
      </c>
      <c r="D60" s="36"/>
      <c r="E60" s="36"/>
      <c r="F60" s="36" t="s">
        <v>7</v>
      </c>
      <c r="G60" s="36"/>
      <c r="H60" s="36" t="s">
        <v>9</v>
      </c>
    </row>
    <row r="61" spans="1:16" x14ac:dyDescent="0.25">
      <c r="A61" s="4">
        <v>57</v>
      </c>
      <c r="B61" s="36"/>
      <c r="C61" s="36"/>
      <c r="D61" s="36" t="s">
        <v>5</v>
      </c>
      <c r="E61" s="36"/>
      <c r="F61" s="36" t="s">
        <v>7</v>
      </c>
      <c r="G61" s="36"/>
      <c r="H61" s="36" t="s">
        <v>9</v>
      </c>
    </row>
    <row r="62" spans="1:16" x14ac:dyDescent="0.25">
      <c r="A62" s="4">
        <v>58</v>
      </c>
      <c r="B62" s="36"/>
      <c r="C62" s="36"/>
      <c r="D62" s="36"/>
      <c r="E62" s="36" t="s">
        <v>10</v>
      </c>
      <c r="F62" s="36" t="s">
        <v>7</v>
      </c>
      <c r="G62" s="36"/>
      <c r="H62" s="36" t="s">
        <v>9</v>
      </c>
    </row>
    <row r="63" spans="1:16" x14ac:dyDescent="0.25">
      <c r="A63" s="4">
        <v>59</v>
      </c>
      <c r="B63" s="36"/>
      <c r="C63" s="36"/>
      <c r="D63" s="36" t="s">
        <v>5</v>
      </c>
      <c r="E63" s="36"/>
      <c r="F63" s="36"/>
      <c r="G63" s="36" t="s">
        <v>5</v>
      </c>
      <c r="H63" s="36"/>
    </row>
    <row r="64" spans="1:16" x14ac:dyDescent="0.25">
      <c r="A64" s="4">
        <v>60</v>
      </c>
      <c r="B64" s="36"/>
      <c r="C64" s="36"/>
      <c r="D64" s="36"/>
      <c r="E64" s="36" t="s">
        <v>10</v>
      </c>
      <c r="F64" s="36"/>
      <c r="G64" s="36"/>
      <c r="H64" s="36" t="s">
        <v>9</v>
      </c>
    </row>
    <row r="65" spans="1:8" x14ac:dyDescent="0.25">
      <c r="A65" s="4">
        <v>61</v>
      </c>
      <c r="B65" s="36"/>
      <c r="C65" s="36"/>
      <c r="D65" s="36" t="s">
        <v>10</v>
      </c>
      <c r="E65" s="36"/>
      <c r="F65" s="36"/>
      <c r="G65" s="36" t="s">
        <v>5</v>
      </c>
      <c r="H65" s="36"/>
    </row>
    <row r="66" spans="1:8" x14ac:dyDescent="0.25">
      <c r="A66" s="4">
        <v>62</v>
      </c>
      <c r="B66" s="36"/>
      <c r="C66" s="36"/>
      <c r="D66" s="36" t="s">
        <v>10</v>
      </c>
      <c r="E66" s="36"/>
      <c r="F66" s="36"/>
      <c r="G66" s="36" t="s">
        <v>5</v>
      </c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 t="s">
        <v>7</v>
      </c>
      <c r="F70" s="36"/>
      <c r="G70" s="36"/>
      <c r="H70" s="36"/>
    </row>
    <row r="71" spans="1:8" x14ac:dyDescent="0.25">
      <c r="A71" s="4">
        <v>67</v>
      </c>
      <c r="B71" s="36"/>
      <c r="C71" s="36"/>
      <c r="D71" s="36"/>
      <c r="E71" s="36" t="s">
        <v>7</v>
      </c>
      <c r="F71" s="36"/>
      <c r="G71" s="36"/>
      <c r="H71" s="36" t="s">
        <v>9</v>
      </c>
    </row>
    <row r="72" spans="1:8" x14ac:dyDescent="0.25">
      <c r="A72" s="4">
        <v>68</v>
      </c>
      <c r="B72" s="36"/>
      <c r="C72" s="36" t="s">
        <v>5</v>
      </c>
      <c r="D72" s="36"/>
      <c r="E72" s="36" t="s">
        <v>7</v>
      </c>
      <c r="F72" s="36"/>
      <c r="G72" s="36"/>
      <c r="H72" s="36" t="s">
        <v>9</v>
      </c>
    </row>
    <row r="73" spans="1:8" x14ac:dyDescent="0.25">
      <c r="A73" s="4">
        <v>69</v>
      </c>
      <c r="B73" s="36" t="s">
        <v>8</v>
      </c>
      <c r="C73" s="36"/>
      <c r="D73" s="36"/>
      <c r="E73" s="36" t="s">
        <v>7</v>
      </c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 t="s">
        <v>5</v>
      </c>
      <c r="D75" s="36"/>
      <c r="E75" s="36"/>
      <c r="F75" s="36" t="s">
        <v>7</v>
      </c>
      <c r="G75" s="36" t="s">
        <v>5</v>
      </c>
      <c r="H75" s="36"/>
    </row>
    <row r="76" spans="1:8" x14ac:dyDescent="0.25">
      <c r="A76" s="4">
        <v>72</v>
      </c>
      <c r="B76" s="36"/>
      <c r="C76" s="36" t="s">
        <v>5</v>
      </c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 t="s">
        <v>5</v>
      </c>
      <c r="E77" s="36"/>
      <c r="F77" s="36"/>
      <c r="G77" s="36" t="s">
        <v>5</v>
      </c>
      <c r="H77" s="36"/>
    </row>
    <row r="78" spans="1:8" x14ac:dyDescent="0.25">
      <c r="A78" s="4">
        <v>74</v>
      </c>
      <c r="B78" s="36" t="s">
        <v>5</v>
      </c>
      <c r="C78" s="36"/>
      <c r="D78" s="36"/>
      <c r="E78" s="36" t="s">
        <v>7</v>
      </c>
      <c r="F78" s="36"/>
      <c r="G78" s="36"/>
      <c r="H78" s="36"/>
    </row>
    <row r="79" spans="1:8" x14ac:dyDescent="0.25">
      <c r="A79" s="4">
        <v>101</v>
      </c>
      <c r="B79" s="37"/>
      <c r="C79" s="37"/>
      <c r="D79" s="37"/>
      <c r="E79" s="37" t="s">
        <v>5</v>
      </c>
      <c r="F79" s="37" t="s">
        <v>5</v>
      </c>
      <c r="G79" s="36"/>
      <c r="H79" s="36"/>
    </row>
    <row r="80" spans="1:8" x14ac:dyDescent="0.25">
      <c r="A80" s="4">
        <v>102</v>
      </c>
      <c r="B80" s="36" t="s">
        <v>5</v>
      </c>
      <c r="C80" s="36" t="s">
        <v>8</v>
      </c>
      <c r="D80" s="36" t="s">
        <v>5</v>
      </c>
      <c r="E80" s="36" t="s">
        <v>5</v>
      </c>
      <c r="F80" s="36" t="s">
        <v>10</v>
      </c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7"/>
      <c r="D81" s="36"/>
      <c r="E81" s="36"/>
      <c r="F81" s="37"/>
      <c r="G81" s="36"/>
      <c r="H81" s="37" t="s">
        <v>5</v>
      </c>
    </row>
    <row r="82" spans="1:8" x14ac:dyDescent="0.25">
      <c r="A82" s="4">
        <v>104</v>
      </c>
      <c r="B82" s="37"/>
      <c r="C82" s="36" t="s">
        <v>5</v>
      </c>
      <c r="D82" s="36"/>
      <c r="E82" s="36"/>
      <c r="F82" s="37"/>
      <c r="G82" s="36" t="s">
        <v>5</v>
      </c>
      <c r="H82" s="36"/>
    </row>
    <row r="83" spans="1:8" x14ac:dyDescent="0.25">
      <c r="A83" s="4">
        <v>105</v>
      </c>
      <c r="B83" s="37"/>
      <c r="C83" s="36"/>
      <c r="D83" s="36" t="s">
        <v>8</v>
      </c>
      <c r="E83" s="36" t="s">
        <v>10</v>
      </c>
      <c r="F83" s="36"/>
      <c r="G83" s="36"/>
      <c r="H83" s="36" t="s">
        <v>5</v>
      </c>
    </row>
    <row r="84" spans="1:8" x14ac:dyDescent="0.25">
      <c r="A84" s="4">
        <v>106</v>
      </c>
      <c r="B84" s="36"/>
      <c r="C84" s="36"/>
      <c r="D84" s="36"/>
      <c r="E84" s="36"/>
      <c r="F84" s="36" t="s">
        <v>5</v>
      </c>
      <c r="G84" s="36"/>
      <c r="H84" s="36"/>
    </row>
    <row r="85" spans="1:8" x14ac:dyDescent="0.25">
      <c r="A85" s="4">
        <v>107</v>
      </c>
      <c r="B85" s="36"/>
      <c r="C85" s="36"/>
      <c r="D85" s="36"/>
      <c r="E85" s="36" t="s">
        <v>5</v>
      </c>
      <c r="F85" s="36"/>
      <c r="G85" s="36" t="s">
        <v>5</v>
      </c>
      <c r="H85" s="36"/>
    </row>
    <row r="86" spans="1:8" x14ac:dyDescent="0.25">
      <c r="A86" s="4">
        <v>108</v>
      </c>
      <c r="B86" s="36"/>
      <c r="C86" s="36"/>
      <c r="D86" s="36"/>
      <c r="E86" s="36" t="s">
        <v>5</v>
      </c>
      <c r="F86" s="36" t="s">
        <v>5</v>
      </c>
      <c r="G86" s="36" t="s">
        <v>5</v>
      </c>
      <c r="H86" s="36"/>
    </row>
    <row r="87" spans="1:8" x14ac:dyDescent="0.25">
      <c r="A87" s="4">
        <v>109</v>
      </c>
      <c r="B87" s="36"/>
      <c r="C87" s="36"/>
      <c r="D87" s="36"/>
      <c r="E87" s="36" t="s">
        <v>5</v>
      </c>
      <c r="F87" s="36" t="s">
        <v>5</v>
      </c>
      <c r="G87" s="36"/>
      <c r="H87" s="36"/>
    </row>
    <row r="88" spans="1:8" x14ac:dyDescent="0.25">
      <c r="A88" s="4">
        <v>110</v>
      </c>
      <c r="B88" s="36"/>
      <c r="C88" s="36"/>
      <c r="D88" s="36"/>
      <c r="E88" s="36" t="s">
        <v>5</v>
      </c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6" t="s">
        <v>10</v>
      </c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 t="s">
        <v>9</v>
      </c>
      <c r="G91" s="36"/>
      <c r="H91" s="36" t="s">
        <v>10</v>
      </c>
    </row>
    <row r="92" spans="1:8" x14ac:dyDescent="0.25">
      <c r="A92" s="4">
        <v>114</v>
      </c>
      <c r="B92" s="36"/>
      <c r="C92" s="36"/>
      <c r="D92" s="36"/>
      <c r="E92" s="36" t="s">
        <v>5</v>
      </c>
      <c r="F92" s="37"/>
      <c r="G92" s="36" t="s">
        <v>5</v>
      </c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 t="s">
        <v>10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 t="s">
        <v>10</v>
      </c>
      <c r="D97" s="36"/>
      <c r="E97" s="36"/>
      <c r="F97" s="36" t="s">
        <v>9</v>
      </c>
      <c r="G97" s="36"/>
      <c r="H97" s="36"/>
    </row>
    <row r="98" spans="1:8" x14ac:dyDescent="0.25">
      <c r="A98" s="4">
        <v>120</v>
      </c>
      <c r="B98" s="36"/>
      <c r="C98" s="36"/>
      <c r="D98" s="36"/>
      <c r="E98" s="36" t="s">
        <v>5</v>
      </c>
      <c r="F98" s="36"/>
      <c r="G98" s="36"/>
      <c r="H98" s="36"/>
    </row>
    <row r="99" spans="1:8" x14ac:dyDescent="0.25">
      <c r="A99" s="4">
        <v>121</v>
      </c>
      <c r="B99" s="36" t="s">
        <v>9</v>
      </c>
      <c r="C99" s="36" t="s">
        <v>5</v>
      </c>
      <c r="D99" s="36" t="s">
        <v>5</v>
      </c>
      <c r="E99" s="36"/>
      <c r="F99" s="36" t="s">
        <v>8</v>
      </c>
      <c r="G99" s="36" t="s">
        <v>5</v>
      </c>
      <c r="H99" s="36" t="s">
        <v>5</v>
      </c>
    </row>
    <row r="100" spans="1:8" x14ac:dyDescent="0.25">
      <c r="A100" s="4">
        <v>122</v>
      </c>
      <c r="B100" s="36"/>
      <c r="C100" s="36" t="s">
        <v>5</v>
      </c>
      <c r="D100" s="36"/>
      <c r="E100" s="36"/>
      <c r="F100" s="36"/>
      <c r="G100" s="36"/>
      <c r="H100" s="36" t="s">
        <v>10</v>
      </c>
    </row>
    <row r="101" spans="1:8" x14ac:dyDescent="0.25">
      <c r="A101" s="4">
        <v>123</v>
      </c>
      <c r="B101" s="36" t="s">
        <v>9</v>
      </c>
      <c r="C101" s="36" t="s">
        <v>5</v>
      </c>
      <c r="D101" s="36" t="s">
        <v>5</v>
      </c>
      <c r="E101" s="36" t="s">
        <v>8</v>
      </c>
      <c r="F101" s="36" t="s">
        <v>5</v>
      </c>
      <c r="G101" s="36" t="s">
        <v>5</v>
      </c>
      <c r="H101" s="36" t="s">
        <v>5</v>
      </c>
    </row>
    <row r="102" spans="1:8" x14ac:dyDescent="0.25">
      <c r="A102" s="4">
        <v>124</v>
      </c>
      <c r="B102" s="36"/>
      <c r="C102" s="36"/>
      <c r="D102" s="36"/>
      <c r="E102" s="36"/>
      <c r="F102" s="36" t="s">
        <v>10</v>
      </c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/>
      <c r="D104" s="36" t="s">
        <v>5</v>
      </c>
      <c r="E104" s="36" t="s">
        <v>5</v>
      </c>
      <c r="F104" s="36" t="s">
        <v>5</v>
      </c>
      <c r="G104" s="36" t="s">
        <v>5</v>
      </c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9</v>
      </c>
      <c r="C106" s="36" t="s">
        <v>10</v>
      </c>
      <c r="D106" s="36" t="s">
        <v>5</v>
      </c>
      <c r="E106" s="36" t="s">
        <v>5</v>
      </c>
      <c r="F106" s="36" t="s">
        <v>9</v>
      </c>
      <c r="G106" s="36" t="s">
        <v>5</v>
      </c>
      <c r="H106" s="36"/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9</v>
      </c>
      <c r="C108" s="36" t="s">
        <v>5</v>
      </c>
      <c r="D108" s="36" t="s">
        <v>5</v>
      </c>
      <c r="E108" s="36" t="s">
        <v>10</v>
      </c>
      <c r="F108" s="36" t="s">
        <v>5</v>
      </c>
      <c r="G108" s="36" t="s">
        <v>5</v>
      </c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8">
    <cfRule type="cellIs" dxfId="1191" priority="91" operator="equal">
      <formula>"Energia"</formula>
    </cfRule>
  </conditionalFormatting>
  <conditionalFormatting sqref="B27:B30">
    <cfRule type="cellIs" dxfId="1190" priority="87" operator="equal">
      <formula>"Energia"</formula>
    </cfRule>
  </conditionalFormatting>
  <conditionalFormatting sqref="B34:B38">
    <cfRule type="cellIs" dxfId="1189" priority="81" operator="equal">
      <formula>"Energia"</formula>
    </cfRule>
  </conditionalFormatting>
  <conditionalFormatting sqref="B106">
    <cfRule type="cellIs" dxfId="1188" priority="58" operator="equal">
      <formula>"Energia"</formula>
    </cfRule>
  </conditionalFormatting>
  <conditionalFormatting sqref="B78:C111">
    <cfRule type="cellIs" dxfId="1187" priority="57" operator="equal">
      <formula>"Energia"</formula>
    </cfRule>
    <cfRule type="cellIs" dxfId="1186" priority="439" operator="equal">
      <formula>"Mecânico"</formula>
    </cfRule>
    <cfRule type="cellIs" dxfId="1185" priority="440" operator="equal">
      <formula>"Ok"</formula>
    </cfRule>
    <cfRule type="cellIs" dxfId="1184" priority="435" operator="equal">
      <formula>"Feito"</formula>
    </cfRule>
    <cfRule type="cellIs" dxfId="1183" priority="436" operator="equal">
      <formula>"Operação"</formula>
    </cfRule>
    <cfRule type="cellIs" dxfId="1182" priority="437" operator="equal">
      <formula>"Chuva"</formula>
    </cfRule>
    <cfRule type="cellIs" dxfId="1181" priority="438" operator="equal">
      <formula>"Elétrico"</formula>
    </cfRule>
  </conditionalFormatting>
  <conditionalFormatting sqref="B53:D77">
    <cfRule type="cellIs" dxfId="1180" priority="308" operator="equal">
      <formula>"Feito"</formula>
    </cfRule>
    <cfRule type="cellIs" dxfId="1179" priority="309" operator="equal">
      <formula>"Operação"</formula>
    </cfRule>
    <cfRule type="cellIs" dxfId="1178" priority="310" operator="equal">
      <formula>"Chuva"</formula>
    </cfRule>
    <cfRule type="cellIs" dxfId="1177" priority="311" operator="equal">
      <formula>"Elétrico"</formula>
    </cfRule>
    <cfRule type="cellIs" dxfId="1176" priority="312" operator="equal">
      <formula>"Mecânico"</formula>
    </cfRule>
    <cfRule type="cellIs" dxfId="1175" priority="307" operator="equal">
      <formula>"Energia"</formula>
    </cfRule>
    <cfRule type="cellIs" dxfId="1174" priority="313" operator="equal">
      <formula>"Ok"</formula>
    </cfRule>
  </conditionalFormatting>
  <conditionalFormatting sqref="B6:F12 E46 B48:F52">
    <cfRule type="cellIs" dxfId="1173" priority="450" operator="equal">
      <formula>"Feito"</formula>
    </cfRule>
    <cfRule type="cellIs" dxfId="1172" priority="455" operator="equal">
      <formula>"Ok"</formula>
    </cfRule>
    <cfRule type="cellIs" dxfId="1171" priority="454" operator="equal">
      <formula>"Mecânico"</formula>
    </cfRule>
    <cfRule type="cellIs" dxfId="1170" priority="453" operator="equal">
      <formula>"Elétrico"</formula>
    </cfRule>
    <cfRule type="cellIs" dxfId="1169" priority="452" operator="equal">
      <formula>"Chuva"</formula>
    </cfRule>
    <cfRule type="cellIs" dxfId="1168" priority="451" operator="equal">
      <formula>"Operação"</formula>
    </cfRule>
  </conditionalFormatting>
  <conditionalFormatting sqref="B32:F32">
    <cfRule type="cellIs" dxfId="1167" priority="78" operator="equal">
      <formula>"Energia"</formula>
    </cfRule>
  </conditionalFormatting>
  <conditionalFormatting sqref="B5:G5 I5:I16 B15:E16 I19:I26 I29:I78 B38:E43 F38:F46 H44 D44:E45 B44:C47 D46:D47 E47:G47 F77:H77 D79:G96 F107:H107 D107:E111">
    <cfRule type="cellIs" dxfId="1166" priority="466" operator="equal">
      <formula>"Energia"</formula>
    </cfRule>
  </conditionalFormatting>
  <conditionalFormatting sqref="B5:G5 I5:I16 C13:C15 I19:I26 I29:I78 B38:E43 F38:F46 H44 D44:E45 B44:C47 D46:D47 E47:G47 F77:H77 D78">
    <cfRule type="cellIs" dxfId="1165" priority="472" operator="equal">
      <formula>"Ok"</formula>
    </cfRule>
    <cfRule type="cellIs" dxfId="1164" priority="467" operator="equal">
      <formula>"Feito"</formula>
    </cfRule>
    <cfRule type="cellIs" dxfId="1163" priority="468" operator="equal">
      <formula>"Operação"</formula>
    </cfRule>
    <cfRule type="cellIs" dxfId="1162" priority="469" operator="equal">
      <formula>"Chuva"</formula>
    </cfRule>
    <cfRule type="cellIs" dxfId="1161" priority="470" operator="equal">
      <formula>"Elétrico"</formula>
    </cfRule>
    <cfRule type="cellIs" dxfId="1160" priority="471" operator="equal">
      <formula>"Mecânico"</formula>
    </cfRule>
  </conditionalFormatting>
  <conditionalFormatting sqref="B5:H14">
    <cfRule type="cellIs" dxfId="1159" priority="9" operator="equal">
      <formula>"Energia"</formula>
    </cfRule>
  </conditionalFormatting>
  <conditionalFormatting sqref="B13:H37">
    <cfRule type="cellIs" dxfId="1158" priority="3" operator="equal">
      <formula>"Feito"</formula>
    </cfRule>
    <cfRule type="cellIs" dxfId="1157" priority="8" operator="equal">
      <formula>"Ok"</formula>
    </cfRule>
    <cfRule type="cellIs" dxfId="1156" priority="7" operator="equal">
      <formula>"Mecânico"</formula>
    </cfRule>
    <cfRule type="cellIs" dxfId="1155" priority="6" operator="equal">
      <formula>"Elétrico"</formula>
    </cfRule>
    <cfRule type="cellIs" dxfId="1154" priority="5" operator="equal">
      <formula>"Chuva"</formula>
    </cfRule>
    <cfRule type="cellIs" dxfId="1153" priority="4" operator="equal">
      <formula>"Operação"</formula>
    </cfRule>
  </conditionalFormatting>
  <conditionalFormatting sqref="B17:H37">
    <cfRule type="cellIs" dxfId="1152" priority="1" operator="equal">
      <formula>"Energia"</formula>
    </cfRule>
  </conditionalFormatting>
  <conditionalFormatting sqref="C19">
    <cfRule type="cellIs" dxfId="1151" priority="262" operator="equal">
      <formula>"Energia"</formula>
    </cfRule>
  </conditionalFormatting>
  <conditionalFormatting sqref="C28">
    <cfRule type="cellIs" dxfId="1150" priority="80" operator="equal">
      <formula>"Energia"</formula>
    </cfRule>
  </conditionalFormatting>
  <conditionalFormatting sqref="C34:C35">
    <cfRule type="cellIs" dxfId="1149" priority="76" operator="equal">
      <formula>"Energia"</formula>
    </cfRule>
  </conditionalFormatting>
  <conditionalFormatting sqref="C41">
    <cfRule type="cellIs" dxfId="1148" priority="395" operator="equal">
      <formula>"Energia"</formula>
    </cfRule>
  </conditionalFormatting>
  <conditionalFormatting sqref="C56">
    <cfRule type="cellIs" dxfId="1147" priority="431" operator="equal">
      <formula>"Elétrico"</formula>
    </cfRule>
    <cfRule type="cellIs" dxfId="1146" priority="429" operator="equal">
      <formula>"Operação"</formula>
    </cfRule>
    <cfRule type="cellIs" dxfId="1145" priority="428" operator="equal">
      <formula>"Feito"</formula>
    </cfRule>
    <cfRule type="cellIs" dxfId="1144" priority="430" operator="equal">
      <formula>"Chuva"</formula>
    </cfRule>
    <cfRule type="cellIs" dxfId="1143" priority="433" operator="equal">
      <formula>"Ok"</formula>
    </cfRule>
    <cfRule type="cellIs" dxfId="1142" priority="432" operator="equal">
      <formula>"Mecânico"</formula>
    </cfRule>
  </conditionalFormatting>
  <conditionalFormatting sqref="C56:C58">
    <cfRule type="cellIs" dxfId="1141" priority="394" operator="equal">
      <formula>"Energia"</formula>
    </cfRule>
  </conditionalFormatting>
  <conditionalFormatting sqref="C111">
    <cfRule type="cellIs" dxfId="1140" priority="392" operator="equal">
      <formula>"Energia"</formula>
    </cfRule>
  </conditionalFormatting>
  <conditionalFormatting sqref="C30:D30">
    <cfRule type="cellIs" dxfId="1139" priority="79" operator="equal">
      <formula>"Energia"</formula>
    </cfRule>
  </conditionalFormatting>
  <conditionalFormatting sqref="C95:D95 B97:F97">
    <cfRule type="cellIs" dxfId="1138" priority="263" operator="equal">
      <formula>"Energia"</formula>
    </cfRule>
  </conditionalFormatting>
  <conditionalFormatting sqref="C27:G27">
    <cfRule type="cellIs" dxfId="1137" priority="382" operator="equal">
      <formula>"Energia"</formula>
    </cfRule>
  </conditionalFormatting>
  <conditionalFormatting sqref="C37:H37">
    <cfRule type="cellIs" dxfId="1136" priority="74" operator="equal">
      <formula>"Energia"</formula>
    </cfRule>
  </conditionalFormatting>
  <conditionalFormatting sqref="D27:D30">
    <cfRule type="cellIs" dxfId="1135" priority="386" operator="equal">
      <formula>"Energia"</formula>
    </cfRule>
  </conditionalFormatting>
  <conditionalFormatting sqref="D32:D36">
    <cfRule type="cellIs" dxfId="1134" priority="51" operator="equal">
      <formula>"Energia"</formula>
    </cfRule>
  </conditionalFormatting>
  <conditionalFormatting sqref="D38:D40">
    <cfRule type="cellIs" dxfId="1133" priority="49" operator="equal">
      <formula>"Energia"</formula>
    </cfRule>
  </conditionalFormatting>
  <conditionalFormatting sqref="D44 D50 D60:D78">
    <cfRule type="cellIs" dxfId="1132" priority="383" operator="equal">
      <formula>"Energia"</formula>
    </cfRule>
  </conditionalFormatting>
  <conditionalFormatting sqref="D98:F106">
    <cfRule type="cellIs" dxfId="1131" priority="16" operator="equal">
      <formula>"Energia"</formula>
    </cfRule>
  </conditionalFormatting>
  <conditionalFormatting sqref="D79:G106">
    <cfRule type="cellIs" dxfId="1130" priority="19" operator="equal">
      <formula>"Feito"</formula>
    </cfRule>
    <cfRule type="cellIs" dxfId="1129" priority="20" operator="equal">
      <formula>"Operação"</formula>
    </cfRule>
    <cfRule type="cellIs" dxfId="1128" priority="22" operator="equal">
      <formula>"Elétrico"</formula>
    </cfRule>
    <cfRule type="cellIs" dxfId="1127" priority="21" operator="equal">
      <formula>"Chuva"</formula>
    </cfRule>
    <cfRule type="cellIs" dxfId="1126" priority="24" operator="equal">
      <formula>"Ok"</formula>
    </cfRule>
    <cfRule type="cellIs" dxfId="1125" priority="23" operator="equal">
      <formula>"Mecânico"</formula>
    </cfRule>
  </conditionalFormatting>
  <conditionalFormatting sqref="D15:H18">
    <cfRule type="cellIs" dxfId="1124" priority="254" operator="equal">
      <formula>"Energia"</formula>
    </cfRule>
  </conditionalFormatting>
  <conditionalFormatting sqref="D33:H33">
    <cfRule type="cellIs" dxfId="1123" priority="236" operator="equal">
      <formula>"Energia"</formula>
    </cfRule>
  </conditionalFormatting>
  <conditionalFormatting sqref="D107:H111">
    <cfRule type="cellIs" dxfId="1122" priority="325" operator="equal">
      <formula>"Chuva"</formula>
    </cfRule>
    <cfRule type="cellIs" dxfId="1121" priority="323" operator="equal">
      <formula>"Feito"</formula>
    </cfRule>
    <cfRule type="cellIs" dxfId="1120" priority="324" operator="equal">
      <formula>"Operação"</formula>
    </cfRule>
    <cfRule type="cellIs" dxfId="1119" priority="326" operator="equal">
      <formula>"Elétrico"</formula>
    </cfRule>
    <cfRule type="cellIs" dxfId="1118" priority="327" operator="equal">
      <formula>"Mecânico"</formula>
    </cfRule>
    <cfRule type="cellIs" dxfId="1117" priority="328" operator="equal">
      <formula>"Ok"</formula>
    </cfRule>
  </conditionalFormatting>
  <conditionalFormatting sqref="E12 B12:B13 C12:C17 B98:D103">
    <cfRule type="cellIs" dxfId="1116" priority="464" operator="equal">
      <formula>"Energia"</formula>
    </cfRule>
  </conditionalFormatting>
  <conditionalFormatting sqref="E28:E30">
    <cfRule type="cellIs" dxfId="1115" priority="48" operator="equal">
      <formula>"Energia"</formula>
    </cfRule>
  </conditionalFormatting>
  <conditionalFormatting sqref="E32:E37">
    <cfRule type="cellIs" dxfId="1114" priority="43" operator="equal">
      <formula>"Energia"</formula>
    </cfRule>
  </conditionalFormatting>
  <conditionalFormatting sqref="E39">
    <cfRule type="cellIs" dxfId="1113" priority="227" operator="equal">
      <formula>"Energia"</formula>
    </cfRule>
  </conditionalFormatting>
  <conditionalFormatting sqref="E46 B48:F52">
    <cfRule type="cellIs" dxfId="1112" priority="449" operator="equal">
      <formula>"Energia"</formula>
    </cfRule>
  </conditionalFormatting>
  <conditionalFormatting sqref="E77:E78">
    <cfRule type="cellIs" dxfId="1111" priority="199" operator="equal">
      <formula>"Energia"</formula>
    </cfRule>
    <cfRule type="cellIs" dxfId="1110" priority="200" operator="equal">
      <formula>"Feito"</formula>
    </cfRule>
    <cfRule type="cellIs" dxfId="1109" priority="205" operator="equal">
      <formula>"Ok"</formula>
    </cfRule>
    <cfRule type="cellIs" dxfId="1108" priority="203" operator="equal">
      <formula>"Elétrico"</formula>
    </cfRule>
    <cfRule type="cellIs" dxfId="1107" priority="202" operator="equal">
      <formula>"Chuva"</formula>
    </cfRule>
    <cfRule type="cellIs" dxfId="1106" priority="204" operator="equal">
      <formula>"Mecânico"</formula>
    </cfRule>
    <cfRule type="cellIs" dxfId="1105" priority="201" operator="equal">
      <formula>"Operação"</formula>
    </cfRule>
  </conditionalFormatting>
  <conditionalFormatting sqref="E83">
    <cfRule type="cellIs" dxfId="1104" priority="26" operator="equal">
      <formula>"Energia"</formula>
    </cfRule>
  </conditionalFormatting>
  <conditionalFormatting sqref="E90">
    <cfRule type="cellIs" dxfId="1103" priority="25" operator="equal">
      <formula>"Energia"</formula>
    </cfRule>
  </conditionalFormatting>
  <conditionalFormatting sqref="E53:F76">
    <cfRule type="cellIs" dxfId="1102" priority="29" operator="equal">
      <formula>"Feito"</formula>
    </cfRule>
    <cfRule type="cellIs" dxfId="1101" priority="27" operator="equal">
      <formula>"Energia"</formula>
    </cfRule>
    <cfRule type="cellIs" dxfId="1100" priority="34" operator="equal">
      <formula>"Ok"</formula>
    </cfRule>
    <cfRule type="cellIs" dxfId="1099" priority="33" operator="equal">
      <formula>"Mecânico"</formula>
    </cfRule>
    <cfRule type="cellIs" dxfId="1098" priority="32" operator="equal">
      <formula>"Elétrico"</formula>
    </cfRule>
    <cfRule type="cellIs" dxfId="1097" priority="31" operator="equal">
      <formula>"Chuva"</formula>
    </cfRule>
    <cfRule type="cellIs" dxfId="1096" priority="30" operator="equal">
      <formula>"Operação"</formula>
    </cfRule>
  </conditionalFormatting>
  <conditionalFormatting sqref="E108:G108">
    <cfRule type="cellIs" dxfId="1095" priority="351" operator="equal">
      <formula>"Energia"</formula>
    </cfRule>
  </conditionalFormatting>
  <conditionalFormatting sqref="F78:G78">
    <cfRule type="cellIs" dxfId="1094" priority="354" operator="equal">
      <formula>"Operação"</formula>
    </cfRule>
    <cfRule type="cellIs" dxfId="1093" priority="355" operator="equal">
      <formula>"Chuva"</formula>
    </cfRule>
    <cfRule type="cellIs" dxfId="1092" priority="356" operator="equal">
      <formula>"Elétrico"</formula>
    </cfRule>
    <cfRule type="cellIs" dxfId="1091" priority="357" operator="equal">
      <formula>"Mecânico"</formula>
    </cfRule>
    <cfRule type="cellIs" dxfId="1090" priority="358" operator="equal">
      <formula>"Ok"</formula>
    </cfRule>
    <cfRule type="cellIs" dxfId="1089" priority="353" operator="equal">
      <formula>"Feito"</formula>
    </cfRule>
    <cfRule type="cellIs" dxfId="1088" priority="352" operator="equal">
      <formula>"Energia"</formula>
    </cfRule>
  </conditionalFormatting>
  <conditionalFormatting sqref="F109:G111">
    <cfRule type="cellIs" dxfId="1087" priority="322" operator="equal">
      <formula>"Energia"</formula>
    </cfRule>
  </conditionalFormatting>
  <conditionalFormatting sqref="G43:G45">
    <cfRule type="cellIs" dxfId="1086" priority="367" operator="equal">
      <formula>"Feito"</formula>
    </cfRule>
    <cfRule type="cellIs" dxfId="1085" priority="368" operator="equal">
      <formula>"Operação"</formula>
    </cfRule>
    <cfRule type="cellIs" dxfId="1084" priority="369" operator="equal">
      <formula>"Chuva"</formula>
    </cfRule>
    <cfRule type="cellIs" dxfId="1083" priority="370" operator="equal">
      <formula>"Elétrico"</formula>
    </cfRule>
    <cfRule type="cellIs" dxfId="1082" priority="371" operator="equal">
      <formula>"Mecânico"</formula>
    </cfRule>
    <cfRule type="cellIs" dxfId="1081" priority="372" operator="equal">
      <formula>"Ok"</formula>
    </cfRule>
    <cfRule type="cellIs" dxfId="1080" priority="366" operator="equal">
      <formula>"Energia"</formula>
    </cfRule>
  </conditionalFormatting>
  <conditionalFormatting sqref="G97:G106">
    <cfRule type="cellIs" dxfId="1079" priority="329" operator="equal">
      <formula>"Energia"</formula>
    </cfRule>
  </conditionalFormatting>
  <conditionalFormatting sqref="G5:H12">
    <cfRule type="cellIs" dxfId="1078" priority="10" operator="equal">
      <formula>"Feito"</formula>
    </cfRule>
    <cfRule type="cellIs" dxfId="1077" priority="15" operator="equal">
      <formula>"Ok"</formula>
    </cfRule>
    <cfRule type="cellIs" dxfId="1076" priority="14" operator="equal">
      <formula>"Mecânico"</formula>
    </cfRule>
    <cfRule type="cellIs" dxfId="1075" priority="11" operator="equal">
      <formula>"Operação"</formula>
    </cfRule>
    <cfRule type="cellIs" dxfId="1074" priority="13" operator="equal">
      <formula>"Elétrico"</formula>
    </cfRule>
    <cfRule type="cellIs" dxfId="1073" priority="12" operator="equal">
      <formula>"Chuva"</formula>
    </cfRule>
  </conditionalFormatting>
  <conditionalFormatting sqref="G36:H36">
    <cfRule type="cellIs" dxfId="1072" priority="232" operator="equal">
      <formula>"Energia"</formula>
    </cfRule>
  </conditionalFormatting>
  <conditionalFormatting sqref="G38:H76">
    <cfRule type="cellIs" dxfId="1071" priority="107" operator="equal">
      <formula>"Energia"</formula>
    </cfRule>
    <cfRule type="cellIs" dxfId="1070" priority="113" operator="equal">
      <formula>"Ok"</formula>
    </cfRule>
    <cfRule type="cellIs" dxfId="1069" priority="112" operator="equal">
      <formula>"Mecânico"</formula>
    </cfRule>
    <cfRule type="cellIs" dxfId="1068" priority="111" operator="equal">
      <formula>"Elétrico"</formula>
    </cfRule>
    <cfRule type="cellIs" dxfId="1067" priority="110" operator="equal">
      <formula>"Chuva"</formula>
    </cfRule>
    <cfRule type="cellIs" dxfId="1066" priority="109" operator="equal">
      <formula>"Operação"</formula>
    </cfRule>
    <cfRule type="cellIs" dxfId="1065" priority="108" operator="equal">
      <formula>"Feito"</formula>
    </cfRule>
  </conditionalFormatting>
  <conditionalFormatting sqref="H78:H106">
    <cfRule type="cellIs" dxfId="1064" priority="99" operator="equal">
      <formula>"Ok"</formula>
    </cfRule>
    <cfRule type="cellIs" dxfId="1063" priority="97" operator="equal">
      <formula>"Elétrico"</formula>
    </cfRule>
    <cfRule type="cellIs" dxfId="1062" priority="98" operator="equal">
      <formula>"Mecânico"</formula>
    </cfRule>
    <cfRule type="cellIs" dxfId="1061" priority="95" operator="equal">
      <formula>"Operação"</formula>
    </cfRule>
    <cfRule type="cellIs" dxfId="1060" priority="94" operator="equal">
      <formula>"Feito"</formula>
    </cfRule>
    <cfRule type="cellIs" dxfId="1059" priority="92" operator="equal">
      <formula>"Energia"</formula>
    </cfRule>
    <cfRule type="cellIs" dxfId="1058" priority="96" operator="equal">
      <formula>"Chuva"</formula>
    </cfRule>
  </conditionalFormatting>
  <conditionalFormatting sqref="H108:H111">
    <cfRule type="cellIs" dxfId="1057" priority="457" operator="equal">
      <formula>"Energia"</formula>
    </cfRule>
  </conditionalFormatting>
  <conditionalFormatting sqref="J7">
    <cfRule type="iconSet" priority="465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9E27C1ED-9492-40EC-B73A-8DC055A7F91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E230-96CF-4D46-9239-87E13393E6AD}">
  <sheetPr codeName="Planilha110">
    <tabColor theme="8"/>
  </sheetPr>
  <dimension ref="A1:T111"/>
  <sheetViews>
    <sheetView showGridLines="0" zoomScale="130" zoomScaleNormal="130" workbookViewId="0">
      <pane xSplit="1" ySplit="4" topLeftCell="H14" activePane="bottomRight" state="frozen"/>
      <selection pane="topRight" activeCell="B1" sqref="B1"/>
      <selection pane="bottomLeft" activeCell="A5" sqref="A5"/>
      <selection pane="bottomRight" activeCell="J5" sqref="J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44991</v>
      </c>
      <c r="C3" s="21">
        <f t="shared" ref="C3:H3" si="0">B3+1</f>
        <v>44992</v>
      </c>
      <c r="D3" s="21">
        <f t="shared" si="0"/>
        <v>44993</v>
      </c>
      <c r="E3" s="21">
        <f t="shared" si="0"/>
        <v>44994</v>
      </c>
      <c r="F3" s="21">
        <f t="shared" si="0"/>
        <v>44995</v>
      </c>
      <c r="G3" s="21">
        <f t="shared" si="0"/>
        <v>44996</v>
      </c>
      <c r="H3" s="23">
        <f t="shared" si="0"/>
        <v>44997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6</v>
      </c>
      <c r="D5" s="36"/>
      <c r="E5" s="36"/>
      <c r="F5" s="36"/>
      <c r="G5" s="36" t="s">
        <v>10</v>
      </c>
      <c r="H5" s="36" t="s">
        <v>10</v>
      </c>
      <c r="J5" s="46" t="s">
        <v>5</v>
      </c>
      <c r="K5">
        <f t="shared" ref="K5:K10" si="2">COUNTIF($B$5:$H$111,J5)</f>
        <v>123</v>
      </c>
      <c r="L5" s="32">
        <f t="shared" ref="L5:L10" si="3">K5/$K$11</f>
        <v>0.53017241379310343</v>
      </c>
      <c r="M5" s="50">
        <f>B3</f>
        <v>44991</v>
      </c>
      <c r="O5" t="s">
        <v>42</v>
      </c>
      <c r="P5" s="57">
        <f>SUM(M13:M16)</f>
        <v>228</v>
      </c>
      <c r="Q5" s="50">
        <f>M5</f>
        <v>44991</v>
      </c>
    </row>
    <row r="6" spans="1:17" x14ac:dyDescent="0.25">
      <c r="A6" s="4">
        <v>2</v>
      </c>
      <c r="B6" s="36" t="s">
        <v>9</v>
      </c>
      <c r="C6" s="36" t="s">
        <v>6</v>
      </c>
      <c r="D6" s="36"/>
      <c r="E6" s="36"/>
      <c r="F6" s="36" t="s">
        <v>5</v>
      </c>
      <c r="G6" s="36" t="s">
        <v>5</v>
      </c>
      <c r="H6" s="36" t="s">
        <v>5</v>
      </c>
      <c r="J6" s="40" t="s">
        <v>8</v>
      </c>
      <c r="K6">
        <f t="shared" si="2"/>
        <v>15</v>
      </c>
      <c r="L6" s="33">
        <f t="shared" si="3"/>
        <v>6.4655172413793108E-2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 t="s">
        <v>5</v>
      </c>
      <c r="H7" s="36"/>
      <c r="J7" s="44" t="s">
        <v>9</v>
      </c>
      <c r="K7">
        <f t="shared" si="2"/>
        <v>35</v>
      </c>
      <c r="L7" s="33">
        <f t="shared" si="3"/>
        <v>0.15086206896551724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2"/>
        <v>11</v>
      </c>
      <c r="L8" s="33">
        <f t="shared" si="3"/>
        <v>4.7413793103448273E-2</v>
      </c>
      <c r="O8" s="62" t="s">
        <v>20</v>
      </c>
      <c r="P8" s="62">
        <f>P5+P6-P7</f>
        <v>228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18</v>
      </c>
      <c r="L9" s="33">
        <f t="shared" si="3"/>
        <v>7.7586206896551727E-2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30</v>
      </c>
      <c r="L10" s="35">
        <f t="shared" si="3"/>
        <v>0.12931034482758622</v>
      </c>
      <c r="O10" t="s">
        <v>55</v>
      </c>
      <c r="P10">
        <f>P8</f>
        <v>228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232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 t="s">
        <v>6</v>
      </c>
      <c r="D13" s="36"/>
      <c r="E13" s="36"/>
      <c r="F13" s="36" t="s">
        <v>5</v>
      </c>
      <c r="G13" s="36"/>
      <c r="H13" s="36"/>
      <c r="L13" t="s">
        <v>84</v>
      </c>
      <c r="M13" s="57">
        <f>SUM(N19:U19)</f>
        <v>134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49</v>
      </c>
    </row>
    <row r="15" spans="1:17" x14ac:dyDescent="0.25">
      <c r="A15" s="4">
        <v>11</v>
      </c>
      <c r="B15" s="36"/>
      <c r="C15" s="36" t="s">
        <v>6</v>
      </c>
      <c r="D15" s="36"/>
      <c r="E15" s="36"/>
      <c r="F15" s="36" t="s">
        <v>5</v>
      </c>
      <c r="G15" s="36"/>
      <c r="H15" s="36"/>
      <c r="L15" t="s">
        <v>86</v>
      </c>
      <c r="M15" s="57">
        <f>SUM(N21:U21)</f>
        <v>8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37</v>
      </c>
      <c r="O16" s="60"/>
    </row>
    <row r="17" spans="1:20" x14ac:dyDescent="0.25">
      <c r="A17" s="4">
        <v>13</v>
      </c>
      <c r="B17" s="36"/>
      <c r="C17" s="36"/>
      <c r="D17" s="36"/>
      <c r="E17" s="36"/>
      <c r="F17" s="36" t="s">
        <v>5</v>
      </c>
      <c r="G17" s="36"/>
      <c r="H17" s="36"/>
      <c r="I17" s="71" t="s">
        <v>43</v>
      </c>
      <c r="J17" s="72"/>
      <c r="K17" s="72"/>
    </row>
    <row r="18" spans="1:20" x14ac:dyDescent="0.25">
      <c r="A18" s="4">
        <v>14</v>
      </c>
      <c r="B18" s="36" t="s">
        <v>10</v>
      </c>
      <c r="C18" s="36" t="s">
        <v>10</v>
      </c>
      <c r="D18" s="36"/>
      <c r="E18" s="36" t="s">
        <v>9</v>
      </c>
      <c r="F18" s="36"/>
      <c r="G18" s="36" t="s">
        <v>5</v>
      </c>
      <c r="H18" s="36"/>
      <c r="I18" s="71" t="s">
        <v>45</v>
      </c>
      <c r="J18" s="72"/>
      <c r="K18" t="s">
        <v>2</v>
      </c>
    </row>
    <row r="19" spans="1:20" x14ac:dyDescent="0.25">
      <c r="A19" s="4">
        <v>15</v>
      </c>
      <c r="B19" s="36"/>
      <c r="C19" s="36" t="s">
        <v>6</v>
      </c>
      <c r="D19" s="36"/>
      <c r="E19" s="36"/>
      <c r="F19" s="36"/>
      <c r="G19" s="36"/>
      <c r="H19" s="36" t="s">
        <v>10</v>
      </c>
      <c r="I19" s="38" t="s">
        <v>46</v>
      </c>
      <c r="J19" s="38" t="str">
        <f>TEXT(B3,"ddd")</f>
        <v>seg</v>
      </c>
      <c r="K19" s="58"/>
      <c r="M19" t="s">
        <v>90</v>
      </c>
      <c r="N19" s="57">
        <v>24</v>
      </c>
      <c r="O19" s="57">
        <v>28</v>
      </c>
      <c r="P19" s="57">
        <v>0</v>
      </c>
      <c r="Q19" s="57">
        <v>15</v>
      </c>
      <c r="R19" s="57">
        <v>19</v>
      </c>
      <c r="S19" s="57">
        <v>26</v>
      </c>
      <c r="T19" s="57">
        <v>22</v>
      </c>
    </row>
    <row r="20" spans="1:20" x14ac:dyDescent="0.25">
      <c r="A20" s="4">
        <v>16</v>
      </c>
      <c r="B20" s="36"/>
      <c r="C20" s="36" t="s">
        <v>6</v>
      </c>
      <c r="D20" s="36"/>
      <c r="E20" s="36"/>
      <c r="F20" s="36"/>
      <c r="G20" s="36" t="s">
        <v>9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>
        <v>7</v>
      </c>
      <c r="O20" s="57">
        <v>7</v>
      </c>
      <c r="P20" s="57">
        <v>0</v>
      </c>
      <c r="Q20" s="57">
        <v>7</v>
      </c>
      <c r="R20" s="57">
        <v>6</v>
      </c>
      <c r="S20" s="57">
        <v>10</v>
      </c>
      <c r="T20" s="57">
        <v>12</v>
      </c>
    </row>
    <row r="21" spans="1:20" x14ac:dyDescent="0.25">
      <c r="A21" s="4">
        <v>17</v>
      </c>
      <c r="B21" s="36" t="s">
        <v>5</v>
      </c>
      <c r="C21" s="36"/>
      <c r="D21" s="36"/>
      <c r="E21" s="36"/>
      <c r="F21" s="36"/>
      <c r="G21" s="36"/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>
        <v>1</v>
      </c>
      <c r="O21" s="57">
        <v>3</v>
      </c>
      <c r="P21" s="57">
        <v>0</v>
      </c>
      <c r="Q21" s="57">
        <v>0</v>
      </c>
      <c r="R21" s="57">
        <v>1</v>
      </c>
      <c r="S21" s="57">
        <v>2</v>
      </c>
      <c r="T21" s="57">
        <v>1</v>
      </c>
    </row>
    <row r="22" spans="1:20" x14ac:dyDescent="0.25">
      <c r="A22" s="4">
        <v>18</v>
      </c>
      <c r="B22" s="36"/>
      <c r="C22" s="36" t="s">
        <v>6</v>
      </c>
      <c r="D22" s="36"/>
      <c r="E22" s="36"/>
      <c r="F22" s="36"/>
      <c r="G22" s="36" t="s">
        <v>9</v>
      </c>
      <c r="H22" s="36" t="s">
        <v>9</v>
      </c>
      <c r="I22" s="38" t="s">
        <v>49</v>
      </c>
      <c r="J22" s="38" t="str">
        <f>TEXT(E3,"ddd")</f>
        <v>qui</v>
      </c>
      <c r="K22" s="58"/>
      <c r="M22" t="s">
        <v>93</v>
      </c>
      <c r="N22" s="57">
        <v>5</v>
      </c>
      <c r="O22" s="57">
        <v>5</v>
      </c>
      <c r="P22" s="57">
        <v>2</v>
      </c>
      <c r="Q22" s="57">
        <v>5</v>
      </c>
      <c r="R22" s="57">
        <v>8</v>
      </c>
      <c r="S22" s="57">
        <v>6</v>
      </c>
      <c r="T22" s="57">
        <v>6</v>
      </c>
    </row>
    <row r="23" spans="1:20" x14ac:dyDescent="0.25">
      <c r="A23" s="4">
        <v>19</v>
      </c>
      <c r="B23" s="36"/>
      <c r="C23" s="36"/>
      <c r="D23" s="36"/>
      <c r="E23" s="36"/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/>
    </row>
    <row r="24" spans="1:20" x14ac:dyDescent="0.25">
      <c r="A24" s="4">
        <v>20</v>
      </c>
      <c r="B24" s="36"/>
      <c r="C24" s="36"/>
      <c r="D24" s="36"/>
      <c r="E24" s="36"/>
      <c r="F24" s="36" t="s">
        <v>5</v>
      </c>
      <c r="G24" s="36"/>
      <c r="H24" s="36" t="s">
        <v>5</v>
      </c>
      <c r="I24" s="38" t="s">
        <v>51</v>
      </c>
      <c r="J24" s="38" t="str">
        <f>TEXT(G3,"ddd")</f>
        <v>sáb</v>
      </c>
      <c r="K24" s="58"/>
    </row>
    <row r="25" spans="1:20" x14ac:dyDescent="0.25">
      <c r="A25" s="4">
        <v>21</v>
      </c>
      <c r="B25" s="36" t="s">
        <v>5</v>
      </c>
      <c r="C25" s="36"/>
      <c r="D25" s="36"/>
      <c r="E25" s="36"/>
      <c r="F25" s="36"/>
      <c r="G25" s="36" t="s">
        <v>5</v>
      </c>
      <c r="H25" s="36"/>
      <c r="I25" s="38" t="s">
        <v>52</v>
      </c>
      <c r="J25" s="38" t="str">
        <f>TEXT(H3,"ddd")</f>
        <v>dom</v>
      </c>
      <c r="K25" s="58"/>
    </row>
    <row r="26" spans="1:20" x14ac:dyDescent="0.25">
      <c r="A26" s="4">
        <v>22</v>
      </c>
      <c r="B26" s="36" t="s">
        <v>5</v>
      </c>
      <c r="C26" s="36"/>
      <c r="D26" s="36"/>
      <c r="E26" s="36"/>
      <c r="F26" s="36" t="s">
        <v>10</v>
      </c>
      <c r="G26" s="36"/>
      <c r="H26" s="36" t="s">
        <v>5</v>
      </c>
    </row>
    <row r="27" spans="1:20" x14ac:dyDescent="0.25">
      <c r="A27" s="4">
        <v>23</v>
      </c>
      <c r="B27" s="36"/>
      <c r="C27" s="36" t="s">
        <v>10</v>
      </c>
      <c r="D27" s="36"/>
      <c r="E27" s="36" t="s">
        <v>9</v>
      </c>
      <c r="F27" s="36"/>
      <c r="G27" s="36"/>
      <c r="H27" s="36" t="s">
        <v>5</v>
      </c>
      <c r="I27" s="71" t="s">
        <v>44</v>
      </c>
      <c r="J27" s="72"/>
      <c r="K27" s="72"/>
    </row>
    <row r="28" spans="1:20" x14ac:dyDescent="0.25">
      <c r="A28" s="4">
        <v>24</v>
      </c>
      <c r="B28" s="36" t="s">
        <v>10</v>
      </c>
      <c r="C28" s="36" t="s">
        <v>10</v>
      </c>
      <c r="D28" s="36"/>
      <c r="E28" s="36" t="s">
        <v>9</v>
      </c>
      <c r="F28" s="36" t="s">
        <v>5</v>
      </c>
      <c r="G28" s="36"/>
      <c r="H28" s="36" t="s">
        <v>5</v>
      </c>
      <c r="I28" s="71" t="s">
        <v>45</v>
      </c>
      <c r="J28" s="72"/>
      <c r="K28" t="s">
        <v>2</v>
      </c>
    </row>
    <row r="29" spans="1:20" x14ac:dyDescent="0.25">
      <c r="A29" s="4">
        <v>25</v>
      </c>
      <c r="B29" s="36" t="s">
        <v>5</v>
      </c>
      <c r="C29" s="36" t="s">
        <v>5</v>
      </c>
      <c r="D29" s="36"/>
      <c r="E29" s="36"/>
      <c r="F29" s="36"/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20" x14ac:dyDescent="0.25">
      <c r="A30" s="4">
        <v>26</v>
      </c>
      <c r="B30" s="36"/>
      <c r="C30" s="36" t="s">
        <v>6</v>
      </c>
      <c r="D30" s="36"/>
      <c r="E30" s="36"/>
      <c r="F30" s="36"/>
      <c r="G30" s="36" t="s">
        <v>5</v>
      </c>
      <c r="H30" s="36"/>
      <c r="I30" s="38" t="s">
        <v>47</v>
      </c>
      <c r="J30" s="38" t="str">
        <f t="shared" si="4"/>
        <v>ter</v>
      </c>
      <c r="K30" s="58"/>
    </row>
    <row r="31" spans="1:20" x14ac:dyDescent="0.25">
      <c r="A31" s="4">
        <v>27</v>
      </c>
      <c r="B31" s="36"/>
      <c r="C31" s="36" t="s">
        <v>5</v>
      </c>
      <c r="D31" s="36"/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</row>
    <row r="32" spans="1:20" x14ac:dyDescent="0.25">
      <c r="A32" s="4">
        <v>28</v>
      </c>
      <c r="B32" s="36"/>
      <c r="C32" s="36"/>
      <c r="D32" s="36"/>
      <c r="E32" s="36"/>
      <c r="F32" s="36" t="s">
        <v>9</v>
      </c>
      <c r="G32" s="36" t="s">
        <v>8</v>
      </c>
      <c r="H32" s="36" t="s">
        <v>8</v>
      </c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/>
      <c r="E33" s="36"/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5</v>
      </c>
      <c r="C34" s="36"/>
      <c r="D34" s="36"/>
      <c r="E34" s="36" t="s">
        <v>9</v>
      </c>
      <c r="F34" s="36"/>
      <c r="G34" s="36" t="s">
        <v>5</v>
      </c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5</v>
      </c>
      <c r="C35" s="36"/>
      <c r="D35" s="36"/>
      <c r="E35" s="36"/>
      <c r="F35" s="36"/>
      <c r="G35" s="36" t="s">
        <v>5</v>
      </c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 t="s">
        <v>8</v>
      </c>
      <c r="D36" s="36"/>
      <c r="E36" s="36"/>
      <c r="F36" s="36" t="s">
        <v>8</v>
      </c>
      <c r="G36" s="36" t="s">
        <v>8</v>
      </c>
      <c r="H36" s="36"/>
    </row>
    <row r="37" spans="1:11" x14ac:dyDescent="0.25">
      <c r="A37" s="4">
        <v>33</v>
      </c>
      <c r="B37" s="36" t="s">
        <v>5</v>
      </c>
      <c r="C37" s="36"/>
      <c r="D37" s="36"/>
      <c r="E37" s="36"/>
      <c r="F37" s="36"/>
      <c r="G37" s="36"/>
      <c r="H37" s="36" t="s">
        <v>5</v>
      </c>
    </row>
    <row r="38" spans="1:11" x14ac:dyDescent="0.25">
      <c r="A38" s="4">
        <v>34</v>
      </c>
      <c r="B38" s="36"/>
      <c r="C38" s="36" t="s">
        <v>6</v>
      </c>
      <c r="D38" s="36"/>
      <c r="E38" s="36" t="s">
        <v>5</v>
      </c>
      <c r="F38" s="36" t="s">
        <v>5</v>
      </c>
      <c r="G38" s="36"/>
      <c r="H38" s="36" t="s">
        <v>5</v>
      </c>
    </row>
    <row r="39" spans="1:11" x14ac:dyDescent="0.25">
      <c r="A39" s="4">
        <v>35</v>
      </c>
      <c r="B39" s="36"/>
      <c r="C39" s="36" t="s">
        <v>6</v>
      </c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 t="s">
        <v>6</v>
      </c>
      <c r="D43" s="36"/>
      <c r="E43" s="36"/>
      <c r="F43" s="36"/>
      <c r="G43" s="36"/>
      <c r="H43" s="36" t="s">
        <v>5</v>
      </c>
    </row>
    <row r="44" spans="1:11" x14ac:dyDescent="0.25">
      <c r="A44" s="4">
        <v>40</v>
      </c>
      <c r="B44" s="36" t="s">
        <v>8</v>
      </c>
      <c r="C44" s="36"/>
      <c r="D44" s="36"/>
      <c r="E44" s="36"/>
      <c r="F44" s="36"/>
      <c r="G44" s="36" t="s">
        <v>5</v>
      </c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 t="s">
        <v>5</v>
      </c>
    </row>
    <row r="46" spans="1:11" x14ac:dyDescent="0.25">
      <c r="A46" s="4">
        <v>42</v>
      </c>
      <c r="B46" s="36"/>
      <c r="C46" s="36"/>
      <c r="D46" s="36"/>
      <c r="E46" s="36"/>
      <c r="F46" s="36"/>
      <c r="G46" s="36"/>
      <c r="H46" s="36"/>
    </row>
    <row r="47" spans="1:11" x14ac:dyDescent="0.25">
      <c r="A47" s="4">
        <v>43</v>
      </c>
      <c r="B47" s="36"/>
      <c r="C47" s="36"/>
      <c r="D47" s="36"/>
      <c r="E47" s="36" t="s">
        <v>8</v>
      </c>
      <c r="F47" s="36"/>
      <c r="G47" s="36"/>
      <c r="H47" s="36" t="s">
        <v>5</v>
      </c>
    </row>
    <row r="48" spans="1:11" x14ac:dyDescent="0.25">
      <c r="A48" s="4">
        <v>44</v>
      </c>
      <c r="B48" s="36" t="s">
        <v>9</v>
      </c>
      <c r="C48" s="36" t="s">
        <v>6</v>
      </c>
      <c r="D48" s="36"/>
      <c r="E48" s="36"/>
      <c r="F48" s="36"/>
      <c r="G48" s="36"/>
      <c r="H48" s="36" t="s">
        <v>10</v>
      </c>
    </row>
    <row r="49" spans="1:16" x14ac:dyDescent="0.25">
      <c r="A49" s="4">
        <v>45</v>
      </c>
      <c r="B49" s="36"/>
      <c r="C49" s="36" t="s">
        <v>6</v>
      </c>
      <c r="D49" s="36"/>
      <c r="E49" s="36"/>
      <c r="F49" s="36" t="s">
        <v>9</v>
      </c>
      <c r="G49" s="36" t="s">
        <v>9</v>
      </c>
      <c r="H49" s="36" t="s">
        <v>9</v>
      </c>
    </row>
    <row r="50" spans="1:16" x14ac:dyDescent="0.25">
      <c r="A50" s="4">
        <v>46</v>
      </c>
      <c r="B50" s="36" t="s">
        <v>5</v>
      </c>
      <c r="C50" s="36"/>
      <c r="D50" s="36"/>
      <c r="E50" s="36"/>
      <c r="F50" s="36"/>
      <c r="G50" s="36" t="s">
        <v>8</v>
      </c>
      <c r="H50" s="36"/>
    </row>
    <row r="51" spans="1:16" x14ac:dyDescent="0.25">
      <c r="A51" s="4">
        <v>47</v>
      </c>
      <c r="B51" s="36"/>
      <c r="C51" s="36"/>
      <c r="D51" s="36"/>
      <c r="E51" s="36" t="s">
        <v>8</v>
      </c>
      <c r="F51" s="36"/>
      <c r="G51" s="36" t="s">
        <v>5</v>
      </c>
      <c r="H51" s="36"/>
    </row>
    <row r="52" spans="1:16" x14ac:dyDescent="0.25">
      <c r="A52" s="4">
        <v>48</v>
      </c>
      <c r="B52" s="36"/>
      <c r="C52" s="36"/>
      <c r="D52" s="36"/>
      <c r="E52" s="36"/>
      <c r="F52" s="36" t="s">
        <v>9</v>
      </c>
      <c r="G52" s="36" t="s">
        <v>9</v>
      </c>
      <c r="H52" s="36" t="s">
        <v>9</v>
      </c>
    </row>
    <row r="53" spans="1:16" x14ac:dyDescent="0.25">
      <c r="A53" s="4">
        <v>49</v>
      </c>
      <c r="B53" s="36" t="s">
        <v>5</v>
      </c>
      <c r="C53" s="36"/>
      <c r="D53" s="36"/>
      <c r="E53" s="36" t="s">
        <v>9</v>
      </c>
      <c r="F53" s="36" t="s">
        <v>9</v>
      </c>
      <c r="G53" s="36" t="s">
        <v>5</v>
      </c>
      <c r="H53" s="36"/>
      <c r="K53" t="s">
        <v>57</v>
      </c>
    </row>
    <row r="54" spans="1:16" x14ac:dyDescent="0.25">
      <c r="A54" s="4">
        <v>50</v>
      </c>
      <c r="B54" s="36"/>
      <c r="C54" s="36" t="s">
        <v>6</v>
      </c>
      <c r="D54" s="36"/>
      <c r="E54" s="36"/>
      <c r="F54" s="36"/>
      <c r="G54" s="36" t="s">
        <v>5</v>
      </c>
      <c r="H54" s="36"/>
    </row>
    <row r="55" spans="1:16" x14ac:dyDescent="0.25">
      <c r="A55" s="4">
        <v>51</v>
      </c>
      <c r="B55" s="36" t="s">
        <v>9</v>
      </c>
      <c r="C55" s="36"/>
      <c r="D55" s="36"/>
      <c r="E55" s="36"/>
      <c r="F55" s="36"/>
      <c r="G55" s="36"/>
      <c r="H55" s="36" t="s">
        <v>5</v>
      </c>
    </row>
    <row r="56" spans="1:16" x14ac:dyDescent="0.25">
      <c r="A56" s="4">
        <v>52</v>
      </c>
      <c r="B56" s="36" t="s">
        <v>5</v>
      </c>
      <c r="C56" s="36"/>
      <c r="D56" s="36"/>
      <c r="E56" s="36"/>
      <c r="F56" s="36" t="s">
        <v>5</v>
      </c>
      <c r="G56" s="36"/>
      <c r="H56" s="36"/>
    </row>
    <row r="57" spans="1:16" x14ac:dyDescent="0.25">
      <c r="A57" s="4">
        <v>53</v>
      </c>
      <c r="B57" s="36"/>
      <c r="C57" s="36" t="s">
        <v>6</v>
      </c>
      <c r="D57" s="36"/>
      <c r="E57" s="36"/>
      <c r="F57" s="36"/>
      <c r="G57" s="36" t="s">
        <v>5</v>
      </c>
      <c r="H57" s="36"/>
      <c r="P57" s="17"/>
    </row>
    <row r="58" spans="1:16" x14ac:dyDescent="0.25">
      <c r="A58" s="4">
        <v>54</v>
      </c>
      <c r="B58" s="36"/>
      <c r="C58" s="36" t="s">
        <v>6</v>
      </c>
      <c r="D58" s="36"/>
      <c r="E58" s="36"/>
      <c r="F58" s="36"/>
      <c r="G58" s="36" t="s">
        <v>5</v>
      </c>
      <c r="H58" s="36"/>
    </row>
    <row r="59" spans="1:16" x14ac:dyDescent="0.25">
      <c r="A59" s="4">
        <v>55</v>
      </c>
      <c r="B59" s="36" t="s">
        <v>9</v>
      </c>
      <c r="C59" s="36"/>
      <c r="D59" s="36"/>
      <c r="E59" s="36"/>
      <c r="F59" s="36"/>
      <c r="G59" s="36" t="s">
        <v>5</v>
      </c>
      <c r="H59" s="36" t="s">
        <v>5</v>
      </c>
    </row>
    <row r="60" spans="1:16" x14ac:dyDescent="0.25">
      <c r="A60" s="4">
        <v>56</v>
      </c>
      <c r="B60" s="36" t="s">
        <v>9</v>
      </c>
      <c r="C60" s="36"/>
      <c r="D60" s="36"/>
      <c r="E60" s="36"/>
      <c r="F60" s="36"/>
      <c r="G60" s="36"/>
      <c r="H60" s="36" t="s">
        <v>5</v>
      </c>
    </row>
    <row r="61" spans="1:16" x14ac:dyDescent="0.25">
      <c r="A61" s="4">
        <v>57</v>
      </c>
      <c r="B61" s="36"/>
      <c r="C61" s="36" t="s">
        <v>6</v>
      </c>
      <c r="D61" s="36"/>
      <c r="E61" s="36" t="s">
        <v>5</v>
      </c>
      <c r="F61" s="36"/>
      <c r="G61" s="36" t="s">
        <v>9</v>
      </c>
      <c r="H61" s="36"/>
    </row>
    <row r="62" spans="1:16" x14ac:dyDescent="0.25">
      <c r="A62" s="4">
        <v>58</v>
      </c>
      <c r="B62" s="36"/>
      <c r="C62" s="36" t="s">
        <v>6</v>
      </c>
      <c r="D62" s="36"/>
      <c r="E62" s="36"/>
      <c r="F62" s="36" t="s">
        <v>5</v>
      </c>
      <c r="G62" s="36" t="s">
        <v>9</v>
      </c>
      <c r="H62" s="36"/>
    </row>
    <row r="63" spans="1:16" x14ac:dyDescent="0.25">
      <c r="A63" s="4">
        <v>59</v>
      </c>
      <c r="B63" s="36" t="s">
        <v>9</v>
      </c>
      <c r="C63" s="36"/>
      <c r="D63" s="36"/>
      <c r="E63" s="36"/>
      <c r="F63" s="36" t="s">
        <v>5</v>
      </c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 t="s">
        <v>10</v>
      </c>
      <c r="G64" s="36"/>
      <c r="H64" s="36"/>
    </row>
    <row r="65" spans="1:8" x14ac:dyDescent="0.25">
      <c r="A65" s="4">
        <v>61</v>
      </c>
      <c r="B65" s="36" t="s">
        <v>9</v>
      </c>
      <c r="C65" s="36"/>
      <c r="D65" s="36"/>
      <c r="E65" s="36"/>
      <c r="F65" s="36" t="s">
        <v>8</v>
      </c>
      <c r="G65" s="36"/>
      <c r="H65" s="36"/>
    </row>
    <row r="66" spans="1:8" x14ac:dyDescent="0.25">
      <c r="A66" s="4">
        <v>62</v>
      </c>
      <c r="B66" s="36" t="s">
        <v>9</v>
      </c>
      <c r="C66" s="36"/>
      <c r="D66" s="36"/>
      <c r="E66" s="36"/>
      <c r="F66" s="36" t="s">
        <v>9</v>
      </c>
      <c r="G66" s="36"/>
      <c r="H66" s="36" t="s">
        <v>5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9</v>
      </c>
      <c r="C70" s="36"/>
      <c r="D70" s="36"/>
      <c r="E70" s="36" t="s">
        <v>5</v>
      </c>
      <c r="F70" s="36"/>
      <c r="G70" s="36"/>
      <c r="H70" s="36" t="s">
        <v>5</v>
      </c>
    </row>
    <row r="71" spans="1:8" x14ac:dyDescent="0.25">
      <c r="A71" s="4">
        <v>67</v>
      </c>
      <c r="B71" s="36"/>
      <c r="C71" s="36" t="s">
        <v>8</v>
      </c>
      <c r="D71" s="36"/>
      <c r="E71" s="36" t="s">
        <v>5</v>
      </c>
      <c r="F71" s="36"/>
      <c r="G71" s="36"/>
      <c r="H71" s="36" t="s">
        <v>5</v>
      </c>
    </row>
    <row r="72" spans="1:8" x14ac:dyDescent="0.25">
      <c r="A72" s="4">
        <v>68</v>
      </c>
      <c r="B72" s="36" t="s">
        <v>9</v>
      </c>
      <c r="C72" s="36" t="s">
        <v>8</v>
      </c>
      <c r="D72" s="36"/>
      <c r="E72" s="36" t="s">
        <v>9</v>
      </c>
      <c r="F72" s="36" t="s">
        <v>9</v>
      </c>
      <c r="G72" s="36" t="s">
        <v>9</v>
      </c>
      <c r="H72" s="36" t="s">
        <v>8</v>
      </c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 t="s">
        <v>5</v>
      </c>
      <c r="G77" s="36"/>
      <c r="H77" s="36"/>
    </row>
    <row r="78" spans="1:8" x14ac:dyDescent="0.25">
      <c r="A78" s="4">
        <v>74</v>
      </c>
      <c r="B78" s="36"/>
      <c r="C78" s="36" t="s">
        <v>9</v>
      </c>
      <c r="D78" s="36" t="s">
        <v>9</v>
      </c>
      <c r="E78" s="36" t="s">
        <v>9</v>
      </c>
      <c r="F78" s="36"/>
      <c r="G78" s="36" t="s">
        <v>5</v>
      </c>
      <c r="H78" s="36"/>
    </row>
    <row r="79" spans="1:8" x14ac:dyDescent="0.25">
      <c r="A79" s="4">
        <v>101</v>
      </c>
      <c r="B79" s="37" t="s">
        <v>5</v>
      </c>
      <c r="C79" s="37"/>
      <c r="D79" s="37"/>
      <c r="E79" s="37"/>
      <c r="F79" s="37" t="s">
        <v>5</v>
      </c>
      <c r="G79" s="36"/>
      <c r="H79" s="36"/>
    </row>
    <row r="80" spans="1:8" x14ac:dyDescent="0.25">
      <c r="A80" s="4">
        <v>102</v>
      </c>
      <c r="B80" s="36" t="s">
        <v>5</v>
      </c>
      <c r="C80" s="36" t="s">
        <v>7</v>
      </c>
      <c r="D80" s="36" t="s">
        <v>5</v>
      </c>
      <c r="E80" s="36" t="s">
        <v>5</v>
      </c>
      <c r="F80" s="36" t="s">
        <v>5</v>
      </c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6" t="s">
        <v>7</v>
      </c>
      <c r="D81" s="36"/>
      <c r="E81" s="36" t="s">
        <v>5</v>
      </c>
      <c r="F81" s="37"/>
      <c r="G81" s="36" t="s">
        <v>10</v>
      </c>
      <c r="H81" s="36" t="s">
        <v>5</v>
      </c>
    </row>
    <row r="82" spans="1:8" x14ac:dyDescent="0.25">
      <c r="A82" s="4">
        <v>104</v>
      </c>
      <c r="B82" s="37"/>
      <c r="C82" s="36"/>
      <c r="D82" s="36"/>
      <c r="E82" s="36" t="s">
        <v>5</v>
      </c>
      <c r="F82" s="37"/>
      <c r="G82" s="36" t="s">
        <v>10</v>
      </c>
      <c r="H82" s="36" t="s">
        <v>5</v>
      </c>
    </row>
    <row r="83" spans="1:8" x14ac:dyDescent="0.25">
      <c r="A83" s="4">
        <v>105</v>
      </c>
      <c r="B83" s="37"/>
      <c r="C83" s="36"/>
      <c r="D83" s="36"/>
      <c r="E83" s="36"/>
      <c r="F83" s="36"/>
      <c r="G83" s="36" t="s">
        <v>5</v>
      </c>
      <c r="H83" s="36" t="s">
        <v>5</v>
      </c>
    </row>
    <row r="84" spans="1:8" x14ac:dyDescent="0.25">
      <c r="A84" s="4">
        <v>106</v>
      </c>
      <c r="B84" s="36" t="s">
        <v>5</v>
      </c>
      <c r="C84" s="36"/>
      <c r="D84" s="36"/>
      <c r="E84" s="36" t="s">
        <v>8</v>
      </c>
      <c r="F84" s="36" t="s">
        <v>5</v>
      </c>
      <c r="G84" s="36"/>
      <c r="H84" s="36" t="s">
        <v>5</v>
      </c>
    </row>
    <row r="85" spans="1:8" x14ac:dyDescent="0.25">
      <c r="A85" s="4">
        <v>107</v>
      </c>
      <c r="B85" s="36"/>
      <c r="C85" s="36" t="s">
        <v>7</v>
      </c>
      <c r="D85" s="36"/>
      <c r="E85" s="36"/>
      <c r="F85" s="36"/>
      <c r="G85" s="36" t="s">
        <v>5</v>
      </c>
      <c r="H85" s="36"/>
    </row>
    <row r="86" spans="1:8" x14ac:dyDescent="0.25">
      <c r="A86" s="4">
        <v>108</v>
      </c>
      <c r="B86" s="36"/>
      <c r="C86" s="36" t="s">
        <v>7</v>
      </c>
      <c r="D86" s="36"/>
      <c r="E86" s="36"/>
      <c r="F86" s="36" t="s">
        <v>5</v>
      </c>
      <c r="G86" s="36"/>
      <c r="H86" s="36"/>
    </row>
    <row r="87" spans="1:8" x14ac:dyDescent="0.25">
      <c r="A87" s="4">
        <v>109</v>
      </c>
      <c r="B87" s="36" t="s">
        <v>5</v>
      </c>
      <c r="C87" s="36"/>
      <c r="D87" s="36"/>
      <c r="E87" s="36"/>
      <c r="F87" s="36" t="s">
        <v>5</v>
      </c>
      <c r="G87" s="36" t="s">
        <v>10</v>
      </c>
      <c r="H87" s="36" t="s">
        <v>5</v>
      </c>
    </row>
    <row r="88" spans="1:8" x14ac:dyDescent="0.25">
      <c r="A88" s="4">
        <v>110</v>
      </c>
      <c r="B88" s="36" t="s">
        <v>5</v>
      </c>
      <c r="C88" s="36"/>
      <c r="D88" s="36"/>
      <c r="E88" s="36"/>
      <c r="F88" s="36"/>
      <c r="G88" s="36"/>
      <c r="H88" s="36" t="s">
        <v>5</v>
      </c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6"/>
      <c r="F90" s="36" t="s">
        <v>10</v>
      </c>
      <c r="G90" s="36"/>
      <c r="H90" s="36"/>
    </row>
    <row r="91" spans="1:8" x14ac:dyDescent="0.25">
      <c r="A91" s="4">
        <v>113</v>
      </c>
      <c r="B91" s="36" t="s">
        <v>10</v>
      </c>
      <c r="C91" s="36" t="s">
        <v>7</v>
      </c>
      <c r="D91" s="36"/>
      <c r="E91" s="36"/>
      <c r="F91" s="36"/>
      <c r="G91" s="36"/>
      <c r="H91" s="36" t="s">
        <v>10</v>
      </c>
    </row>
    <row r="92" spans="1:8" x14ac:dyDescent="0.25">
      <c r="A92" s="4">
        <v>114</v>
      </c>
      <c r="B92" s="36"/>
      <c r="C92" s="36"/>
      <c r="D92" s="36"/>
      <c r="E92" s="36"/>
      <c r="F92" s="36" t="s">
        <v>10</v>
      </c>
      <c r="G92" s="36" t="s">
        <v>10</v>
      </c>
      <c r="H92" s="36" t="s">
        <v>5</v>
      </c>
    </row>
    <row r="93" spans="1:8" x14ac:dyDescent="0.25">
      <c r="A93" s="4">
        <v>115</v>
      </c>
      <c r="B93" s="36"/>
      <c r="C93" s="36"/>
      <c r="D93" s="36"/>
      <c r="E93" s="36" t="s">
        <v>10</v>
      </c>
      <c r="F93" s="36"/>
      <c r="G93" s="36" t="s">
        <v>10</v>
      </c>
      <c r="H93" s="36" t="s">
        <v>5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 t="s">
        <v>10</v>
      </c>
      <c r="C95" s="36" t="s">
        <v>7</v>
      </c>
      <c r="D95" s="36"/>
      <c r="E95" s="36"/>
      <c r="F95" s="36"/>
      <c r="G95" s="36" t="s">
        <v>10</v>
      </c>
      <c r="H95" s="36" t="s">
        <v>10</v>
      </c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6" t="s">
        <v>10</v>
      </c>
      <c r="F97" s="36" t="s">
        <v>10</v>
      </c>
      <c r="G97" s="36" t="s">
        <v>10</v>
      </c>
      <c r="H97" s="36" t="s">
        <v>10</v>
      </c>
    </row>
    <row r="98" spans="1:8" x14ac:dyDescent="0.25">
      <c r="A98" s="4">
        <v>120</v>
      </c>
      <c r="B98" s="36"/>
      <c r="C98" s="36" t="s">
        <v>7</v>
      </c>
      <c r="D98" s="36"/>
      <c r="E98" s="36"/>
      <c r="F98" s="36" t="s">
        <v>5</v>
      </c>
      <c r="G98" s="36" t="s">
        <v>10</v>
      </c>
      <c r="H98" s="36" t="s">
        <v>10</v>
      </c>
    </row>
    <row r="99" spans="1:8" x14ac:dyDescent="0.25">
      <c r="A99" s="4">
        <v>121</v>
      </c>
      <c r="B99" s="36"/>
      <c r="C99" s="36" t="s">
        <v>5</v>
      </c>
      <c r="D99" s="36"/>
      <c r="E99" s="36" t="s">
        <v>5</v>
      </c>
      <c r="F99" s="36" t="s">
        <v>5</v>
      </c>
      <c r="G99" s="36" t="s">
        <v>5</v>
      </c>
      <c r="H99" s="36" t="s">
        <v>5</v>
      </c>
    </row>
    <row r="100" spans="1:8" x14ac:dyDescent="0.25">
      <c r="A100" s="4">
        <v>122</v>
      </c>
      <c r="B100" s="36" t="s">
        <v>5</v>
      </c>
      <c r="C100" s="36"/>
      <c r="D100" s="36"/>
      <c r="E100" s="36" t="s">
        <v>5</v>
      </c>
      <c r="F100" s="36" t="s">
        <v>5</v>
      </c>
      <c r="G100" s="36"/>
      <c r="H100" s="36"/>
    </row>
    <row r="101" spans="1:8" x14ac:dyDescent="0.25">
      <c r="A101" s="4">
        <v>123</v>
      </c>
      <c r="B101" s="36" t="s">
        <v>5</v>
      </c>
      <c r="C101" s="36" t="s">
        <v>7</v>
      </c>
      <c r="D101" s="36" t="s">
        <v>5</v>
      </c>
      <c r="E101" s="36" t="s">
        <v>5</v>
      </c>
      <c r="F101" s="36"/>
      <c r="G101" s="36" t="s">
        <v>8</v>
      </c>
      <c r="H101" s="36" t="s">
        <v>5</v>
      </c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 t="s">
        <v>7</v>
      </c>
      <c r="D104" s="36"/>
      <c r="E104" s="36" t="s">
        <v>5</v>
      </c>
      <c r="F104" s="36" t="s">
        <v>5</v>
      </c>
      <c r="G104" s="36" t="s">
        <v>5</v>
      </c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 t="s">
        <v>7</v>
      </c>
      <c r="D106" s="36"/>
      <c r="E106" s="36"/>
      <c r="F106" s="36" t="s">
        <v>5</v>
      </c>
      <c r="G106" s="36" t="s">
        <v>5</v>
      </c>
      <c r="H106" s="36" t="s">
        <v>5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5</v>
      </c>
      <c r="C108" s="36" t="s">
        <v>7</v>
      </c>
      <c r="D108" s="36"/>
      <c r="E108" s="36" t="s">
        <v>5</v>
      </c>
      <c r="F108" s="36" t="s">
        <v>5</v>
      </c>
      <c r="G108" s="36" t="s">
        <v>5</v>
      </c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29:B30">
    <cfRule type="cellIs" dxfId="1056" priority="84" operator="equal">
      <formula>"Energia"</formula>
    </cfRule>
  </conditionalFormatting>
  <conditionalFormatting sqref="B34:B38">
    <cfRule type="cellIs" dxfId="1055" priority="78" operator="equal">
      <formula>"Energia"</formula>
    </cfRule>
  </conditionalFormatting>
  <conditionalFormatting sqref="B106">
    <cfRule type="cellIs" dxfId="1054" priority="55" operator="equal">
      <formula>"Energia"</formula>
    </cfRule>
  </conditionalFormatting>
  <conditionalFormatting sqref="B28:C28">
    <cfRule type="cellIs" dxfId="1053" priority="77" operator="equal">
      <formula>"Energia"</formula>
    </cfRule>
  </conditionalFormatting>
  <conditionalFormatting sqref="B79:C111">
    <cfRule type="cellIs" dxfId="1052" priority="54" operator="equal">
      <formula>"Energia"</formula>
    </cfRule>
  </conditionalFormatting>
  <conditionalFormatting sqref="B53:D78">
    <cfRule type="cellIs" dxfId="1051" priority="307" operator="equal">
      <formula>"Chuva"</formula>
    </cfRule>
    <cfRule type="cellIs" dxfId="1050" priority="304" operator="equal">
      <formula>"Energia"</formula>
    </cfRule>
    <cfRule type="cellIs" dxfId="1049" priority="310" operator="equal">
      <formula>"Ok"</formula>
    </cfRule>
    <cfRule type="cellIs" dxfId="1048" priority="309" operator="equal">
      <formula>"Mecânico"</formula>
    </cfRule>
    <cfRule type="cellIs" dxfId="1047" priority="308" operator="equal">
      <formula>"Elétrico"</formula>
    </cfRule>
    <cfRule type="cellIs" dxfId="1046" priority="306" operator="equal">
      <formula>"Operação"</formula>
    </cfRule>
    <cfRule type="cellIs" dxfId="1045" priority="305" operator="equal">
      <formula>"Feito"</formula>
    </cfRule>
  </conditionalFormatting>
  <conditionalFormatting sqref="B24:E28">
    <cfRule type="cellIs" dxfId="1044" priority="87" operator="equal">
      <formula>"Energia"</formula>
    </cfRule>
  </conditionalFormatting>
  <conditionalFormatting sqref="B6:F12 B13:H18 B19:F22 E46 B48:F51">
    <cfRule type="cellIs" dxfId="1043" priority="447" operator="equal">
      <formula>"Feito"</formula>
    </cfRule>
    <cfRule type="cellIs" dxfId="1042" priority="451" operator="equal">
      <formula>"Mecânico"</formula>
    </cfRule>
    <cfRule type="cellIs" dxfId="1041" priority="450" operator="equal">
      <formula>"Elétrico"</formula>
    </cfRule>
    <cfRule type="cellIs" dxfId="1040" priority="449" operator="equal">
      <formula>"Chuva"</formula>
    </cfRule>
    <cfRule type="cellIs" dxfId="1039" priority="448" operator="equal">
      <formula>"Operação"</formula>
    </cfRule>
    <cfRule type="cellIs" dxfId="1038" priority="452" operator="equal">
      <formula>"Ok"</formula>
    </cfRule>
  </conditionalFormatting>
  <conditionalFormatting sqref="B19:F22 E46 B48:F51">
    <cfRule type="cellIs" dxfId="1037" priority="446" operator="equal">
      <formula>"Energia"</formula>
    </cfRule>
  </conditionalFormatting>
  <conditionalFormatting sqref="B32:F32">
    <cfRule type="cellIs" dxfId="1036" priority="75" operator="equal">
      <formula>"Energia"</formula>
    </cfRule>
  </conditionalFormatting>
  <conditionalFormatting sqref="B23:G23">
    <cfRule type="cellIs" dxfId="1035" priority="250" operator="equal">
      <formula>"Ok"</formula>
    </cfRule>
    <cfRule type="cellIs" dxfId="1034" priority="243" operator="equal">
      <formula>"Energia"</formula>
    </cfRule>
    <cfRule type="cellIs" dxfId="1033" priority="246" operator="equal">
      <formula>"Operação"</formula>
    </cfRule>
    <cfRule type="cellIs" dxfId="1032" priority="245" operator="equal">
      <formula>"Feito"</formula>
    </cfRule>
    <cfRule type="cellIs" dxfId="1031" priority="248" operator="equal">
      <formula>"Elétrico"</formula>
    </cfRule>
    <cfRule type="cellIs" dxfId="1030" priority="249" operator="equal">
      <formula>"Mecânico"</formula>
    </cfRule>
    <cfRule type="cellIs" dxfId="1029" priority="247" operator="equal">
      <formula>"Chuva"</formula>
    </cfRule>
  </conditionalFormatting>
  <conditionalFormatting sqref="B29:G29">
    <cfRule type="cellIs" dxfId="1028" priority="241" operator="equal">
      <formula>"Mecânico"</formula>
    </cfRule>
    <cfRule type="cellIs" dxfId="1027" priority="242" operator="equal">
      <formula>"Ok"</formula>
    </cfRule>
    <cfRule type="cellIs" dxfId="1026" priority="235" operator="equal">
      <formula>"Energia"</formula>
    </cfRule>
    <cfRule type="cellIs" dxfId="1025" priority="237" operator="equal">
      <formula>"Feito"</formula>
    </cfRule>
    <cfRule type="cellIs" dxfId="1024" priority="238" operator="equal">
      <formula>"Operação"</formula>
    </cfRule>
    <cfRule type="cellIs" dxfId="1023" priority="239" operator="equal">
      <formula>"Chuva"</formula>
    </cfRule>
    <cfRule type="cellIs" dxfId="1022" priority="240" operator="equal">
      <formula>"Elétrico"</formula>
    </cfRule>
  </conditionalFormatting>
  <conditionalFormatting sqref="B5:H5 I5:I16 I19:I26 B24:E28 I29:I78 B38:E43 F38:F46 H44 D44:E45 B44:C47 D46:D47 E47:G47 B52:H52 F77:H77 D79:G85 B79:C111">
    <cfRule type="cellIs" dxfId="1021" priority="469" operator="equal">
      <formula>"Ok"</formula>
    </cfRule>
    <cfRule type="cellIs" dxfId="1020" priority="464" operator="equal">
      <formula>"Feito"</formula>
    </cfRule>
    <cfRule type="cellIs" dxfId="1019" priority="465" operator="equal">
      <formula>"Operação"</formula>
    </cfRule>
    <cfRule type="cellIs" dxfId="1018" priority="466" operator="equal">
      <formula>"Chuva"</formula>
    </cfRule>
    <cfRule type="cellIs" dxfId="1017" priority="467" operator="equal">
      <formula>"Elétrico"</formula>
    </cfRule>
    <cfRule type="cellIs" dxfId="1016" priority="468" operator="equal">
      <formula>"Mecânico"</formula>
    </cfRule>
  </conditionalFormatting>
  <conditionalFormatting sqref="B5:H18">
    <cfRule type="cellIs" dxfId="1015" priority="88" operator="equal">
      <formula>"Energia"</formula>
    </cfRule>
  </conditionalFormatting>
  <conditionalFormatting sqref="B30:H37">
    <cfRule type="cellIs" dxfId="1014" priority="99" operator="equal">
      <formula>"Operação"</formula>
    </cfRule>
    <cfRule type="cellIs" dxfId="1013" priority="98" operator="equal">
      <formula>"Feito"</formula>
    </cfRule>
    <cfRule type="cellIs" dxfId="1012" priority="103" operator="equal">
      <formula>"Ok"</formula>
    </cfRule>
    <cfRule type="cellIs" dxfId="1011" priority="102" operator="equal">
      <formula>"Mecânico"</formula>
    </cfRule>
    <cfRule type="cellIs" dxfId="1010" priority="101" operator="equal">
      <formula>"Elétrico"</formula>
    </cfRule>
    <cfRule type="cellIs" dxfId="1009" priority="97" operator="equal">
      <formula>"Energia"</formula>
    </cfRule>
    <cfRule type="cellIs" dxfId="1008" priority="100" operator="equal">
      <formula>"Chuva"</formula>
    </cfRule>
  </conditionalFormatting>
  <conditionalFormatting sqref="C19">
    <cfRule type="cellIs" dxfId="1007" priority="259" operator="equal">
      <formula>"Energia"</formula>
    </cfRule>
  </conditionalFormatting>
  <conditionalFormatting sqref="C34:C35">
    <cfRule type="cellIs" dxfId="1006" priority="73" operator="equal">
      <formula>"Energia"</formula>
    </cfRule>
  </conditionalFormatting>
  <conditionalFormatting sqref="C41">
    <cfRule type="cellIs" dxfId="1005" priority="392" operator="equal">
      <formula>"Energia"</formula>
    </cfRule>
  </conditionalFormatting>
  <conditionalFormatting sqref="C56">
    <cfRule type="cellIs" dxfId="1004" priority="426" operator="equal">
      <formula>"Operação"</formula>
    </cfRule>
    <cfRule type="cellIs" dxfId="1003" priority="427" operator="equal">
      <formula>"Chuva"</formula>
    </cfRule>
    <cfRule type="cellIs" dxfId="1002" priority="428" operator="equal">
      <formula>"Elétrico"</formula>
    </cfRule>
    <cfRule type="cellIs" dxfId="1001" priority="429" operator="equal">
      <formula>"Mecânico"</formula>
    </cfRule>
    <cfRule type="cellIs" dxfId="1000" priority="430" operator="equal">
      <formula>"Ok"</formula>
    </cfRule>
    <cfRule type="cellIs" dxfId="999" priority="425" operator="equal">
      <formula>"Feito"</formula>
    </cfRule>
  </conditionalFormatting>
  <conditionalFormatting sqref="C56:C58">
    <cfRule type="cellIs" dxfId="998" priority="391" operator="equal">
      <formula>"Energia"</formula>
    </cfRule>
  </conditionalFormatting>
  <conditionalFormatting sqref="C111">
    <cfRule type="cellIs" dxfId="997" priority="389" operator="equal">
      <formula>"Energia"</formula>
    </cfRule>
  </conditionalFormatting>
  <conditionalFormatting sqref="C30:D30">
    <cfRule type="cellIs" dxfId="996" priority="76" operator="equal">
      <formula>"Energia"</formula>
    </cfRule>
  </conditionalFormatting>
  <conditionalFormatting sqref="C95:D95 B97:F97">
    <cfRule type="cellIs" dxfId="995" priority="260" operator="equal">
      <formula>"Energia"</formula>
    </cfRule>
  </conditionalFormatting>
  <conditionalFormatting sqref="C37:H37">
    <cfRule type="cellIs" dxfId="994" priority="71" operator="equal">
      <formula>"Energia"</formula>
    </cfRule>
  </conditionalFormatting>
  <conditionalFormatting sqref="D27:D30">
    <cfRule type="cellIs" dxfId="993" priority="383" operator="equal">
      <formula>"Energia"</formula>
    </cfRule>
  </conditionalFormatting>
  <conditionalFormatting sqref="D39:D40 D44 D50 D60:D77">
    <cfRule type="cellIs" dxfId="992" priority="380" operator="equal">
      <formula>"Energia"</formula>
    </cfRule>
  </conditionalFormatting>
  <conditionalFormatting sqref="D36:E36">
    <cfRule type="cellIs" dxfId="991" priority="231" operator="equal">
      <formula>"Energia"</formula>
    </cfRule>
  </conditionalFormatting>
  <conditionalFormatting sqref="D98:F106">
    <cfRule type="cellIs" dxfId="990" priority="395" operator="equal">
      <formula>"Energia"</formula>
    </cfRule>
  </conditionalFormatting>
  <conditionalFormatting sqref="D17:H17">
    <cfRule type="cellIs" dxfId="989" priority="251" operator="equal">
      <formula>"Energia"</formula>
    </cfRule>
  </conditionalFormatting>
  <conditionalFormatting sqref="D33:H33 D34:E34">
    <cfRule type="cellIs" dxfId="988" priority="233" operator="equal">
      <formula>"Energia"</formula>
    </cfRule>
  </conditionalFormatting>
  <conditionalFormatting sqref="D86:H111">
    <cfRule type="cellIs" dxfId="987" priority="3" operator="equal">
      <formula>"Feito"</formula>
    </cfRule>
    <cfRule type="cellIs" dxfId="986" priority="4" operator="equal">
      <formula>"Operação"</formula>
    </cfRule>
    <cfRule type="cellIs" dxfId="985" priority="5" operator="equal">
      <formula>"Chuva"</formula>
    </cfRule>
    <cfRule type="cellIs" dxfId="984" priority="6" operator="equal">
      <formula>"Elétrico"</formula>
    </cfRule>
    <cfRule type="cellIs" dxfId="983" priority="7" operator="equal">
      <formula>"Mecânico"</formula>
    </cfRule>
    <cfRule type="cellIs" dxfId="982" priority="8" operator="equal">
      <formula>"Ok"</formula>
    </cfRule>
  </conditionalFormatting>
  <conditionalFormatting sqref="E12 B12:B13 C12:C17 B98:D103">
    <cfRule type="cellIs" dxfId="981" priority="461" operator="equal">
      <formula>"Energia"</formula>
    </cfRule>
  </conditionalFormatting>
  <conditionalFormatting sqref="E27:E28">
    <cfRule type="cellIs" dxfId="980" priority="53" operator="equal">
      <formula>"Energia"</formula>
    </cfRule>
  </conditionalFormatting>
  <conditionalFormatting sqref="E39">
    <cfRule type="cellIs" dxfId="979" priority="224" operator="equal">
      <formula>"Energia"</formula>
    </cfRule>
  </conditionalFormatting>
  <conditionalFormatting sqref="E77:E78">
    <cfRule type="cellIs" dxfId="978" priority="202" operator="equal">
      <formula>"Ok"</formula>
    </cfRule>
    <cfRule type="cellIs" dxfId="977" priority="197" operator="equal">
      <formula>"Feito"</formula>
    </cfRule>
    <cfRule type="cellIs" dxfId="976" priority="198" operator="equal">
      <formula>"Operação"</formula>
    </cfRule>
    <cfRule type="cellIs" dxfId="975" priority="196" operator="equal">
      <formula>"Energia"</formula>
    </cfRule>
    <cfRule type="cellIs" dxfId="974" priority="201" operator="equal">
      <formula>"Mecânico"</formula>
    </cfRule>
    <cfRule type="cellIs" dxfId="973" priority="200" operator="equal">
      <formula>"Elétrico"</formula>
    </cfRule>
    <cfRule type="cellIs" dxfId="972" priority="199" operator="equal">
      <formula>"Chuva"</formula>
    </cfRule>
  </conditionalFormatting>
  <conditionalFormatting sqref="E108:G108">
    <cfRule type="cellIs" dxfId="971" priority="348" operator="equal">
      <formula>"Energia"</formula>
    </cfRule>
  </conditionalFormatting>
  <conditionalFormatting sqref="E53:H76">
    <cfRule type="cellIs" dxfId="970" priority="69" operator="equal">
      <formula>"Mecânico"</formula>
    </cfRule>
    <cfRule type="cellIs" dxfId="969" priority="70" operator="equal">
      <formula>"Ok"</formula>
    </cfRule>
    <cfRule type="cellIs" dxfId="968" priority="67" operator="equal">
      <formula>"Chuva"</formula>
    </cfRule>
    <cfRule type="cellIs" dxfId="967" priority="66" operator="equal">
      <formula>"Operação"</formula>
    </cfRule>
    <cfRule type="cellIs" dxfId="966" priority="65" operator="equal">
      <formula>"Feito"</formula>
    </cfRule>
    <cfRule type="cellIs" dxfId="965" priority="63" operator="equal">
      <formula>"Energia"</formula>
    </cfRule>
    <cfRule type="cellIs" dxfId="964" priority="68" operator="equal">
      <formula>"Elétrico"</formula>
    </cfRule>
  </conditionalFormatting>
  <conditionalFormatting sqref="F90">
    <cfRule type="cellIs" dxfId="963" priority="51" operator="equal">
      <formula>"Energia"</formula>
    </cfRule>
  </conditionalFormatting>
  <conditionalFormatting sqref="F92">
    <cfRule type="cellIs" dxfId="962" priority="52" operator="equal">
      <formula>"Energia"</formula>
    </cfRule>
  </conditionalFormatting>
  <conditionalFormatting sqref="F25:G28">
    <cfRule type="cellIs" dxfId="961" priority="58" operator="equal">
      <formula>"Operação"</formula>
    </cfRule>
    <cfRule type="cellIs" dxfId="960" priority="57" operator="equal">
      <formula>"Feito"</formula>
    </cfRule>
    <cfRule type="cellIs" dxfId="959" priority="60" operator="equal">
      <formula>"Elétrico"</formula>
    </cfRule>
    <cfRule type="cellIs" dxfId="958" priority="62" operator="equal">
      <formula>"Ok"</formula>
    </cfRule>
    <cfRule type="cellIs" dxfId="957" priority="61" operator="equal">
      <formula>"Mecânico"</formula>
    </cfRule>
    <cfRule type="cellIs" dxfId="956" priority="59" operator="equal">
      <formula>"Chuva"</formula>
    </cfRule>
    <cfRule type="cellIs" dxfId="955" priority="56" operator="equal">
      <formula>"Energia"</formula>
    </cfRule>
  </conditionalFormatting>
  <conditionalFormatting sqref="F78:G78">
    <cfRule type="cellIs" dxfId="954" priority="355" operator="equal">
      <formula>"Ok"</formula>
    </cfRule>
    <cfRule type="cellIs" dxfId="953" priority="352" operator="equal">
      <formula>"Chuva"</formula>
    </cfRule>
    <cfRule type="cellIs" dxfId="952" priority="349" operator="equal">
      <formula>"Energia"</formula>
    </cfRule>
    <cfRule type="cellIs" dxfId="951" priority="350" operator="equal">
      <formula>"Feito"</formula>
    </cfRule>
    <cfRule type="cellIs" dxfId="950" priority="351" operator="equal">
      <formula>"Operação"</formula>
    </cfRule>
    <cfRule type="cellIs" dxfId="949" priority="353" operator="equal">
      <formula>"Elétrico"</formula>
    </cfRule>
    <cfRule type="cellIs" dxfId="948" priority="354" operator="equal">
      <formula>"Mecânico"</formula>
    </cfRule>
  </conditionalFormatting>
  <conditionalFormatting sqref="F109:G111">
    <cfRule type="cellIs" dxfId="947" priority="319" operator="equal">
      <formula>"Energia"</formula>
    </cfRule>
  </conditionalFormatting>
  <conditionalFormatting sqref="F24:H24">
    <cfRule type="cellIs" dxfId="946" priority="295" operator="equal">
      <formula>"Mecânico"</formula>
    </cfRule>
    <cfRule type="cellIs" dxfId="945" priority="294" operator="equal">
      <formula>"Elétrico"</formula>
    </cfRule>
    <cfRule type="cellIs" dxfId="944" priority="293" operator="equal">
      <formula>"Chuva"</formula>
    </cfRule>
    <cfRule type="cellIs" dxfId="943" priority="292" operator="equal">
      <formula>"Operação"</formula>
    </cfRule>
    <cfRule type="cellIs" dxfId="942" priority="291" operator="equal">
      <formula>"Feito"</formula>
    </cfRule>
    <cfRule type="cellIs" dxfId="941" priority="290" operator="equal">
      <formula>"Energia"</formula>
    </cfRule>
    <cfRule type="cellIs" dxfId="940" priority="296" operator="equal">
      <formula>"Ok"</formula>
    </cfRule>
  </conditionalFormatting>
  <conditionalFormatting sqref="G21">
    <cfRule type="cellIs" dxfId="939" priority="184" operator="equal">
      <formula>"Operação"</formula>
    </cfRule>
    <cfRule type="cellIs" dxfId="938" priority="186" operator="equal">
      <formula>"Elétrico"</formula>
    </cfRule>
    <cfRule type="cellIs" dxfId="937" priority="185" operator="equal">
      <formula>"Chuva"</formula>
    </cfRule>
    <cfRule type="cellIs" dxfId="936" priority="187" operator="equal">
      <formula>"Mecânico"</formula>
    </cfRule>
    <cfRule type="cellIs" dxfId="935" priority="183" operator="equal">
      <formula>"Feito"</formula>
    </cfRule>
    <cfRule type="cellIs" dxfId="934" priority="188" operator="equal">
      <formula>"Ok"</formula>
    </cfRule>
    <cfRule type="cellIs" dxfId="933" priority="182" operator="equal">
      <formula>"Energia"</formula>
    </cfRule>
  </conditionalFormatting>
  <conditionalFormatting sqref="G43:G45">
    <cfRule type="cellIs" dxfId="932" priority="367" operator="equal">
      <formula>"Elétrico"</formula>
    </cfRule>
    <cfRule type="cellIs" dxfId="931" priority="369" operator="equal">
      <formula>"Ok"</formula>
    </cfRule>
    <cfRule type="cellIs" dxfId="930" priority="368" operator="equal">
      <formula>"Mecânico"</formula>
    </cfRule>
    <cfRule type="cellIs" dxfId="929" priority="366" operator="equal">
      <formula>"Chuva"</formula>
    </cfRule>
    <cfRule type="cellIs" dxfId="928" priority="363" operator="equal">
      <formula>"Energia"</formula>
    </cfRule>
    <cfRule type="cellIs" dxfId="927" priority="364" operator="equal">
      <formula>"Feito"</formula>
    </cfRule>
    <cfRule type="cellIs" dxfId="926" priority="365" operator="equal">
      <formula>"Operação"</formula>
    </cfRule>
  </conditionalFormatting>
  <conditionalFormatting sqref="G92:G93">
    <cfRule type="cellIs" dxfId="925" priority="43" operator="equal">
      <formula>"Energia"</formula>
    </cfRule>
  </conditionalFormatting>
  <conditionalFormatting sqref="G95">
    <cfRule type="cellIs" dxfId="924" priority="42" operator="equal">
      <formula>"Energia"</formula>
    </cfRule>
  </conditionalFormatting>
  <conditionalFormatting sqref="G97:G106">
    <cfRule type="cellIs" dxfId="923" priority="33" operator="equal">
      <formula>"Energia"</formula>
    </cfRule>
  </conditionalFormatting>
  <conditionalFormatting sqref="G5:H12">
    <cfRule type="cellIs" dxfId="922" priority="344" operator="equal">
      <formula>"Chuva"</formula>
    </cfRule>
    <cfRule type="cellIs" dxfId="921" priority="345" operator="equal">
      <formula>"Elétrico"</formula>
    </cfRule>
    <cfRule type="cellIs" dxfId="920" priority="346" operator="equal">
      <formula>"Mecânico"</formula>
    </cfRule>
    <cfRule type="cellIs" dxfId="919" priority="347" operator="equal">
      <formula>"Ok"</formula>
    </cfRule>
    <cfRule type="cellIs" dxfId="918" priority="342" operator="equal">
      <formula>"Feito"</formula>
    </cfRule>
    <cfRule type="cellIs" dxfId="917" priority="343" operator="equal">
      <formula>"Operação"</formula>
    </cfRule>
  </conditionalFormatting>
  <conditionalFormatting sqref="G19:H20">
    <cfRule type="cellIs" dxfId="916" priority="193" operator="equal">
      <formula>"Elétrico"</formula>
    </cfRule>
    <cfRule type="cellIs" dxfId="915" priority="195" operator="equal">
      <formula>"Ok"</formula>
    </cfRule>
    <cfRule type="cellIs" dxfId="914" priority="194" operator="equal">
      <formula>"Mecânico"</formula>
    </cfRule>
    <cfRule type="cellIs" dxfId="913" priority="192" operator="equal">
      <formula>"Chuva"</formula>
    </cfRule>
    <cfRule type="cellIs" dxfId="912" priority="191" operator="equal">
      <formula>"Operação"</formula>
    </cfRule>
    <cfRule type="cellIs" dxfId="911" priority="189" operator="equal">
      <formula>"Energia"</formula>
    </cfRule>
    <cfRule type="cellIs" dxfId="910" priority="190" operator="equal">
      <formula>"Feito"</formula>
    </cfRule>
  </conditionalFormatting>
  <conditionalFormatting sqref="G36:H36">
    <cfRule type="cellIs" dxfId="909" priority="229" operator="equal">
      <formula>"Energia"</formula>
    </cfRule>
  </conditionalFormatting>
  <conditionalFormatting sqref="G38:H51">
    <cfRule type="cellIs" dxfId="908" priority="45" operator="equal">
      <formula>"Feito"</formula>
    </cfRule>
    <cfRule type="cellIs" dxfId="907" priority="46" operator="equal">
      <formula>"Operação"</formula>
    </cfRule>
    <cfRule type="cellIs" dxfId="906" priority="47" operator="equal">
      <formula>"Chuva"</formula>
    </cfRule>
    <cfRule type="cellIs" dxfId="905" priority="48" operator="equal">
      <formula>"Elétrico"</formula>
    </cfRule>
    <cfRule type="cellIs" dxfId="904" priority="49" operator="equal">
      <formula>"Mecânico"</formula>
    </cfRule>
    <cfRule type="cellIs" dxfId="903" priority="44" operator="equal">
      <formula>"Energia"</formula>
    </cfRule>
    <cfRule type="cellIs" dxfId="902" priority="50" operator="equal">
      <formula>"Ok"</formula>
    </cfRule>
  </conditionalFormatting>
  <conditionalFormatting sqref="H21:H23 G22:H22 D86:H86 H108:H111">
    <cfRule type="cellIs" dxfId="901" priority="454" operator="equal">
      <formula>"Energia"</formula>
    </cfRule>
  </conditionalFormatting>
  <conditionalFormatting sqref="H21:H23 G22:H22">
    <cfRule type="cellIs" dxfId="900" priority="455" operator="equal">
      <formula>"Feito"</formula>
    </cfRule>
    <cfRule type="cellIs" dxfId="899" priority="456" operator="equal">
      <formula>"Operação"</formula>
    </cfRule>
    <cfRule type="cellIs" dxfId="898" priority="457" operator="equal">
      <formula>"Chuva"</formula>
    </cfRule>
    <cfRule type="cellIs" dxfId="897" priority="458" operator="equal">
      <formula>"Elétrico"</formula>
    </cfRule>
    <cfRule type="cellIs" dxfId="896" priority="459" operator="equal">
      <formula>"Mecânico"</formula>
    </cfRule>
    <cfRule type="cellIs" dxfId="895" priority="460" operator="equal">
      <formula>"Ok"</formula>
    </cfRule>
  </conditionalFormatting>
  <conditionalFormatting sqref="H25:H29">
    <cfRule type="cellIs" dxfId="894" priority="158" operator="equal">
      <formula>"Ok"</formula>
    </cfRule>
    <cfRule type="cellIs" dxfId="893" priority="156" operator="equal">
      <formula>"Elétrico"</formula>
    </cfRule>
    <cfRule type="cellIs" dxfId="892" priority="153" operator="equal">
      <formula>"Feito"</formula>
    </cfRule>
    <cfRule type="cellIs" dxfId="891" priority="151" operator="equal">
      <formula>"Energia"</formula>
    </cfRule>
    <cfRule type="cellIs" dxfId="890" priority="157" operator="equal">
      <formula>"Mecânico"</formula>
    </cfRule>
    <cfRule type="cellIs" dxfId="889" priority="154" operator="equal">
      <formula>"Operação"</formula>
    </cfRule>
    <cfRule type="cellIs" dxfId="888" priority="155" operator="equal">
      <formula>"Chuva"</formula>
    </cfRule>
  </conditionalFormatting>
  <conditionalFormatting sqref="H78:H85">
    <cfRule type="cellIs" dxfId="887" priority="412" operator="equal">
      <formula>"Operação"</formula>
    </cfRule>
    <cfRule type="cellIs" dxfId="886" priority="413" operator="equal">
      <formula>"Chuva"</formula>
    </cfRule>
    <cfRule type="cellIs" dxfId="885" priority="414" operator="equal">
      <formula>"Elétrico"</formula>
    </cfRule>
    <cfRule type="cellIs" dxfId="884" priority="415" operator="equal">
      <formula>"Mecânico"</formula>
    </cfRule>
    <cfRule type="cellIs" dxfId="883" priority="416" operator="equal">
      <formula>"Ok"</formula>
    </cfRule>
    <cfRule type="cellIs" dxfId="882" priority="340" operator="equal">
      <formula>"Energia"</formula>
    </cfRule>
    <cfRule type="cellIs" dxfId="881" priority="411" operator="equal">
      <formula>"Feito"</formula>
    </cfRule>
  </conditionalFormatting>
  <conditionalFormatting sqref="H87:H106">
    <cfRule type="cellIs" dxfId="880" priority="1" operator="equal">
      <formula>"Energia"</formula>
    </cfRule>
  </conditionalFormatting>
  <conditionalFormatting sqref="I5:I16 I19:I26 I29:I78 B38:E43 F38:F46 H44 D44:E45 B44:C47 D46:D47 E47:G47 B52:H52 F77:H77 D79:G85 D87:G97 F107:H107 D107:E111">
    <cfRule type="cellIs" dxfId="879" priority="463" operator="equal">
      <formula>"Energia"</formula>
    </cfRule>
  </conditionalFormatting>
  <conditionalFormatting sqref="J7">
    <cfRule type="iconSet" priority="462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C6CADF9B-4E3A-423D-8355-50C459FA812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85E1-8AF2-4B48-9DEA-806E738810E5}">
  <sheetPr codeName="Planilha111">
    <tabColor theme="8"/>
  </sheetPr>
  <dimension ref="A1:T111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23" sqref="L2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89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44998</v>
      </c>
      <c r="C3" s="21">
        <f t="shared" ref="C3:H3" si="0">B3+1</f>
        <v>44999</v>
      </c>
      <c r="D3" s="21">
        <f t="shared" si="0"/>
        <v>45000</v>
      </c>
      <c r="E3" s="21">
        <f t="shared" si="0"/>
        <v>45001</v>
      </c>
      <c r="F3" s="21">
        <f t="shared" si="0"/>
        <v>45002</v>
      </c>
      <c r="G3" s="21">
        <f t="shared" si="0"/>
        <v>45003</v>
      </c>
      <c r="H3" s="23">
        <f t="shared" si="0"/>
        <v>45004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10</v>
      </c>
      <c r="C5" s="36" t="s">
        <v>10</v>
      </c>
      <c r="D5" s="36" t="s">
        <v>10</v>
      </c>
      <c r="E5" s="36"/>
      <c r="F5" s="36" t="s">
        <v>6</v>
      </c>
      <c r="G5" s="36" t="s">
        <v>5</v>
      </c>
      <c r="H5" s="36"/>
      <c r="J5" s="46" t="s">
        <v>5</v>
      </c>
      <c r="K5">
        <f t="shared" ref="K5:K10" si="2">COUNTIF($B$5:$H$111,J5)</f>
        <v>137</v>
      </c>
      <c r="L5" s="32">
        <f t="shared" ref="L5:L10" si="3">K5/$K$11</f>
        <v>0.54150197628458496</v>
      </c>
      <c r="M5" s="50">
        <f>B3</f>
        <v>44998</v>
      </c>
      <c r="O5" t="s">
        <v>42</v>
      </c>
      <c r="P5" s="57">
        <f>SUM(M13:M16)</f>
        <v>253</v>
      </c>
      <c r="Q5" s="50">
        <f>M5</f>
        <v>44998</v>
      </c>
    </row>
    <row r="6" spans="1:17" x14ac:dyDescent="0.25">
      <c r="A6" s="4">
        <v>2</v>
      </c>
      <c r="B6" s="36" t="s">
        <v>5</v>
      </c>
      <c r="C6" s="36" t="s">
        <v>10</v>
      </c>
      <c r="D6" s="36" t="s">
        <v>5</v>
      </c>
      <c r="E6" s="36" t="s">
        <v>6</v>
      </c>
      <c r="F6" s="36" t="s">
        <v>5</v>
      </c>
      <c r="G6" s="36" t="s">
        <v>5</v>
      </c>
      <c r="H6" s="36"/>
      <c r="J6" s="40" t="s">
        <v>8</v>
      </c>
      <c r="K6">
        <f t="shared" si="2"/>
        <v>13</v>
      </c>
      <c r="L6" s="33">
        <f t="shared" si="3"/>
        <v>5.1383399209486168E-2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10</v>
      </c>
      <c r="C7" s="36" t="s">
        <v>5</v>
      </c>
      <c r="D7" s="36" t="s">
        <v>5</v>
      </c>
      <c r="E7" s="36" t="s">
        <v>6</v>
      </c>
      <c r="F7" s="36" t="s">
        <v>6</v>
      </c>
      <c r="G7" s="36" t="s">
        <v>5</v>
      </c>
      <c r="H7" s="36" t="s">
        <v>5</v>
      </c>
      <c r="J7" s="44" t="s">
        <v>9</v>
      </c>
      <c r="K7">
        <f t="shared" si="2"/>
        <v>25</v>
      </c>
      <c r="L7" s="33">
        <f t="shared" si="3"/>
        <v>9.8814229249011856E-2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/>
      <c r="E8" s="36"/>
      <c r="F8" s="36"/>
      <c r="G8" s="36" t="s">
        <v>5</v>
      </c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253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29</v>
      </c>
      <c r="L9" s="33">
        <f t="shared" si="3"/>
        <v>0.11462450592885376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49</v>
      </c>
      <c r="L10" s="35">
        <f t="shared" si="3"/>
        <v>0.19367588932806323</v>
      </c>
      <c r="O10" t="s">
        <v>55</v>
      </c>
      <c r="P10">
        <f>P8</f>
        <v>253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253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 t="s">
        <v>5</v>
      </c>
      <c r="C13" s="36"/>
      <c r="D13" s="36"/>
      <c r="E13" s="36" t="s">
        <v>6</v>
      </c>
      <c r="F13" s="36"/>
      <c r="G13" s="36"/>
      <c r="H13" s="36"/>
      <c r="L13" t="s">
        <v>84</v>
      </c>
      <c r="M13" s="57">
        <f>SUM(N19:U19)</f>
        <v>144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57</v>
      </c>
    </row>
    <row r="15" spans="1:17" x14ac:dyDescent="0.25">
      <c r="A15" s="4">
        <v>11</v>
      </c>
      <c r="B15" s="36" t="s">
        <v>10</v>
      </c>
      <c r="C15" s="36"/>
      <c r="D15" s="36"/>
      <c r="E15" s="36" t="s">
        <v>6</v>
      </c>
      <c r="F15" s="36"/>
      <c r="G15" s="36"/>
      <c r="H15" s="36"/>
      <c r="L15" t="s">
        <v>86</v>
      </c>
      <c r="M15" s="57">
        <f>SUM(N21:U21)</f>
        <v>14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38</v>
      </c>
      <c r="O16" s="60"/>
    </row>
    <row r="17" spans="1:20" x14ac:dyDescent="0.25">
      <c r="A17" s="4">
        <v>13</v>
      </c>
      <c r="B17" s="36" t="s">
        <v>10</v>
      </c>
      <c r="C17" s="36"/>
      <c r="D17" s="36"/>
      <c r="E17" s="36" t="s">
        <v>6</v>
      </c>
      <c r="F17" s="36"/>
      <c r="G17" s="36"/>
      <c r="H17" s="36"/>
      <c r="I17" s="71" t="s">
        <v>43</v>
      </c>
      <c r="J17" s="72"/>
      <c r="K17" s="72"/>
    </row>
    <row r="18" spans="1:20" x14ac:dyDescent="0.25">
      <c r="A18" s="4">
        <v>14</v>
      </c>
      <c r="B18" s="36" t="s">
        <v>10</v>
      </c>
      <c r="C18" s="36"/>
      <c r="D18" s="36" t="s">
        <v>8</v>
      </c>
      <c r="E18" s="36" t="s">
        <v>6</v>
      </c>
      <c r="F18" s="36"/>
      <c r="G18" s="36"/>
      <c r="H18" s="36"/>
      <c r="I18" s="71" t="s">
        <v>45</v>
      </c>
      <c r="J18" s="72"/>
      <c r="K18" t="s">
        <v>2</v>
      </c>
    </row>
    <row r="19" spans="1:20" x14ac:dyDescent="0.25">
      <c r="A19" s="4">
        <v>15</v>
      </c>
      <c r="B19" s="36"/>
      <c r="C19" s="36"/>
      <c r="D19" s="36" t="s">
        <v>5</v>
      </c>
      <c r="E19" s="36"/>
      <c r="F19" s="36"/>
      <c r="G19" s="36"/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>
        <v>22</v>
      </c>
      <c r="O19" s="57">
        <v>21</v>
      </c>
      <c r="P19" s="57">
        <v>24</v>
      </c>
      <c r="Q19" s="57">
        <v>26</v>
      </c>
      <c r="R19" s="57">
        <v>25</v>
      </c>
      <c r="S19" s="57">
        <v>14</v>
      </c>
      <c r="T19" s="57">
        <v>12</v>
      </c>
    </row>
    <row r="20" spans="1:20" x14ac:dyDescent="0.25">
      <c r="A20" s="4">
        <v>16</v>
      </c>
      <c r="B20" s="36"/>
      <c r="C20" s="36"/>
      <c r="D20" s="36" t="s">
        <v>8</v>
      </c>
      <c r="E20" s="36"/>
      <c r="F20" s="36" t="s">
        <v>6</v>
      </c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>
        <v>10</v>
      </c>
      <c r="O20" s="57">
        <v>5</v>
      </c>
      <c r="P20" s="57">
        <v>7</v>
      </c>
      <c r="Q20" s="57">
        <v>9</v>
      </c>
      <c r="R20" s="57">
        <v>9</v>
      </c>
      <c r="S20" s="57">
        <v>9</v>
      </c>
      <c r="T20" s="57">
        <v>8</v>
      </c>
    </row>
    <row r="21" spans="1:20" x14ac:dyDescent="0.25">
      <c r="A21" s="4">
        <v>17</v>
      </c>
      <c r="B21" s="36"/>
      <c r="C21" s="36" t="s">
        <v>8</v>
      </c>
      <c r="D21" s="36" t="s">
        <v>8</v>
      </c>
      <c r="E21" s="36" t="s">
        <v>6</v>
      </c>
      <c r="F21" s="36" t="s">
        <v>10</v>
      </c>
      <c r="G21" s="36"/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>
        <v>2</v>
      </c>
      <c r="O21" s="57">
        <v>2</v>
      </c>
      <c r="P21" s="57">
        <v>2</v>
      </c>
      <c r="Q21" s="57">
        <v>2</v>
      </c>
      <c r="R21" s="57">
        <v>2</v>
      </c>
      <c r="S21" s="57">
        <v>2</v>
      </c>
      <c r="T21" s="57">
        <v>2</v>
      </c>
    </row>
    <row r="22" spans="1:20" x14ac:dyDescent="0.25">
      <c r="A22" s="4">
        <v>18</v>
      </c>
      <c r="B22" s="36" t="s">
        <v>9</v>
      </c>
      <c r="C22" s="36" t="s">
        <v>9</v>
      </c>
      <c r="D22" s="36" t="s">
        <v>9</v>
      </c>
      <c r="E22" s="36" t="s">
        <v>9</v>
      </c>
      <c r="F22" s="36" t="s">
        <v>6</v>
      </c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>
        <v>6</v>
      </c>
      <c r="O22" s="57">
        <v>6</v>
      </c>
      <c r="P22" s="57">
        <v>6</v>
      </c>
      <c r="Q22" s="57">
        <v>6</v>
      </c>
      <c r="R22" s="57">
        <v>6</v>
      </c>
      <c r="S22" s="57">
        <v>6</v>
      </c>
      <c r="T22" s="57">
        <v>2</v>
      </c>
    </row>
    <row r="23" spans="1:20" x14ac:dyDescent="0.25">
      <c r="A23" s="4">
        <v>19</v>
      </c>
      <c r="B23" s="36" t="s">
        <v>5</v>
      </c>
      <c r="C23" s="36"/>
      <c r="D23" s="36"/>
      <c r="E23" s="36" t="s">
        <v>10</v>
      </c>
      <c r="F23" s="36" t="s">
        <v>6</v>
      </c>
      <c r="G23" s="36"/>
      <c r="H23" s="36"/>
      <c r="I23" s="38" t="s">
        <v>50</v>
      </c>
      <c r="J23" s="38" t="str">
        <f>TEXT(F3,"ddd")</f>
        <v>sex</v>
      </c>
      <c r="K23" s="58"/>
    </row>
    <row r="24" spans="1:20" x14ac:dyDescent="0.25">
      <c r="A24" s="4">
        <v>20</v>
      </c>
      <c r="B24" s="36"/>
      <c r="C24" s="36"/>
      <c r="D24" s="36" t="s">
        <v>10</v>
      </c>
      <c r="E24" s="36"/>
      <c r="F24" s="36"/>
      <c r="G24" s="36"/>
      <c r="H24" s="36" t="s">
        <v>5</v>
      </c>
      <c r="I24" s="38" t="s">
        <v>51</v>
      </c>
      <c r="J24" s="38" t="str">
        <f>TEXT(G3,"ddd")</f>
        <v>sáb</v>
      </c>
      <c r="K24" s="58"/>
    </row>
    <row r="25" spans="1:20" x14ac:dyDescent="0.25">
      <c r="A25" s="4">
        <v>21</v>
      </c>
      <c r="B25" s="36" t="s">
        <v>5</v>
      </c>
      <c r="C25" s="36"/>
      <c r="D25" s="36"/>
      <c r="E25" s="36"/>
      <c r="F25" s="36" t="s">
        <v>9</v>
      </c>
      <c r="G25" s="36"/>
      <c r="H25" s="36"/>
      <c r="I25" s="38" t="s">
        <v>52</v>
      </c>
      <c r="J25" s="38" t="str">
        <f>TEXT(H3,"ddd")</f>
        <v>dom</v>
      </c>
      <c r="K25" s="58"/>
    </row>
    <row r="26" spans="1:20" x14ac:dyDescent="0.25">
      <c r="A26" s="4">
        <v>22</v>
      </c>
      <c r="B26" s="36"/>
      <c r="C26" s="36"/>
      <c r="D26" s="36" t="s">
        <v>10</v>
      </c>
      <c r="E26" s="36"/>
      <c r="F26" s="36" t="s">
        <v>6</v>
      </c>
      <c r="G26" s="36"/>
      <c r="H26" s="36" t="s">
        <v>5</v>
      </c>
    </row>
    <row r="27" spans="1:20" x14ac:dyDescent="0.25">
      <c r="A27" s="4">
        <v>23</v>
      </c>
      <c r="B27" s="36"/>
      <c r="C27" s="36" t="s">
        <v>10</v>
      </c>
      <c r="D27" s="36"/>
      <c r="E27" s="36" t="s">
        <v>6</v>
      </c>
      <c r="F27" s="36"/>
      <c r="G27" s="36"/>
      <c r="H27" s="36"/>
      <c r="I27" s="71" t="s">
        <v>44</v>
      </c>
      <c r="J27" s="72"/>
      <c r="K27" s="72"/>
    </row>
    <row r="28" spans="1:20" x14ac:dyDescent="0.25">
      <c r="A28" s="4">
        <v>24</v>
      </c>
      <c r="B28" s="36"/>
      <c r="C28" s="36" t="s">
        <v>10</v>
      </c>
      <c r="D28" s="36"/>
      <c r="E28" s="36" t="s">
        <v>6</v>
      </c>
      <c r="F28" s="36"/>
      <c r="G28" s="36"/>
      <c r="H28" s="36"/>
      <c r="I28" s="71" t="s">
        <v>45</v>
      </c>
      <c r="J28" s="72"/>
      <c r="K28" t="s">
        <v>2</v>
      </c>
    </row>
    <row r="29" spans="1:20" x14ac:dyDescent="0.25">
      <c r="A29" s="4">
        <v>25</v>
      </c>
      <c r="B29" s="36" t="s">
        <v>5</v>
      </c>
      <c r="C29" s="36" t="s">
        <v>10</v>
      </c>
      <c r="D29" s="36" t="s">
        <v>10</v>
      </c>
      <c r="E29" s="36" t="s">
        <v>6</v>
      </c>
      <c r="F29" s="36" t="s">
        <v>6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20" x14ac:dyDescent="0.25">
      <c r="A30" s="4">
        <v>26</v>
      </c>
      <c r="B30" s="36" t="s">
        <v>5</v>
      </c>
      <c r="C30" s="36"/>
      <c r="D30" s="36" t="s">
        <v>5</v>
      </c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20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6</v>
      </c>
      <c r="F31" s="36" t="s">
        <v>6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</row>
    <row r="32" spans="1:20" x14ac:dyDescent="0.25">
      <c r="A32" s="4">
        <v>28</v>
      </c>
      <c r="B32" s="36" t="s">
        <v>8</v>
      </c>
      <c r="C32" s="36" t="s">
        <v>8</v>
      </c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5</v>
      </c>
      <c r="D33" s="36" t="s">
        <v>5</v>
      </c>
      <c r="E33" s="36"/>
      <c r="F33" s="36" t="s">
        <v>6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 t="s">
        <v>10</v>
      </c>
      <c r="D34" s="36" t="s">
        <v>10</v>
      </c>
      <c r="E34" s="36" t="s">
        <v>10</v>
      </c>
      <c r="F34" s="36"/>
      <c r="G34" s="36" t="s">
        <v>10</v>
      </c>
      <c r="H34" s="36" t="s">
        <v>10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 t="s">
        <v>10</v>
      </c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 t="s">
        <v>10</v>
      </c>
      <c r="D36" s="36"/>
      <c r="E36" s="36"/>
      <c r="F36" s="36"/>
      <c r="G36" s="36" t="s">
        <v>5</v>
      </c>
      <c r="H36" s="36"/>
    </row>
    <row r="37" spans="1:11" x14ac:dyDescent="0.25">
      <c r="A37" s="4">
        <v>33</v>
      </c>
      <c r="B37" s="36" t="s">
        <v>5</v>
      </c>
      <c r="C37" s="36"/>
      <c r="D37" s="36" t="s">
        <v>5</v>
      </c>
      <c r="E37" s="36"/>
      <c r="F37" s="36"/>
      <c r="G37" s="36" t="s">
        <v>5</v>
      </c>
      <c r="H37" s="36"/>
    </row>
    <row r="38" spans="1:11" x14ac:dyDescent="0.25">
      <c r="A38" s="4">
        <v>34</v>
      </c>
      <c r="B38" s="36"/>
      <c r="C38" s="36"/>
      <c r="D38" s="36" t="s">
        <v>5</v>
      </c>
      <c r="E38" s="36"/>
      <c r="F38" s="36"/>
      <c r="G38" s="36" t="s">
        <v>5</v>
      </c>
      <c r="H38" s="36" t="s">
        <v>5</v>
      </c>
    </row>
    <row r="39" spans="1:11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 t="s">
        <v>5</v>
      </c>
      <c r="E43" s="36"/>
      <c r="F43" s="36" t="s">
        <v>5</v>
      </c>
      <c r="G43" s="36"/>
      <c r="H43" s="36"/>
    </row>
    <row r="44" spans="1:11" x14ac:dyDescent="0.25">
      <c r="A44" s="4">
        <v>40</v>
      </c>
      <c r="B44" s="36" t="s">
        <v>5</v>
      </c>
      <c r="C44" s="36"/>
      <c r="D44" s="36" t="s">
        <v>5</v>
      </c>
      <c r="E44" s="36"/>
      <c r="F44" s="36" t="s">
        <v>5</v>
      </c>
      <c r="G44" s="36"/>
      <c r="H44" s="36"/>
    </row>
    <row r="45" spans="1:11" x14ac:dyDescent="0.25">
      <c r="A45" s="4">
        <v>41</v>
      </c>
      <c r="B45" s="36"/>
      <c r="C45" s="36" t="s">
        <v>5</v>
      </c>
      <c r="D45" s="36"/>
      <c r="E45" s="36" t="s">
        <v>6</v>
      </c>
      <c r="F45" s="36"/>
      <c r="G45" s="36"/>
      <c r="H45" s="36"/>
    </row>
    <row r="46" spans="1:11" x14ac:dyDescent="0.25">
      <c r="A46" s="4">
        <v>42</v>
      </c>
      <c r="B46" s="36"/>
      <c r="C46" s="36"/>
      <c r="D46" s="36" t="s">
        <v>5</v>
      </c>
      <c r="E46" s="36"/>
      <c r="F46" s="36"/>
      <c r="G46" s="36"/>
      <c r="H46" s="36"/>
    </row>
    <row r="47" spans="1:11" x14ac:dyDescent="0.25">
      <c r="A47" s="4">
        <v>43</v>
      </c>
      <c r="B47" s="36"/>
      <c r="C47" s="36" t="s">
        <v>5</v>
      </c>
      <c r="D47" s="36"/>
      <c r="E47" s="36" t="s">
        <v>6</v>
      </c>
      <c r="F47" s="36"/>
      <c r="G47" s="36" t="s">
        <v>5</v>
      </c>
      <c r="H47" s="36"/>
    </row>
    <row r="48" spans="1:11" x14ac:dyDescent="0.25">
      <c r="A48" s="4">
        <v>44</v>
      </c>
      <c r="B48" s="36" t="s">
        <v>10</v>
      </c>
      <c r="C48" s="36" t="s">
        <v>10</v>
      </c>
      <c r="D48" s="36" t="s">
        <v>10</v>
      </c>
      <c r="E48" s="36"/>
      <c r="F48" s="36"/>
      <c r="G48" s="36"/>
      <c r="H48" s="36"/>
    </row>
    <row r="49" spans="1:16" x14ac:dyDescent="0.25">
      <c r="A49" s="4">
        <v>45</v>
      </c>
      <c r="B49" s="36" t="s">
        <v>9</v>
      </c>
      <c r="C49" s="36" t="s">
        <v>9</v>
      </c>
      <c r="D49" s="36" t="s">
        <v>9</v>
      </c>
      <c r="E49" s="36" t="s">
        <v>9</v>
      </c>
      <c r="F49" s="36" t="s">
        <v>10</v>
      </c>
      <c r="G49" s="36" t="s">
        <v>5</v>
      </c>
      <c r="H49" s="36"/>
    </row>
    <row r="50" spans="1:16" x14ac:dyDescent="0.25">
      <c r="A50" s="4">
        <v>46</v>
      </c>
      <c r="B50" s="36" t="s">
        <v>5</v>
      </c>
      <c r="C50" s="36"/>
      <c r="D50" s="36" t="s">
        <v>5</v>
      </c>
      <c r="E50" s="36"/>
      <c r="F50" s="36" t="s">
        <v>8</v>
      </c>
      <c r="G50" s="36" t="s">
        <v>5</v>
      </c>
      <c r="H50" s="36"/>
    </row>
    <row r="51" spans="1:16" x14ac:dyDescent="0.25">
      <c r="A51" s="4">
        <v>47</v>
      </c>
      <c r="B51" s="36"/>
      <c r="C51" s="36" t="s">
        <v>5</v>
      </c>
      <c r="D51" s="36"/>
      <c r="E51" s="36" t="s">
        <v>5</v>
      </c>
      <c r="F51" s="36"/>
      <c r="G51" s="36"/>
      <c r="H51" s="36" t="s">
        <v>5</v>
      </c>
    </row>
    <row r="52" spans="1:16" x14ac:dyDescent="0.25">
      <c r="A52" s="4">
        <v>48</v>
      </c>
      <c r="B52" s="36" t="s">
        <v>9</v>
      </c>
      <c r="C52" s="36" t="s">
        <v>9</v>
      </c>
      <c r="D52" s="36"/>
      <c r="E52" s="36"/>
      <c r="F52" s="36"/>
      <c r="G52" s="36"/>
      <c r="H52" s="36" t="s">
        <v>5</v>
      </c>
    </row>
    <row r="53" spans="1:16" x14ac:dyDescent="0.25">
      <c r="A53" s="4">
        <v>49</v>
      </c>
      <c r="B53" s="36"/>
      <c r="C53" s="36" t="s">
        <v>5</v>
      </c>
      <c r="D53" s="36"/>
      <c r="E53" s="36"/>
      <c r="F53" s="36" t="s">
        <v>5</v>
      </c>
      <c r="G53" s="36"/>
      <c r="H53" s="36" t="s">
        <v>5</v>
      </c>
      <c r="K53" t="s">
        <v>57</v>
      </c>
    </row>
    <row r="54" spans="1:16" x14ac:dyDescent="0.25">
      <c r="A54" s="4">
        <v>50</v>
      </c>
      <c r="B54" s="36"/>
      <c r="C54" s="36" t="s">
        <v>5</v>
      </c>
      <c r="D54" s="36"/>
      <c r="E54" s="36"/>
      <c r="F54" s="36" t="s">
        <v>5</v>
      </c>
      <c r="G54" s="36"/>
      <c r="H54" s="36"/>
    </row>
    <row r="55" spans="1:16" x14ac:dyDescent="0.25">
      <c r="A55" s="4">
        <v>51</v>
      </c>
      <c r="B55" s="36"/>
      <c r="C55" s="36" t="s">
        <v>5</v>
      </c>
      <c r="D55" s="36"/>
      <c r="E55" s="36" t="s">
        <v>5</v>
      </c>
      <c r="F55" s="36"/>
      <c r="G55" s="36"/>
      <c r="H55" s="36"/>
    </row>
    <row r="56" spans="1:16" x14ac:dyDescent="0.25">
      <c r="A56" s="4">
        <v>52</v>
      </c>
      <c r="B56" s="36" t="s">
        <v>5</v>
      </c>
      <c r="C56" s="36"/>
      <c r="D56" s="36" t="s">
        <v>5</v>
      </c>
      <c r="E56" s="36"/>
      <c r="F56" s="36" t="s">
        <v>6</v>
      </c>
      <c r="G56" s="36" t="s">
        <v>5</v>
      </c>
      <c r="H56" s="36"/>
    </row>
    <row r="57" spans="1:16" x14ac:dyDescent="0.25">
      <c r="A57" s="4">
        <v>53</v>
      </c>
      <c r="B57" s="36"/>
      <c r="C57" s="36" t="s">
        <v>5</v>
      </c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 t="s">
        <v>5</v>
      </c>
      <c r="D58" s="36"/>
      <c r="E58" s="36"/>
      <c r="F58" s="36" t="s">
        <v>6</v>
      </c>
      <c r="G58" s="36"/>
      <c r="H58" s="36"/>
    </row>
    <row r="59" spans="1:16" x14ac:dyDescent="0.25">
      <c r="A59" s="4">
        <v>55</v>
      </c>
      <c r="B59" s="36"/>
      <c r="C59" s="36"/>
      <c r="D59" s="36" t="s">
        <v>5</v>
      </c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 t="s">
        <v>5</v>
      </c>
      <c r="E60" s="36"/>
      <c r="F60" s="36"/>
      <c r="G60" s="36"/>
      <c r="H60" s="36"/>
    </row>
    <row r="61" spans="1:16" x14ac:dyDescent="0.25">
      <c r="A61" s="4">
        <v>57</v>
      </c>
      <c r="B61" s="36"/>
      <c r="C61" s="36" t="s">
        <v>5</v>
      </c>
      <c r="D61" s="36"/>
      <c r="E61" s="36"/>
      <c r="F61" s="36" t="s">
        <v>6</v>
      </c>
      <c r="G61" s="36"/>
      <c r="H61" s="36"/>
    </row>
    <row r="62" spans="1:16" x14ac:dyDescent="0.25">
      <c r="A62" s="4">
        <v>58</v>
      </c>
      <c r="B62" s="36" t="s">
        <v>8</v>
      </c>
      <c r="C62" s="36" t="s">
        <v>8</v>
      </c>
      <c r="D62" s="36" t="s">
        <v>5</v>
      </c>
      <c r="E62" s="36" t="s">
        <v>10</v>
      </c>
      <c r="F62" s="36"/>
      <c r="G62" s="36"/>
      <c r="H62" s="36"/>
    </row>
    <row r="63" spans="1:16" x14ac:dyDescent="0.25">
      <c r="A63" s="4">
        <v>59</v>
      </c>
      <c r="B63" s="36" t="s">
        <v>5</v>
      </c>
      <c r="C63" s="36"/>
      <c r="D63" s="36"/>
      <c r="E63" s="36" t="s">
        <v>6</v>
      </c>
      <c r="F63" s="36"/>
      <c r="G63" s="36"/>
      <c r="H63" s="36"/>
    </row>
    <row r="64" spans="1:16" x14ac:dyDescent="0.25">
      <c r="A64" s="4">
        <v>60</v>
      </c>
      <c r="B64" s="36" t="s">
        <v>5</v>
      </c>
      <c r="C64" s="36"/>
      <c r="D64" s="36"/>
      <c r="E64" s="36" t="s">
        <v>6</v>
      </c>
      <c r="F64" s="36"/>
      <c r="G64" s="36"/>
      <c r="H64" s="36"/>
    </row>
    <row r="65" spans="1:8" x14ac:dyDescent="0.25">
      <c r="A65" s="4">
        <v>61</v>
      </c>
      <c r="B65" s="36" t="s">
        <v>8</v>
      </c>
      <c r="C65" s="36" t="s">
        <v>8</v>
      </c>
      <c r="D65" s="36"/>
      <c r="E65" s="36" t="s">
        <v>10</v>
      </c>
      <c r="F65" s="36"/>
      <c r="G65" s="36"/>
      <c r="H65" s="36" t="s">
        <v>5</v>
      </c>
    </row>
    <row r="66" spans="1:8" x14ac:dyDescent="0.25">
      <c r="A66" s="4">
        <v>62</v>
      </c>
      <c r="B66" s="36"/>
      <c r="C66" s="36" t="s">
        <v>5</v>
      </c>
      <c r="D66" s="36"/>
      <c r="E66" s="36" t="s">
        <v>6</v>
      </c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 t="s">
        <v>5</v>
      </c>
      <c r="E70" s="36"/>
      <c r="F70" s="36"/>
      <c r="G70" s="36" t="s">
        <v>5</v>
      </c>
      <c r="H70" s="36"/>
    </row>
    <row r="71" spans="1:8" x14ac:dyDescent="0.25">
      <c r="A71" s="4">
        <v>67</v>
      </c>
      <c r="B71" s="36"/>
      <c r="C71" s="36"/>
      <c r="D71" s="36" t="s">
        <v>5</v>
      </c>
      <c r="E71" s="36"/>
      <c r="F71" s="36"/>
      <c r="G71" s="36" t="s">
        <v>5</v>
      </c>
      <c r="H71" s="36"/>
    </row>
    <row r="72" spans="1:8" x14ac:dyDescent="0.25">
      <c r="A72" s="4">
        <v>68</v>
      </c>
      <c r="B72" s="36"/>
      <c r="C72" s="36"/>
      <c r="D72" s="36" t="s">
        <v>5</v>
      </c>
      <c r="E72" s="36"/>
      <c r="F72" s="36"/>
      <c r="G72" s="36" t="s">
        <v>5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 t="s">
        <v>10</v>
      </c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 t="s">
        <v>10</v>
      </c>
      <c r="C78" s="36" t="s">
        <v>5</v>
      </c>
      <c r="D78" s="36"/>
      <c r="E78" s="36"/>
      <c r="F78" s="36" t="s">
        <v>6</v>
      </c>
      <c r="G78" s="36"/>
      <c r="H78" s="36"/>
    </row>
    <row r="79" spans="1:8" x14ac:dyDescent="0.25">
      <c r="A79" s="4">
        <v>101</v>
      </c>
      <c r="B79" s="37"/>
      <c r="C79" s="37"/>
      <c r="D79" s="37"/>
      <c r="E79" s="37" t="s">
        <v>9</v>
      </c>
      <c r="F79" s="37"/>
      <c r="G79" s="36" t="s">
        <v>5</v>
      </c>
      <c r="H79" s="36"/>
    </row>
    <row r="80" spans="1:8" x14ac:dyDescent="0.25">
      <c r="A80" s="4">
        <v>102</v>
      </c>
      <c r="B80" s="36" t="s">
        <v>5</v>
      </c>
      <c r="C80" s="36" t="s">
        <v>5</v>
      </c>
      <c r="D80" s="36" t="s">
        <v>5</v>
      </c>
      <c r="E80" s="36" t="s">
        <v>5</v>
      </c>
      <c r="F80" s="36" t="s">
        <v>5</v>
      </c>
      <c r="G80" s="36" t="s">
        <v>5</v>
      </c>
      <c r="H80" s="36"/>
    </row>
    <row r="81" spans="1:8" x14ac:dyDescent="0.25">
      <c r="A81" s="4">
        <v>103</v>
      </c>
      <c r="B81" s="37"/>
      <c r="C81" s="36" t="s">
        <v>5</v>
      </c>
      <c r="D81" s="36"/>
      <c r="E81" s="36"/>
      <c r="F81" s="37"/>
      <c r="G81" s="36"/>
      <c r="H81" s="36" t="s">
        <v>5</v>
      </c>
    </row>
    <row r="82" spans="1:8" x14ac:dyDescent="0.25">
      <c r="A82" s="4">
        <v>104</v>
      </c>
      <c r="B82" s="37" t="s">
        <v>5</v>
      </c>
      <c r="C82" s="36" t="s">
        <v>5</v>
      </c>
      <c r="D82" s="36"/>
      <c r="E82" s="36"/>
      <c r="F82" s="37"/>
      <c r="G82" s="36"/>
      <c r="H82" s="36" t="s">
        <v>5</v>
      </c>
    </row>
    <row r="83" spans="1:8" x14ac:dyDescent="0.25">
      <c r="A83" s="4">
        <v>105</v>
      </c>
      <c r="B83" s="37" t="s">
        <v>5</v>
      </c>
      <c r="C83" s="36"/>
      <c r="D83" s="36" t="s">
        <v>5</v>
      </c>
      <c r="E83" s="36"/>
      <c r="F83" s="36"/>
      <c r="G83" s="36" t="s">
        <v>5</v>
      </c>
      <c r="H83" s="36"/>
    </row>
    <row r="84" spans="1:8" x14ac:dyDescent="0.25">
      <c r="A84" s="4">
        <v>106</v>
      </c>
      <c r="B84" s="36"/>
      <c r="C84" s="36"/>
      <c r="D84" s="36" t="s">
        <v>5</v>
      </c>
      <c r="E84" s="36"/>
      <c r="F84" s="36"/>
      <c r="G84" s="36" t="s">
        <v>5</v>
      </c>
      <c r="H84" s="36"/>
    </row>
    <row r="85" spans="1:8" x14ac:dyDescent="0.25">
      <c r="A85" s="4">
        <v>107</v>
      </c>
      <c r="B85" s="36" t="s">
        <v>5</v>
      </c>
      <c r="C85" s="36"/>
      <c r="D85" s="36"/>
      <c r="E85" s="37" t="s">
        <v>9</v>
      </c>
      <c r="F85" s="36"/>
      <c r="G85" s="36"/>
      <c r="H85" s="36" t="s">
        <v>5</v>
      </c>
    </row>
    <row r="86" spans="1:8" x14ac:dyDescent="0.25">
      <c r="A86" s="4">
        <v>108</v>
      </c>
      <c r="B86" s="36" t="s">
        <v>5</v>
      </c>
      <c r="C86" s="36"/>
      <c r="D86" s="36"/>
      <c r="E86" s="37" t="s">
        <v>9</v>
      </c>
      <c r="F86" s="36"/>
      <c r="G86" s="36"/>
      <c r="H86" s="36" t="s">
        <v>5</v>
      </c>
    </row>
    <row r="87" spans="1:8" x14ac:dyDescent="0.25">
      <c r="A87" s="4">
        <v>109</v>
      </c>
      <c r="B87" s="36"/>
      <c r="C87" s="36" t="s">
        <v>5</v>
      </c>
      <c r="D87" s="36"/>
      <c r="E87" s="36"/>
      <c r="F87" s="36"/>
      <c r="G87" s="36"/>
      <c r="H87" s="36" t="s">
        <v>5</v>
      </c>
    </row>
    <row r="88" spans="1:8" x14ac:dyDescent="0.25">
      <c r="A88" s="4">
        <v>110</v>
      </c>
      <c r="B88" s="36"/>
      <c r="C88" s="36"/>
      <c r="D88" s="36" t="s">
        <v>5</v>
      </c>
      <c r="E88" s="36"/>
      <c r="F88" s="36"/>
      <c r="G88" s="36" t="s">
        <v>5</v>
      </c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 t="s">
        <v>10</v>
      </c>
      <c r="C90" s="37"/>
      <c r="D90" s="36"/>
      <c r="E90" s="37" t="s">
        <v>9</v>
      </c>
      <c r="F90" s="36"/>
      <c r="G90" s="36"/>
      <c r="H90" s="36" t="s">
        <v>10</v>
      </c>
    </row>
    <row r="91" spans="1:8" x14ac:dyDescent="0.25">
      <c r="A91" s="4">
        <v>113</v>
      </c>
      <c r="B91" s="36" t="s">
        <v>5</v>
      </c>
      <c r="C91" s="36"/>
      <c r="D91" s="36" t="s">
        <v>10</v>
      </c>
      <c r="E91" s="36"/>
      <c r="F91" s="36"/>
      <c r="G91" s="36" t="s">
        <v>10</v>
      </c>
      <c r="H91" s="36"/>
    </row>
    <row r="92" spans="1:8" x14ac:dyDescent="0.25">
      <c r="A92" s="4">
        <v>114</v>
      </c>
      <c r="B92" s="36"/>
      <c r="C92" s="36"/>
      <c r="D92" s="36"/>
      <c r="E92" s="37" t="s">
        <v>9</v>
      </c>
      <c r="F92" s="36"/>
      <c r="G92" s="36"/>
      <c r="H92" s="36" t="s">
        <v>10</v>
      </c>
    </row>
    <row r="93" spans="1:8" x14ac:dyDescent="0.25">
      <c r="A93" s="4">
        <v>115</v>
      </c>
      <c r="B93" s="36"/>
      <c r="C93" s="36" t="s">
        <v>10</v>
      </c>
      <c r="D93" s="36" t="s">
        <v>5</v>
      </c>
      <c r="E93" s="36"/>
      <c r="F93" s="36"/>
      <c r="G93" s="36" t="s">
        <v>10</v>
      </c>
      <c r="H93" s="36" t="s">
        <v>10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 t="s">
        <v>10</v>
      </c>
      <c r="C95" s="36" t="s">
        <v>10</v>
      </c>
      <c r="D95" s="36" t="s">
        <v>10</v>
      </c>
      <c r="E95" s="36"/>
      <c r="F95" s="36"/>
      <c r="G95" s="36" t="s">
        <v>10</v>
      </c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5</v>
      </c>
      <c r="C97" s="36"/>
      <c r="D97" s="36"/>
      <c r="E97" s="37" t="s">
        <v>9</v>
      </c>
      <c r="F97" s="36"/>
      <c r="G97" s="36"/>
      <c r="H97" s="36"/>
    </row>
    <row r="98" spans="1:8" x14ac:dyDescent="0.25">
      <c r="A98" s="4">
        <v>120</v>
      </c>
      <c r="B98" s="36" t="s">
        <v>5</v>
      </c>
      <c r="C98" s="36"/>
      <c r="D98" s="36"/>
      <c r="E98" s="37" t="s">
        <v>9</v>
      </c>
      <c r="F98" s="36"/>
      <c r="G98" s="36"/>
      <c r="H98" s="36" t="s">
        <v>5</v>
      </c>
    </row>
    <row r="99" spans="1:8" x14ac:dyDescent="0.25">
      <c r="A99" s="4">
        <v>121</v>
      </c>
      <c r="B99" s="36" t="s">
        <v>5</v>
      </c>
      <c r="C99" s="36" t="s">
        <v>5</v>
      </c>
      <c r="D99" s="36" t="s">
        <v>9</v>
      </c>
      <c r="E99" s="36" t="s">
        <v>5</v>
      </c>
      <c r="F99" s="36" t="s">
        <v>5</v>
      </c>
      <c r="G99" s="36" t="s">
        <v>5</v>
      </c>
      <c r="H99" s="36"/>
    </row>
    <row r="100" spans="1:8" x14ac:dyDescent="0.25">
      <c r="A100" s="4">
        <v>122</v>
      </c>
      <c r="B100" s="36" t="s">
        <v>10</v>
      </c>
      <c r="C100" s="36"/>
      <c r="D100" s="36"/>
      <c r="E100" s="37" t="s">
        <v>9</v>
      </c>
      <c r="F100" s="36"/>
      <c r="G100" s="36" t="s">
        <v>5</v>
      </c>
      <c r="H100" s="36"/>
    </row>
    <row r="101" spans="1:8" x14ac:dyDescent="0.25">
      <c r="A101" s="4">
        <v>123</v>
      </c>
      <c r="B101" s="36" t="s">
        <v>8</v>
      </c>
      <c r="C101" s="36" t="s">
        <v>8</v>
      </c>
      <c r="D101" s="36" t="s">
        <v>9</v>
      </c>
      <c r="E101" s="37" t="s">
        <v>9</v>
      </c>
      <c r="F101" s="36" t="s">
        <v>10</v>
      </c>
      <c r="G101" s="36" t="s">
        <v>5</v>
      </c>
      <c r="H101" s="36"/>
    </row>
    <row r="102" spans="1:8" x14ac:dyDescent="0.25">
      <c r="A102" s="4">
        <v>124</v>
      </c>
      <c r="B102" s="36"/>
      <c r="C102" s="36"/>
      <c r="D102" s="36" t="s">
        <v>9</v>
      </c>
      <c r="E102" s="36"/>
      <c r="F102" s="36"/>
      <c r="G102" s="36" t="s">
        <v>10</v>
      </c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 t="s">
        <v>5</v>
      </c>
      <c r="D104" s="36" t="s">
        <v>9</v>
      </c>
      <c r="E104" s="37" t="s">
        <v>9</v>
      </c>
      <c r="F104" s="36" t="s">
        <v>5</v>
      </c>
      <c r="G104" s="36" t="s">
        <v>5</v>
      </c>
      <c r="H104" s="36"/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 t="s">
        <v>5</v>
      </c>
      <c r="D106" s="36" t="s">
        <v>10</v>
      </c>
      <c r="E106" s="36" t="s">
        <v>5</v>
      </c>
      <c r="F106" s="36" t="s">
        <v>10</v>
      </c>
      <c r="G106" s="36" t="s">
        <v>5</v>
      </c>
      <c r="H106" s="36" t="s">
        <v>5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5</v>
      </c>
      <c r="C108" s="36" t="s">
        <v>5</v>
      </c>
      <c r="D108" s="36" t="s">
        <v>5</v>
      </c>
      <c r="E108" s="36" t="s">
        <v>5</v>
      </c>
      <c r="F108" s="36" t="s">
        <v>10</v>
      </c>
      <c r="G108" s="36" t="s">
        <v>5</v>
      </c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5">
    <cfRule type="cellIs" dxfId="878" priority="104" operator="equal">
      <formula>"Energia"</formula>
    </cfRule>
  </conditionalFormatting>
  <conditionalFormatting sqref="B29:B30">
    <cfRule type="cellIs" dxfId="877" priority="188" operator="equal">
      <formula>"Energia"</formula>
    </cfRule>
  </conditionalFormatting>
  <conditionalFormatting sqref="B34:B38">
    <cfRule type="cellIs" dxfId="876" priority="182" operator="equal">
      <formula>"Energia"</formula>
    </cfRule>
  </conditionalFormatting>
  <conditionalFormatting sqref="B100">
    <cfRule type="cellIs" dxfId="875" priority="85" operator="equal">
      <formula>"Energia"</formula>
    </cfRule>
  </conditionalFormatting>
  <conditionalFormatting sqref="B106">
    <cfRule type="cellIs" dxfId="874" priority="159" operator="equal">
      <formula>"Energia"</formula>
    </cfRule>
  </conditionalFormatting>
  <conditionalFormatting sqref="B28:C28">
    <cfRule type="cellIs" dxfId="873" priority="84" operator="equal">
      <formula>"Energia"</formula>
    </cfRule>
  </conditionalFormatting>
  <conditionalFormatting sqref="B79:C111">
    <cfRule type="cellIs" dxfId="872" priority="158" operator="equal">
      <formula>"Energia"</formula>
    </cfRule>
  </conditionalFormatting>
  <conditionalFormatting sqref="B53:D78">
    <cfRule type="cellIs" dxfId="871" priority="520" operator="equal">
      <formula>"Ok"</formula>
    </cfRule>
    <cfRule type="cellIs" dxfId="870" priority="519" operator="equal">
      <formula>"Mecânico"</formula>
    </cfRule>
    <cfRule type="cellIs" dxfId="869" priority="518" operator="equal">
      <formula>"Elétrico"</formula>
    </cfRule>
    <cfRule type="cellIs" dxfId="868" priority="516" operator="equal">
      <formula>"Operação"</formula>
    </cfRule>
    <cfRule type="cellIs" dxfId="867" priority="517" operator="equal">
      <formula>"Chuva"</formula>
    </cfRule>
    <cfRule type="cellIs" dxfId="866" priority="515" operator="equal">
      <formula>"Feito"</formula>
    </cfRule>
    <cfRule type="cellIs" dxfId="865" priority="514" operator="equal">
      <formula>"Energia"</formula>
    </cfRule>
  </conditionalFormatting>
  <conditionalFormatting sqref="B95:D95">
    <cfRule type="cellIs" dxfId="864" priority="86" operator="equal">
      <formula>"Energia"</formula>
    </cfRule>
  </conditionalFormatting>
  <conditionalFormatting sqref="B24:E31">
    <cfRule type="cellIs" dxfId="863" priority="191" operator="equal">
      <formula>"Energia"</formula>
    </cfRule>
  </conditionalFormatting>
  <conditionalFormatting sqref="B6:F12 E45:E46">
    <cfRule type="cellIs" dxfId="862" priority="527" operator="equal">
      <formula>"Ok"</formula>
    </cfRule>
    <cfRule type="cellIs" dxfId="861" priority="522" operator="equal">
      <formula>"Feito"</formula>
    </cfRule>
    <cfRule type="cellIs" dxfId="860" priority="524" operator="equal">
      <formula>"Chuva"</formula>
    </cfRule>
    <cfRule type="cellIs" dxfId="859" priority="526" operator="equal">
      <formula>"Mecânico"</formula>
    </cfRule>
    <cfRule type="cellIs" dxfId="858" priority="525" operator="equal">
      <formula>"Elétrico"</formula>
    </cfRule>
    <cfRule type="cellIs" dxfId="857" priority="523" operator="equal">
      <formula>"Operação"</formula>
    </cfRule>
  </conditionalFormatting>
  <conditionalFormatting sqref="B32:F32">
    <cfRule type="cellIs" dxfId="856" priority="87" operator="equal">
      <formula>"Energia"</formula>
    </cfRule>
  </conditionalFormatting>
  <conditionalFormatting sqref="B97:F97">
    <cfRule type="cellIs" dxfId="855" priority="357" operator="equal">
      <formula>"Energia"</formula>
    </cfRule>
  </conditionalFormatting>
  <conditionalFormatting sqref="B5:H5 I5:I16 G6:G8 I19:I26 I29:I78 B38:E43 F38:F46 D44:E44 H44 B44:D51 E47:G47 B52:H52 F77:H77 B79:C111 D98:D106">
    <cfRule type="cellIs" dxfId="854" priority="539" operator="equal">
      <formula>"Feito"</formula>
    </cfRule>
    <cfRule type="cellIs" dxfId="853" priority="540" operator="equal">
      <formula>"Operação"</formula>
    </cfRule>
    <cfRule type="cellIs" dxfId="852" priority="544" operator="equal">
      <formula>"Ok"</formula>
    </cfRule>
    <cfRule type="cellIs" dxfId="851" priority="541" operator="equal">
      <formula>"Chuva"</formula>
    </cfRule>
    <cfRule type="cellIs" dxfId="850" priority="542" operator="equal">
      <formula>"Elétrico"</formula>
    </cfRule>
    <cfRule type="cellIs" dxfId="849" priority="543" operator="equal">
      <formula>"Mecânico"</formula>
    </cfRule>
  </conditionalFormatting>
  <conditionalFormatting sqref="B5:H23">
    <cfRule type="cellIs" dxfId="848" priority="95" operator="equal">
      <formula>"Energia"</formula>
    </cfRule>
  </conditionalFormatting>
  <conditionalFormatting sqref="B13:H37">
    <cfRule type="cellIs" dxfId="847" priority="5" operator="equal">
      <formula>"Feito"</formula>
    </cfRule>
    <cfRule type="cellIs" dxfId="846" priority="6" operator="equal">
      <formula>"Operação"</formula>
    </cfRule>
    <cfRule type="cellIs" dxfId="845" priority="7" operator="equal">
      <formula>"Chuva"</formula>
    </cfRule>
    <cfRule type="cellIs" dxfId="844" priority="8" operator="equal">
      <formula>"Elétrico"</formula>
    </cfRule>
    <cfRule type="cellIs" dxfId="843" priority="9" operator="equal">
      <formula>"Mecânico"</formula>
    </cfRule>
    <cfRule type="cellIs" dxfId="842" priority="10" operator="equal">
      <formula>"Ok"</formula>
    </cfRule>
  </conditionalFormatting>
  <conditionalFormatting sqref="C19">
    <cfRule type="cellIs" dxfId="841" priority="356" operator="equal">
      <formula>"Energia"</formula>
    </cfRule>
  </conditionalFormatting>
  <conditionalFormatting sqref="C34:C36">
    <cfRule type="cellIs" dxfId="840" priority="81" operator="equal">
      <formula>"Energia"</formula>
    </cfRule>
  </conditionalFormatting>
  <conditionalFormatting sqref="C41">
    <cfRule type="cellIs" dxfId="839" priority="482" operator="equal">
      <formula>"Energia"</formula>
    </cfRule>
  </conditionalFormatting>
  <conditionalFormatting sqref="C56">
    <cfRule type="cellIs" dxfId="838" priority="510" operator="equal">
      <formula>"Chuva"</formula>
    </cfRule>
    <cfRule type="cellIs" dxfId="837" priority="511" operator="equal">
      <formula>"Elétrico"</formula>
    </cfRule>
    <cfRule type="cellIs" dxfId="836" priority="512" operator="equal">
      <formula>"Mecânico"</formula>
    </cfRule>
    <cfRule type="cellIs" dxfId="835" priority="513" operator="equal">
      <formula>"Ok"</formula>
    </cfRule>
    <cfRule type="cellIs" dxfId="834" priority="509" operator="equal">
      <formula>"Operação"</formula>
    </cfRule>
    <cfRule type="cellIs" dxfId="833" priority="508" operator="equal">
      <formula>"Feito"</formula>
    </cfRule>
  </conditionalFormatting>
  <conditionalFormatting sqref="C56:C58">
    <cfRule type="cellIs" dxfId="832" priority="481" operator="equal">
      <formula>"Energia"</formula>
    </cfRule>
  </conditionalFormatting>
  <conditionalFormatting sqref="C111">
    <cfRule type="cellIs" dxfId="831" priority="479" operator="equal">
      <formula>"Energia"</formula>
    </cfRule>
  </conditionalFormatting>
  <conditionalFormatting sqref="C30:D30">
    <cfRule type="cellIs" dxfId="830" priority="180" operator="equal">
      <formula>"Energia"</formula>
    </cfRule>
  </conditionalFormatting>
  <conditionalFormatting sqref="C34:E34">
    <cfRule type="cellIs" dxfId="829" priority="83" operator="equal">
      <formula>"Energia"</formula>
    </cfRule>
  </conditionalFormatting>
  <conditionalFormatting sqref="C37:H37">
    <cfRule type="cellIs" dxfId="828" priority="175" operator="equal">
      <formula>"Energia"</formula>
    </cfRule>
  </conditionalFormatting>
  <conditionalFormatting sqref="D20">
    <cfRule type="cellIs" dxfId="827" priority="80" operator="equal">
      <formula>"Energia"</formula>
    </cfRule>
  </conditionalFormatting>
  <conditionalFormatting sqref="D27:D30">
    <cfRule type="cellIs" dxfId="826" priority="473" operator="equal">
      <formula>"Energia"</formula>
    </cfRule>
  </conditionalFormatting>
  <conditionalFormatting sqref="D39:D40 B44:D51 D60:D77">
    <cfRule type="cellIs" dxfId="825" priority="470" operator="equal">
      <formula>"Energia"</formula>
    </cfRule>
  </conditionalFormatting>
  <conditionalFormatting sqref="D91">
    <cfRule type="cellIs" dxfId="824" priority="72" operator="equal">
      <formula>"Energia"</formula>
    </cfRule>
  </conditionalFormatting>
  <conditionalFormatting sqref="D32:E34">
    <cfRule type="cellIs" dxfId="823" priority="11" operator="equal">
      <formula>"Energia"</formula>
    </cfRule>
  </conditionalFormatting>
  <conditionalFormatting sqref="D36:E36">
    <cfRule type="cellIs" dxfId="822" priority="328" operator="equal">
      <formula>"Energia"</formula>
    </cfRule>
  </conditionalFormatting>
  <conditionalFormatting sqref="D98:F106">
    <cfRule type="cellIs" dxfId="821" priority="41" operator="equal">
      <formula>"Energia"</formula>
    </cfRule>
  </conditionalFormatting>
  <conditionalFormatting sqref="D79:G97 G99:H101 H108:H111">
    <cfRule type="cellIs" dxfId="820" priority="529" operator="equal">
      <formula>"Energia"</formula>
    </cfRule>
  </conditionalFormatting>
  <conditionalFormatting sqref="D79:G97">
    <cfRule type="cellIs" dxfId="819" priority="533" operator="equal">
      <formula>"Elétrico"</formula>
    </cfRule>
    <cfRule type="cellIs" dxfId="818" priority="531" operator="equal">
      <formula>"Operação"</formula>
    </cfRule>
    <cfRule type="cellIs" dxfId="817" priority="534" operator="equal">
      <formula>"Mecânico"</formula>
    </cfRule>
    <cfRule type="cellIs" dxfId="816" priority="535" operator="equal">
      <formula>"Ok"</formula>
    </cfRule>
    <cfRule type="cellIs" dxfId="815" priority="530" operator="equal">
      <formula>"Feito"</formula>
    </cfRule>
    <cfRule type="cellIs" dxfId="814" priority="532" operator="equal">
      <formula>"Chuva"</formula>
    </cfRule>
  </conditionalFormatting>
  <conditionalFormatting sqref="D17:H17">
    <cfRule type="cellIs" dxfId="813" priority="348" operator="equal">
      <formula>"Energia"</formula>
    </cfRule>
  </conditionalFormatting>
  <conditionalFormatting sqref="D107:H111">
    <cfRule type="cellIs" dxfId="812" priority="415" operator="equal">
      <formula>"Ok"</formula>
    </cfRule>
    <cfRule type="cellIs" dxfId="811" priority="414" operator="equal">
      <formula>"Mecânico"</formula>
    </cfRule>
    <cfRule type="cellIs" dxfId="810" priority="413" operator="equal">
      <formula>"Elétrico"</formula>
    </cfRule>
    <cfRule type="cellIs" dxfId="809" priority="412" operator="equal">
      <formula>"Chuva"</formula>
    </cfRule>
    <cfRule type="cellIs" dxfId="808" priority="411" operator="equal">
      <formula>"Operação"</formula>
    </cfRule>
    <cfRule type="cellIs" dxfId="807" priority="410" operator="equal">
      <formula>"Feito"</formula>
    </cfRule>
  </conditionalFormatting>
  <conditionalFormatting sqref="E12 B12:B13 C12:C17 B98:D103">
    <cfRule type="cellIs" dxfId="806" priority="536" operator="equal">
      <formula>"Energia"</formula>
    </cfRule>
  </conditionalFormatting>
  <conditionalFormatting sqref="E27:E29">
    <cfRule type="cellIs" dxfId="805" priority="157" operator="equal">
      <formula>"Energia"</formula>
    </cfRule>
  </conditionalFormatting>
  <conditionalFormatting sqref="E39">
    <cfRule type="cellIs" dxfId="804" priority="321" operator="equal">
      <formula>"Energia"</formula>
    </cfRule>
  </conditionalFormatting>
  <conditionalFormatting sqref="E45:E46">
    <cfRule type="cellIs" dxfId="803" priority="521" operator="equal">
      <formula>"Energia"</formula>
    </cfRule>
  </conditionalFormatting>
  <conditionalFormatting sqref="E77:E78">
    <cfRule type="cellIs" dxfId="802" priority="296" operator="equal">
      <formula>"Chuva"</formula>
    </cfRule>
    <cfRule type="cellIs" dxfId="801" priority="297" operator="equal">
      <formula>"Elétrico"</formula>
    </cfRule>
    <cfRule type="cellIs" dxfId="800" priority="298" operator="equal">
      <formula>"Mecânico"</formula>
    </cfRule>
    <cfRule type="cellIs" dxfId="799" priority="299" operator="equal">
      <formula>"Ok"</formula>
    </cfRule>
    <cfRule type="cellIs" dxfId="798" priority="293" operator="equal">
      <formula>"Energia"</formula>
    </cfRule>
    <cfRule type="cellIs" dxfId="797" priority="294" operator="equal">
      <formula>"Feito"</formula>
    </cfRule>
    <cfRule type="cellIs" dxfId="796" priority="295" operator="equal">
      <formula>"Operação"</formula>
    </cfRule>
  </conditionalFormatting>
  <conditionalFormatting sqref="E48:F51">
    <cfRule type="cellIs" dxfId="795" priority="79" operator="equal">
      <formula>"Ok"</formula>
    </cfRule>
    <cfRule type="cellIs" dxfId="794" priority="73" operator="equal">
      <formula>"Energia"</formula>
    </cfRule>
    <cfRule type="cellIs" dxfId="793" priority="74" operator="equal">
      <formula>"Feito"</formula>
    </cfRule>
    <cfRule type="cellIs" dxfId="792" priority="75" operator="equal">
      <formula>"Operação"</formula>
    </cfRule>
    <cfRule type="cellIs" dxfId="791" priority="76" operator="equal">
      <formula>"Chuva"</formula>
    </cfRule>
    <cfRule type="cellIs" dxfId="790" priority="77" operator="equal">
      <formula>"Elétrico"</formula>
    </cfRule>
    <cfRule type="cellIs" dxfId="789" priority="78" operator="equal">
      <formula>"Mecânico"</formula>
    </cfRule>
  </conditionalFormatting>
  <conditionalFormatting sqref="E90:F90">
    <cfRule type="cellIs" dxfId="788" priority="70" operator="equal">
      <formula>"Energia"</formula>
    </cfRule>
  </conditionalFormatting>
  <conditionalFormatting sqref="E92:F92">
    <cfRule type="cellIs" dxfId="787" priority="69" operator="equal">
      <formula>"Energia"</formula>
    </cfRule>
  </conditionalFormatting>
  <conditionalFormatting sqref="E98:G98">
    <cfRule type="cellIs" dxfId="786" priority="63" operator="equal">
      <formula>"Feito"</formula>
    </cfRule>
    <cfRule type="cellIs" dxfId="785" priority="64" operator="equal">
      <formula>"Operação"</formula>
    </cfRule>
    <cfRule type="cellIs" dxfId="784" priority="65" operator="equal">
      <formula>"Chuva"</formula>
    </cfRule>
    <cfRule type="cellIs" dxfId="783" priority="66" operator="equal">
      <formula>"Elétrico"</formula>
    </cfRule>
    <cfRule type="cellIs" dxfId="782" priority="67" operator="equal">
      <formula>"Mecânico"</formula>
    </cfRule>
    <cfRule type="cellIs" dxfId="781" priority="68" operator="equal">
      <formula>"Ok"</formula>
    </cfRule>
  </conditionalFormatting>
  <conditionalFormatting sqref="E108:G108">
    <cfRule type="cellIs" dxfId="780" priority="438" operator="equal">
      <formula>"Energia"</formula>
    </cfRule>
  </conditionalFormatting>
  <conditionalFormatting sqref="E53:H76">
    <cfRule type="cellIs" dxfId="779" priority="173" operator="equal">
      <formula>"Mecânico"</formula>
    </cfRule>
    <cfRule type="cellIs" dxfId="778" priority="172" operator="equal">
      <formula>"Elétrico"</formula>
    </cfRule>
    <cfRule type="cellIs" dxfId="777" priority="171" operator="equal">
      <formula>"Chuva"</formula>
    </cfRule>
    <cfRule type="cellIs" dxfId="776" priority="170" operator="equal">
      <formula>"Operação"</formula>
    </cfRule>
    <cfRule type="cellIs" dxfId="775" priority="169" operator="equal">
      <formula>"Feito"</formula>
    </cfRule>
    <cfRule type="cellIs" dxfId="774" priority="167" operator="equal">
      <formula>"Energia"</formula>
    </cfRule>
    <cfRule type="cellIs" dxfId="773" priority="174" operator="equal">
      <formula>"Ok"</formula>
    </cfRule>
  </conditionalFormatting>
  <conditionalFormatting sqref="E99:H106">
    <cfRule type="cellIs" dxfId="772" priority="35" operator="equal">
      <formula>"Feito"</formula>
    </cfRule>
    <cfRule type="cellIs" dxfId="771" priority="40" operator="equal">
      <formula>"Ok"</formula>
    </cfRule>
    <cfRule type="cellIs" dxfId="770" priority="36" operator="equal">
      <formula>"Operação"</formula>
    </cfRule>
    <cfRule type="cellIs" dxfId="769" priority="37" operator="equal">
      <formula>"Chuva"</formula>
    </cfRule>
    <cfRule type="cellIs" dxfId="768" priority="39" operator="equal">
      <formula>"Mecânico"</formula>
    </cfRule>
    <cfRule type="cellIs" dxfId="767" priority="38" operator="equal">
      <formula>"Elétrico"</formula>
    </cfRule>
  </conditionalFormatting>
  <conditionalFormatting sqref="F78:G78">
    <cfRule type="cellIs" dxfId="766" priority="440" operator="equal">
      <formula>"Feito"</formula>
    </cfRule>
    <cfRule type="cellIs" dxfId="765" priority="439" operator="equal">
      <formula>"Energia"</formula>
    </cfRule>
    <cfRule type="cellIs" dxfId="764" priority="441" operator="equal">
      <formula>"Operação"</formula>
    </cfRule>
    <cfRule type="cellIs" dxfId="763" priority="442" operator="equal">
      <formula>"Chuva"</formula>
    </cfRule>
    <cfRule type="cellIs" dxfId="762" priority="443" operator="equal">
      <formula>"Elétrico"</formula>
    </cfRule>
    <cfRule type="cellIs" dxfId="761" priority="444" operator="equal">
      <formula>"Mecânico"</formula>
    </cfRule>
    <cfRule type="cellIs" dxfId="760" priority="445" operator="equal">
      <formula>"Ok"</formula>
    </cfRule>
  </conditionalFormatting>
  <conditionalFormatting sqref="F109:G111">
    <cfRule type="cellIs" dxfId="759" priority="409" operator="equal">
      <formula>"Energia"</formula>
    </cfRule>
  </conditionalFormatting>
  <conditionalFormatting sqref="F24:H35">
    <cfRule type="cellIs" dxfId="758" priority="1" operator="equal">
      <formula>"Energia"</formula>
    </cfRule>
  </conditionalFormatting>
  <conditionalFormatting sqref="G43:G45">
    <cfRule type="cellIs" dxfId="757" priority="454" operator="equal">
      <formula>"Feito"</formula>
    </cfRule>
    <cfRule type="cellIs" dxfId="756" priority="453" operator="equal">
      <formula>"Energia"</formula>
    </cfRule>
    <cfRule type="cellIs" dxfId="755" priority="456" operator="equal">
      <formula>"Chuva"</formula>
    </cfRule>
    <cfRule type="cellIs" dxfId="754" priority="459" operator="equal">
      <formula>"Ok"</formula>
    </cfRule>
    <cfRule type="cellIs" dxfId="753" priority="458" operator="equal">
      <formula>"Mecânico"</formula>
    </cfRule>
    <cfRule type="cellIs" dxfId="752" priority="457" operator="equal">
      <formula>"Elétrico"</formula>
    </cfRule>
    <cfRule type="cellIs" dxfId="751" priority="455" operator="equal">
      <formula>"Operação"</formula>
    </cfRule>
  </conditionalFormatting>
  <conditionalFormatting sqref="G92:G93">
    <cfRule type="cellIs" dxfId="750" priority="147" operator="equal">
      <formula>"Energia"</formula>
    </cfRule>
  </conditionalFormatting>
  <conditionalFormatting sqref="G95">
    <cfRule type="cellIs" dxfId="749" priority="146" operator="equal">
      <formula>"Energia"</formula>
    </cfRule>
  </conditionalFormatting>
  <conditionalFormatting sqref="G97:G106">
    <cfRule type="cellIs" dxfId="748" priority="33" operator="equal">
      <formula>"Energia"</formula>
    </cfRule>
  </conditionalFormatting>
  <conditionalFormatting sqref="G5:H12">
    <cfRule type="cellIs" dxfId="747" priority="434" operator="equal">
      <formula>"Chuva"</formula>
    </cfRule>
    <cfRule type="cellIs" dxfId="746" priority="433" operator="equal">
      <formula>"Operação"</formula>
    </cfRule>
    <cfRule type="cellIs" dxfId="745" priority="432" operator="equal">
      <formula>"Feito"</formula>
    </cfRule>
    <cfRule type="cellIs" dxfId="744" priority="437" operator="equal">
      <formula>"Ok"</formula>
    </cfRule>
    <cfRule type="cellIs" dxfId="743" priority="436" operator="equal">
      <formula>"Mecânico"</formula>
    </cfRule>
    <cfRule type="cellIs" dxfId="742" priority="435" operator="equal">
      <formula>"Elétrico"</formula>
    </cfRule>
  </conditionalFormatting>
  <conditionalFormatting sqref="G36:H36">
    <cfRule type="cellIs" dxfId="741" priority="326" operator="equal">
      <formula>"Energia"</formula>
    </cfRule>
  </conditionalFormatting>
  <conditionalFormatting sqref="G38:H51">
    <cfRule type="cellIs" dxfId="740" priority="148" operator="equal">
      <formula>"Energia"</formula>
    </cfRule>
    <cfRule type="cellIs" dxfId="739" priority="149" operator="equal">
      <formula>"Feito"</formula>
    </cfRule>
    <cfRule type="cellIs" dxfId="738" priority="150" operator="equal">
      <formula>"Operação"</formula>
    </cfRule>
    <cfRule type="cellIs" dxfId="737" priority="153" operator="equal">
      <formula>"Mecânico"</formula>
    </cfRule>
    <cfRule type="cellIs" dxfId="736" priority="152" operator="equal">
      <formula>"Elétrico"</formula>
    </cfRule>
    <cfRule type="cellIs" dxfId="735" priority="151" operator="equal">
      <formula>"Chuva"</formula>
    </cfRule>
    <cfRule type="cellIs" dxfId="734" priority="154" operator="equal">
      <formula>"Ok"</formula>
    </cfRule>
  </conditionalFormatting>
  <conditionalFormatting sqref="H78:H98">
    <cfRule type="cellIs" dxfId="733" priority="18" operator="equal">
      <formula>"Ok"</formula>
    </cfRule>
    <cfRule type="cellIs" dxfId="732" priority="17" operator="equal">
      <formula>"Mecânico"</formula>
    </cfRule>
    <cfRule type="cellIs" dxfId="731" priority="16" operator="equal">
      <formula>"Elétrico"</formula>
    </cfRule>
    <cfRule type="cellIs" dxfId="730" priority="14" operator="equal">
      <formula>"Operação"</formula>
    </cfRule>
    <cfRule type="cellIs" dxfId="729" priority="13" operator="equal">
      <formula>"Feito"</formula>
    </cfRule>
    <cfRule type="cellIs" dxfId="728" priority="12" operator="equal">
      <formula>"Energia"</formula>
    </cfRule>
    <cfRule type="cellIs" dxfId="727" priority="15" operator="equal">
      <formula>"Chuva"</formula>
    </cfRule>
  </conditionalFormatting>
  <conditionalFormatting sqref="H102:H106">
    <cfRule type="cellIs" dxfId="726" priority="193" operator="equal">
      <formula>"Energia"</formula>
    </cfRule>
  </conditionalFormatting>
  <conditionalFormatting sqref="I5:I16 G6:G8 I19:I26 I29:I78 B33:E35 B36:H37 B38:E43 F38:F46 D44:E44 H44 E47:G47 B52:H52 F77:H77 F107:H107 D107:E111">
    <cfRule type="cellIs" dxfId="725" priority="538" operator="equal">
      <formula>"Energia"</formula>
    </cfRule>
  </conditionalFormatting>
  <conditionalFormatting sqref="J7">
    <cfRule type="iconSet" priority="537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9F239B0C-DB9A-4553-955F-6F8D69BBA5D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637D-8EE5-4614-A336-3E8C648A8F26}">
  <sheetPr codeName="Planilha112">
    <tabColor theme="8"/>
  </sheetPr>
  <dimension ref="A1:S111"/>
  <sheetViews>
    <sheetView showGridLines="0" zoomScale="130" zoomScaleNormal="13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L25" sqref="L2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45005</v>
      </c>
      <c r="C3" s="21">
        <f t="shared" ref="C3:H3" si="0">B3+1</f>
        <v>45006</v>
      </c>
      <c r="D3" s="21">
        <f t="shared" si="0"/>
        <v>45007</v>
      </c>
      <c r="E3" s="21">
        <f t="shared" si="0"/>
        <v>45008</v>
      </c>
      <c r="F3" s="21">
        <f t="shared" si="0"/>
        <v>45009</v>
      </c>
      <c r="G3" s="21">
        <f t="shared" si="0"/>
        <v>45010</v>
      </c>
      <c r="H3" s="23">
        <f t="shared" si="0"/>
        <v>45011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 t="s">
        <v>5</v>
      </c>
      <c r="H5" s="36"/>
      <c r="J5" s="46" t="s">
        <v>5</v>
      </c>
      <c r="K5">
        <f t="shared" ref="K5:K10" si="2">COUNTIF($B$5:$H$111,J5)</f>
        <v>145</v>
      </c>
      <c r="L5" s="32">
        <f t="shared" ref="L5:L10" si="3">K5/$K$11</f>
        <v>0.62770562770562766</v>
      </c>
      <c r="M5" s="50">
        <f>B3</f>
        <v>45005</v>
      </c>
      <c r="O5" t="s">
        <v>42</v>
      </c>
      <c r="P5" s="57">
        <f>SUM(M13:M16)</f>
        <v>227</v>
      </c>
      <c r="Q5" s="50">
        <f>M5</f>
        <v>45005</v>
      </c>
    </row>
    <row r="6" spans="1:17" x14ac:dyDescent="0.25">
      <c r="A6" s="4">
        <v>2</v>
      </c>
      <c r="B6" s="36"/>
      <c r="C6" s="36" t="s">
        <v>10</v>
      </c>
      <c r="D6" s="36" t="s">
        <v>5</v>
      </c>
      <c r="E6" s="36" t="s">
        <v>5</v>
      </c>
      <c r="F6" s="36" t="s">
        <v>5</v>
      </c>
      <c r="G6" s="36"/>
      <c r="H6" s="36" t="s">
        <v>5</v>
      </c>
      <c r="J6" s="40" t="s">
        <v>8</v>
      </c>
      <c r="K6">
        <f t="shared" si="2"/>
        <v>12</v>
      </c>
      <c r="L6" s="33">
        <f t="shared" si="3"/>
        <v>5.1948051948051951E-2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 t="s">
        <v>8</v>
      </c>
      <c r="G7" s="36" t="s">
        <v>5</v>
      </c>
      <c r="H7" s="36" t="s">
        <v>5</v>
      </c>
      <c r="J7" s="44" t="s">
        <v>9</v>
      </c>
      <c r="K7">
        <f t="shared" si="2"/>
        <v>15</v>
      </c>
      <c r="L7" s="33">
        <f t="shared" si="3"/>
        <v>6.4935064935064929E-2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10</v>
      </c>
      <c r="C8" s="36" t="s">
        <v>5</v>
      </c>
      <c r="D8" s="36" t="s">
        <v>10</v>
      </c>
      <c r="E8" s="36" t="s">
        <v>5</v>
      </c>
      <c r="F8" s="36" t="s">
        <v>5</v>
      </c>
      <c r="G8" s="36" t="s">
        <v>5</v>
      </c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227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13</v>
      </c>
      <c r="L9" s="33">
        <f t="shared" si="3"/>
        <v>5.627705627705628E-2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46</v>
      </c>
      <c r="L10" s="35">
        <f t="shared" si="3"/>
        <v>0.19913419913419914</v>
      </c>
      <c r="O10" t="s">
        <v>55</v>
      </c>
      <c r="P10">
        <f>P8</f>
        <v>227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231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 t="s">
        <v>6</v>
      </c>
      <c r="E13" s="36"/>
      <c r="F13" s="36"/>
      <c r="G13" s="36" t="s">
        <v>5</v>
      </c>
      <c r="H13" s="36"/>
      <c r="L13" t="s">
        <v>84</v>
      </c>
      <c r="M13" s="57">
        <f>SUM(N19:U19)</f>
        <v>93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44</v>
      </c>
    </row>
    <row r="15" spans="1:17" x14ac:dyDescent="0.25">
      <c r="A15" s="4">
        <v>11</v>
      </c>
      <c r="B15" s="36"/>
      <c r="C15" s="36"/>
      <c r="D15" s="36" t="s">
        <v>5</v>
      </c>
      <c r="E15" s="36"/>
      <c r="F15" s="36"/>
      <c r="G15" s="36" t="s">
        <v>5</v>
      </c>
      <c r="H15" s="36"/>
      <c r="L15" t="s">
        <v>86</v>
      </c>
      <c r="M15" s="57">
        <f>SUM(N21:U21)</f>
        <v>43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47</v>
      </c>
      <c r="O16" s="60"/>
    </row>
    <row r="17" spans="1:19" x14ac:dyDescent="0.25">
      <c r="A17" s="4">
        <v>13</v>
      </c>
      <c r="B17" s="36"/>
      <c r="C17" s="36"/>
      <c r="D17" s="36" t="s">
        <v>5</v>
      </c>
      <c r="E17" s="36"/>
      <c r="F17" s="36"/>
      <c r="G17" s="36" t="s">
        <v>5</v>
      </c>
      <c r="H17" s="36"/>
      <c r="I17" s="71" t="s">
        <v>43</v>
      </c>
      <c r="J17" s="72"/>
      <c r="K17" s="72"/>
    </row>
    <row r="18" spans="1:19" x14ac:dyDescent="0.25">
      <c r="A18" s="4">
        <v>14</v>
      </c>
      <c r="B18" s="36"/>
      <c r="C18" s="36" t="s">
        <v>8</v>
      </c>
      <c r="D18" s="36"/>
      <c r="E18" s="36"/>
      <c r="F18" s="36"/>
      <c r="G18" s="36" t="s">
        <v>5</v>
      </c>
      <c r="H18" s="36"/>
      <c r="I18" s="71" t="s">
        <v>45</v>
      </c>
      <c r="J18" s="72"/>
      <c r="K18" t="s">
        <v>2</v>
      </c>
    </row>
    <row r="19" spans="1:19" x14ac:dyDescent="0.25">
      <c r="A19" s="4">
        <v>15</v>
      </c>
      <c r="B19" s="36"/>
      <c r="C19" s="36"/>
      <c r="D19" s="36" t="s">
        <v>6</v>
      </c>
      <c r="E19" s="36"/>
      <c r="F19" s="36"/>
      <c r="G19" s="36" t="s">
        <v>10</v>
      </c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>
        <v>60</v>
      </c>
      <c r="O19" s="57">
        <v>4</v>
      </c>
      <c r="P19" s="57">
        <v>12</v>
      </c>
      <c r="Q19" s="57">
        <v>17</v>
      </c>
      <c r="R19" s="57"/>
      <c r="S19" s="57"/>
    </row>
    <row r="20" spans="1:19" x14ac:dyDescent="0.25">
      <c r="A20" s="4">
        <v>16</v>
      </c>
      <c r="B20" s="36" t="s">
        <v>5</v>
      </c>
      <c r="C20" s="36"/>
      <c r="D20" s="36"/>
      <c r="E20" s="36"/>
      <c r="F20" s="36" t="s">
        <v>5</v>
      </c>
      <c r="G20" s="36"/>
      <c r="H20" s="36" t="s">
        <v>10</v>
      </c>
      <c r="I20" s="38" t="s">
        <v>47</v>
      </c>
      <c r="J20" s="38" t="str">
        <f>TEXT(C3,"ddd")</f>
        <v>ter</v>
      </c>
      <c r="K20" s="58"/>
      <c r="M20" t="s">
        <v>91</v>
      </c>
      <c r="N20" s="57">
        <v>17</v>
      </c>
      <c r="O20" s="57">
        <v>5</v>
      </c>
      <c r="P20" s="57">
        <v>9</v>
      </c>
      <c r="Q20" s="57">
        <v>13</v>
      </c>
      <c r="R20" s="57"/>
      <c r="S20" s="57"/>
    </row>
    <row r="21" spans="1:19" x14ac:dyDescent="0.25">
      <c r="A21" s="4">
        <v>17</v>
      </c>
      <c r="B21" s="36" t="s">
        <v>5</v>
      </c>
      <c r="C21" s="36"/>
      <c r="D21" s="36" t="s">
        <v>6</v>
      </c>
      <c r="E21" s="36"/>
      <c r="F21" s="36"/>
      <c r="G21" s="36" t="s">
        <v>5</v>
      </c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>
        <v>12</v>
      </c>
      <c r="O21" s="57">
        <v>7</v>
      </c>
      <c r="P21" s="57">
        <v>11</v>
      </c>
      <c r="Q21" s="57">
        <v>13</v>
      </c>
      <c r="R21" s="57"/>
      <c r="S21" s="57"/>
    </row>
    <row r="22" spans="1:19" x14ac:dyDescent="0.25">
      <c r="A22" s="4">
        <v>18</v>
      </c>
      <c r="B22" s="36" t="s">
        <v>10</v>
      </c>
      <c r="C22" s="36"/>
      <c r="D22" s="36"/>
      <c r="E22" s="36" t="s">
        <v>9</v>
      </c>
      <c r="F22" s="36" t="s">
        <v>9</v>
      </c>
      <c r="G22" s="36" t="s">
        <v>9</v>
      </c>
      <c r="H22" s="36" t="s">
        <v>5</v>
      </c>
      <c r="I22" s="38" t="s">
        <v>49</v>
      </c>
      <c r="J22" s="38" t="str">
        <f>TEXT(E3,"ddd")</f>
        <v>qui</v>
      </c>
      <c r="K22" s="58"/>
      <c r="M22" t="s">
        <v>93</v>
      </c>
      <c r="N22" s="57">
        <v>14</v>
      </c>
      <c r="O22" s="57">
        <v>15</v>
      </c>
      <c r="P22" s="57">
        <v>9</v>
      </c>
      <c r="Q22" s="57">
        <v>9</v>
      </c>
      <c r="R22" s="57"/>
      <c r="S22" s="57"/>
    </row>
    <row r="23" spans="1:19" x14ac:dyDescent="0.25">
      <c r="A23" s="4">
        <v>19</v>
      </c>
      <c r="B23" s="36"/>
      <c r="C23" s="36" t="s">
        <v>5</v>
      </c>
      <c r="D23" s="36"/>
      <c r="E23" s="36"/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 t="s">
        <v>5</v>
      </c>
      <c r="E24" s="36"/>
      <c r="F24" s="36" t="s">
        <v>5</v>
      </c>
      <c r="G24" s="36"/>
      <c r="H24" s="36"/>
      <c r="I24" s="38" t="s">
        <v>51</v>
      </c>
      <c r="J24" s="38" t="str">
        <f>TEXT(G3,"ddd")</f>
        <v>sáb</v>
      </c>
      <c r="K24" s="58"/>
    </row>
    <row r="25" spans="1:19" x14ac:dyDescent="0.25">
      <c r="A25" s="4">
        <v>21</v>
      </c>
      <c r="B25" s="36"/>
      <c r="C25" s="36" t="s">
        <v>5</v>
      </c>
      <c r="D25" s="36"/>
      <c r="E25" s="36"/>
      <c r="F25" s="36" t="s">
        <v>8</v>
      </c>
      <c r="G25" s="36"/>
      <c r="H25" s="36"/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/>
      <c r="C26" s="36"/>
      <c r="D26" s="36" t="s">
        <v>8</v>
      </c>
      <c r="E26" s="36" t="s">
        <v>8</v>
      </c>
      <c r="F26" s="36" t="s">
        <v>8</v>
      </c>
      <c r="G26" s="36" t="s">
        <v>9</v>
      </c>
      <c r="H26" s="36" t="s">
        <v>10</v>
      </c>
    </row>
    <row r="27" spans="1:19" x14ac:dyDescent="0.25">
      <c r="A27" s="4">
        <v>23</v>
      </c>
      <c r="B27" s="36" t="s">
        <v>6</v>
      </c>
      <c r="C27" s="36"/>
      <c r="D27" s="36" t="s">
        <v>10</v>
      </c>
      <c r="E27" s="36"/>
      <c r="F27" s="36" t="s">
        <v>5</v>
      </c>
      <c r="G27" s="36"/>
      <c r="H27" s="36"/>
      <c r="I27" s="71" t="s">
        <v>44</v>
      </c>
      <c r="J27" s="72"/>
      <c r="K27" s="72"/>
    </row>
    <row r="28" spans="1:19" x14ac:dyDescent="0.25">
      <c r="A28" s="4">
        <v>24</v>
      </c>
      <c r="B28" s="36" t="s">
        <v>6</v>
      </c>
      <c r="C28" s="36"/>
      <c r="D28" s="36" t="s">
        <v>10</v>
      </c>
      <c r="E28" s="36"/>
      <c r="F28" s="36" t="s">
        <v>5</v>
      </c>
      <c r="G28" s="36"/>
      <c r="H28" s="36"/>
      <c r="I28" s="71" t="s">
        <v>45</v>
      </c>
      <c r="J28" s="72"/>
      <c r="K28" t="s">
        <v>2</v>
      </c>
    </row>
    <row r="29" spans="1:19" x14ac:dyDescent="0.25">
      <c r="A29" s="4">
        <v>25</v>
      </c>
      <c r="B29" s="36" t="s">
        <v>6</v>
      </c>
      <c r="C29" s="36" t="s">
        <v>5</v>
      </c>
      <c r="D29" s="36" t="s">
        <v>5</v>
      </c>
      <c r="E29" s="36"/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/>
      <c r="D30" s="36"/>
      <c r="E30" s="36"/>
      <c r="F30" s="36"/>
      <c r="G30" s="36" t="s">
        <v>5</v>
      </c>
      <c r="H30" s="36"/>
      <c r="I30" s="38" t="s">
        <v>47</v>
      </c>
      <c r="J30" s="38" t="str">
        <f t="shared" si="4"/>
        <v>ter</v>
      </c>
      <c r="K30" s="58"/>
    </row>
    <row r="31" spans="1:19" x14ac:dyDescent="0.25">
      <c r="A31" s="4">
        <v>27</v>
      </c>
      <c r="B31" s="36" t="s">
        <v>9</v>
      </c>
      <c r="C31" s="36" t="s">
        <v>5</v>
      </c>
      <c r="D31" s="36" t="s">
        <v>5</v>
      </c>
      <c r="E31" s="36"/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</row>
    <row r="32" spans="1:19" x14ac:dyDescent="0.25">
      <c r="A32" s="4">
        <v>28</v>
      </c>
      <c r="B32" s="36"/>
      <c r="C32" s="36" t="s">
        <v>10</v>
      </c>
      <c r="D32" s="36"/>
      <c r="E32" s="36"/>
      <c r="F32" s="36" t="s">
        <v>10</v>
      </c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6</v>
      </c>
      <c r="C33" s="36" t="s">
        <v>5</v>
      </c>
      <c r="D33" s="36" t="s">
        <v>5</v>
      </c>
      <c r="E33" s="36"/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 t="s">
        <v>10</v>
      </c>
      <c r="C34" s="36" t="s">
        <v>10</v>
      </c>
      <c r="D34" s="36"/>
      <c r="E34" s="36"/>
      <c r="F34" s="36"/>
      <c r="G34" s="36"/>
      <c r="H34" s="36" t="s">
        <v>9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 t="s">
        <v>6</v>
      </c>
      <c r="C35" s="36"/>
      <c r="D35" s="36"/>
      <c r="E35" s="36"/>
      <c r="F35" s="36"/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/>
      <c r="C36" s="36"/>
      <c r="D36" s="36"/>
      <c r="E36" s="36"/>
      <c r="F36" s="36" t="s">
        <v>5</v>
      </c>
      <c r="G36" s="36"/>
      <c r="H36" s="36"/>
    </row>
    <row r="37" spans="1:11" x14ac:dyDescent="0.25">
      <c r="A37" s="4">
        <v>33</v>
      </c>
      <c r="B37" s="36"/>
      <c r="C37" s="36" t="s">
        <v>10</v>
      </c>
      <c r="D37" s="36"/>
      <c r="E37" s="36"/>
      <c r="F37" s="36" t="s">
        <v>5</v>
      </c>
      <c r="G37" s="36"/>
      <c r="H37" s="36" t="s">
        <v>10</v>
      </c>
    </row>
    <row r="38" spans="1:11" x14ac:dyDescent="0.25">
      <c r="A38" s="4">
        <v>34</v>
      </c>
      <c r="B38" s="36"/>
      <c r="C38" s="36"/>
      <c r="D38" s="36" t="s">
        <v>8</v>
      </c>
      <c r="E38" s="36"/>
      <c r="F38" s="36"/>
      <c r="G38" s="36" t="s">
        <v>8</v>
      </c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 t="s">
        <v>5</v>
      </c>
      <c r="H39" s="36"/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/>
      <c r="C41" s="36"/>
      <c r="D41" s="36"/>
      <c r="E41" s="36"/>
      <c r="F41" s="36"/>
      <c r="G41" s="36"/>
      <c r="H41" s="36"/>
    </row>
    <row r="42" spans="1:11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1" x14ac:dyDescent="0.25">
      <c r="A43" s="4">
        <v>39</v>
      </c>
      <c r="B43" s="36"/>
      <c r="C43" s="36"/>
      <c r="D43" s="36"/>
      <c r="E43" s="36"/>
      <c r="F43" s="36"/>
      <c r="G43" s="36"/>
      <c r="H43" s="36" t="s">
        <v>5</v>
      </c>
    </row>
    <row r="44" spans="1:11" x14ac:dyDescent="0.25">
      <c r="A44" s="4">
        <v>40</v>
      </c>
      <c r="B44" s="36" t="s">
        <v>5</v>
      </c>
      <c r="C44" s="36"/>
      <c r="D44" s="36"/>
      <c r="E44" s="36"/>
      <c r="F44" s="36"/>
      <c r="G44" s="36"/>
      <c r="H44" s="36" t="s">
        <v>5</v>
      </c>
    </row>
    <row r="45" spans="1:11" x14ac:dyDescent="0.25">
      <c r="A45" s="4">
        <v>41</v>
      </c>
      <c r="B45" s="36" t="s">
        <v>5</v>
      </c>
      <c r="C45" s="36"/>
      <c r="D45" s="36" t="s">
        <v>6</v>
      </c>
      <c r="E45" s="36"/>
      <c r="F45" s="36" t="s">
        <v>5</v>
      </c>
      <c r="G45" s="36"/>
      <c r="H45" s="36"/>
    </row>
    <row r="46" spans="1:11" x14ac:dyDescent="0.25">
      <c r="A46" s="4">
        <v>42</v>
      </c>
      <c r="B46" s="36" t="s">
        <v>5</v>
      </c>
      <c r="C46" s="36"/>
      <c r="D46" s="36"/>
      <c r="E46" s="36" t="s">
        <v>5</v>
      </c>
      <c r="F46" s="36" t="s">
        <v>5</v>
      </c>
      <c r="G46" s="36" t="s">
        <v>5</v>
      </c>
      <c r="H46" s="36" t="s">
        <v>5</v>
      </c>
    </row>
    <row r="47" spans="1:11" x14ac:dyDescent="0.25">
      <c r="A47" s="4">
        <v>43</v>
      </c>
      <c r="B47" s="36" t="s">
        <v>5</v>
      </c>
      <c r="C47" s="36"/>
      <c r="D47" s="36" t="s">
        <v>6</v>
      </c>
      <c r="E47" s="36"/>
      <c r="F47" s="36" t="s">
        <v>5</v>
      </c>
      <c r="G47" s="36"/>
      <c r="H47" s="36"/>
    </row>
    <row r="48" spans="1:11" x14ac:dyDescent="0.25">
      <c r="A48" s="4">
        <v>44</v>
      </c>
      <c r="B48" s="36"/>
      <c r="C48" s="36"/>
      <c r="D48" s="36" t="s">
        <v>9</v>
      </c>
      <c r="E48" s="36"/>
      <c r="F48" s="36"/>
      <c r="G48" s="36" t="s">
        <v>5</v>
      </c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/>
      <c r="H49" s="36" t="s">
        <v>5</v>
      </c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 t="s">
        <v>10</v>
      </c>
    </row>
    <row r="51" spans="1:16" x14ac:dyDescent="0.25">
      <c r="A51" s="4">
        <v>47</v>
      </c>
      <c r="B51" s="36"/>
      <c r="C51" s="36"/>
      <c r="D51" s="36" t="s">
        <v>9</v>
      </c>
      <c r="E51" s="36"/>
      <c r="F51" s="36"/>
      <c r="G51" s="36" t="s">
        <v>5</v>
      </c>
      <c r="H51" s="36"/>
    </row>
    <row r="52" spans="1:16" x14ac:dyDescent="0.25">
      <c r="A52" s="4">
        <v>48</v>
      </c>
      <c r="B52" s="36" t="s">
        <v>10</v>
      </c>
      <c r="C52" s="36" t="s">
        <v>8</v>
      </c>
      <c r="D52" s="36" t="s">
        <v>8</v>
      </c>
      <c r="E52" s="36"/>
      <c r="F52" s="36"/>
      <c r="G52" s="36" t="s">
        <v>5</v>
      </c>
      <c r="H52" s="36"/>
    </row>
    <row r="53" spans="1:16" x14ac:dyDescent="0.25">
      <c r="A53" s="4">
        <v>49</v>
      </c>
      <c r="B53" s="36"/>
      <c r="C53" s="36"/>
      <c r="D53" s="36" t="s">
        <v>9</v>
      </c>
      <c r="E53" s="36"/>
      <c r="F53" s="36" t="s">
        <v>9</v>
      </c>
      <c r="G53" s="36"/>
      <c r="H53" s="36"/>
      <c r="K53" t="s">
        <v>57</v>
      </c>
    </row>
    <row r="54" spans="1:16" x14ac:dyDescent="0.25">
      <c r="A54" s="4">
        <v>50</v>
      </c>
      <c r="B54" s="36" t="s">
        <v>5</v>
      </c>
      <c r="C54" s="36"/>
      <c r="D54" s="36"/>
      <c r="E54" s="36"/>
      <c r="F54" s="36"/>
      <c r="G54" s="36"/>
      <c r="H54" s="36" t="s">
        <v>5</v>
      </c>
    </row>
    <row r="55" spans="1:16" x14ac:dyDescent="0.25">
      <c r="A55" s="4">
        <v>51</v>
      </c>
      <c r="B55" s="36" t="s">
        <v>5</v>
      </c>
      <c r="C55" s="36"/>
      <c r="D55" s="36"/>
      <c r="E55" s="36"/>
      <c r="F55" s="36"/>
      <c r="G55" s="36"/>
      <c r="H55" s="36" t="s">
        <v>5</v>
      </c>
    </row>
    <row r="56" spans="1:16" x14ac:dyDescent="0.25">
      <c r="A56" s="4">
        <v>52</v>
      </c>
      <c r="B56" s="36"/>
      <c r="C56" s="36" t="s">
        <v>5</v>
      </c>
      <c r="D56" s="36"/>
      <c r="E56" s="36"/>
      <c r="F56" s="36" t="s">
        <v>5</v>
      </c>
      <c r="G56" s="36"/>
      <c r="H56" s="36"/>
    </row>
    <row r="57" spans="1:16" x14ac:dyDescent="0.25">
      <c r="A57" s="4">
        <v>53</v>
      </c>
      <c r="B57" s="36" t="s">
        <v>5</v>
      </c>
      <c r="C57" s="36"/>
      <c r="D57" s="36"/>
      <c r="E57" s="36" t="s">
        <v>5</v>
      </c>
      <c r="F57" s="36" t="s">
        <v>5</v>
      </c>
      <c r="G57" s="36"/>
      <c r="H57" s="36" t="s">
        <v>5</v>
      </c>
      <c r="P57" s="17"/>
    </row>
    <row r="58" spans="1:16" x14ac:dyDescent="0.25">
      <c r="A58" s="4">
        <v>54</v>
      </c>
      <c r="B58" s="36" t="s">
        <v>5</v>
      </c>
      <c r="C58" s="36"/>
      <c r="D58" s="36"/>
      <c r="E58" s="36"/>
      <c r="F58" s="36"/>
      <c r="G58" s="36"/>
      <c r="H58" s="36" t="s">
        <v>5</v>
      </c>
    </row>
    <row r="59" spans="1:16" x14ac:dyDescent="0.25">
      <c r="A59" s="4">
        <v>55</v>
      </c>
      <c r="B59" s="36"/>
      <c r="C59" s="36" t="s">
        <v>5</v>
      </c>
      <c r="D59" s="36"/>
      <c r="E59" s="36" t="s">
        <v>5</v>
      </c>
      <c r="F59" s="36" t="s">
        <v>5</v>
      </c>
      <c r="G59" s="36"/>
      <c r="H59" s="36"/>
    </row>
    <row r="60" spans="1:16" x14ac:dyDescent="0.25">
      <c r="A60" s="4">
        <v>56</v>
      </c>
      <c r="B60" s="36"/>
      <c r="C60" s="36" t="s">
        <v>5</v>
      </c>
      <c r="D60" s="36"/>
      <c r="E60" s="36" t="s">
        <v>5</v>
      </c>
      <c r="F60" s="36" t="s">
        <v>5</v>
      </c>
      <c r="G60" s="36"/>
      <c r="H60" s="36"/>
    </row>
    <row r="61" spans="1:16" x14ac:dyDescent="0.25">
      <c r="A61" s="4">
        <v>57</v>
      </c>
      <c r="B61" s="36"/>
      <c r="C61" s="36"/>
      <c r="D61" s="36" t="s">
        <v>6</v>
      </c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 t="s">
        <v>6</v>
      </c>
      <c r="E62" s="36"/>
      <c r="F62" s="36"/>
      <c r="G62" s="36" t="s">
        <v>8</v>
      </c>
      <c r="H62" s="36" t="s">
        <v>8</v>
      </c>
    </row>
    <row r="63" spans="1:16" x14ac:dyDescent="0.25">
      <c r="A63" s="4">
        <v>59</v>
      </c>
      <c r="B63" s="36"/>
      <c r="C63" s="36"/>
      <c r="D63" s="36" t="s">
        <v>6</v>
      </c>
      <c r="E63" s="36"/>
      <c r="F63" s="36"/>
      <c r="G63" s="36"/>
      <c r="H63" s="36" t="s">
        <v>10</v>
      </c>
    </row>
    <row r="64" spans="1:16" x14ac:dyDescent="0.25">
      <c r="A64" s="4">
        <v>60</v>
      </c>
      <c r="B64" s="36"/>
      <c r="C64" s="36"/>
      <c r="D64" s="36" t="s">
        <v>9</v>
      </c>
      <c r="E64" s="36"/>
      <c r="F64" s="36"/>
      <c r="G64" s="36" t="s">
        <v>10</v>
      </c>
      <c r="H64" s="36"/>
    </row>
    <row r="65" spans="1:8" x14ac:dyDescent="0.25">
      <c r="A65" s="4">
        <v>61</v>
      </c>
      <c r="B65" s="36"/>
      <c r="C65" s="36"/>
      <c r="D65" s="36" t="s">
        <v>9</v>
      </c>
      <c r="E65" s="36"/>
      <c r="F65" s="36"/>
      <c r="G65" s="36" t="s">
        <v>5</v>
      </c>
      <c r="H65" s="36"/>
    </row>
    <row r="66" spans="1:8" x14ac:dyDescent="0.25">
      <c r="A66" s="4">
        <v>62</v>
      </c>
      <c r="B66" s="36"/>
      <c r="C66" s="36" t="s">
        <v>5</v>
      </c>
      <c r="D66" s="36"/>
      <c r="E66" s="36"/>
      <c r="F66" s="36" t="s">
        <v>5</v>
      </c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 t="s">
        <v>5</v>
      </c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 t="s">
        <v>5</v>
      </c>
      <c r="D71" s="36"/>
      <c r="E71" s="36"/>
      <c r="F71" s="36" t="s">
        <v>5</v>
      </c>
      <c r="G71" s="36"/>
      <c r="H71" s="36"/>
    </row>
    <row r="72" spans="1:8" x14ac:dyDescent="0.25">
      <c r="A72" s="4">
        <v>68</v>
      </c>
      <c r="B72" s="36"/>
      <c r="C72" s="36" t="s">
        <v>5</v>
      </c>
      <c r="D72" s="36"/>
      <c r="E72" s="36"/>
      <c r="F72" s="36" t="s">
        <v>10</v>
      </c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 t="s">
        <v>9</v>
      </c>
      <c r="E77" s="36"/>
      <c r="F77" s="36"/>
      <c r="G77" s="36"/>
      <c r="H77" s="36"/>
    </row>
    <row r="78" spans="1:8" x14ac:dyDescent="0.25">
      <c r="A78" s="4">
        <v>74</v>
      </c>
      <c r="B78" s="36" t="s">
        <v>5</v>
      </c>
      <c r="C78" s="36"/>
      <c r="D78" s="36"/>
      <c r="E78" s="36"/>
      <c r="F78" s="36" t="s">
        <v>9</v>
      </c>
      <c r="G78" s="36" t="s">
        <v>9</v>
      </c>
      <c r="H78" s="36" t="s">
        <v>5</v>
      </c>
    </row>
    <row r="79" spans="1:8" x14ac:dyDescent="0.25">
      <c r="A79" s="4">
        <v>101</v>
      </c>
      <c r="B79" s="36" t="s">
        <v>5</v>
      </c>
      <c r="C79" s="37"/>
      <c r="D79" s="36" t="s">
        <v>10</v>
      </c>
      <c r="E79" s="37"/>
      <c r="F79" s="37"/>
      <c r="G79" s="36" t="s">
        <v>10</v>
      </c>
      <c r="H79" s="36"/>
    </row>
    <row r="80" spans="1:8" x14ac:dyDescent="0.25">
      <c r="A80" s="4">
        <v>102</v>
      </c>
      <c r="B80" s="36" t="s">
        <v>5</v>
      </c>
      <c r="C80" s="36" t="s">
        <v>5</v>
      </c>
      <c r="D80" s="36"/>
      <c r="E80" s="36" t="s">
        <v>5</v>
      </c>
      <c r="F80" s="36" t="s">
        <v>5</v>
      </c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6"/>
      <c r="D81" s="36" t="s">
        <v>5</v>
      </c>
      <c r="E81" s="36"/>
      <c r="F81" s="37"/>
      <c r="G81" s="36" t="s">
        <v>5</v>
      </c>
      <c r="H81" s="36"/>
    </row>
    <row r="82" spans="1:8" x14ac:dyDescent="0.25">
      <c r="A82" s="4">
        <v>104</v>
      </c>
      <c r="B82" s="37"/>
      <c r="C82" s="36"/>
      <c r="D82" s="36" t="s">
        <v>5</v>
      </c>
      <c r="E82" s="36"/>
      <c r="F82" s="37"/>
      <c r="G82" s="36" t="s">
        <v>5</v>
      </c>
      <c r="H82" s="36"/>
    </row>
    <row r="83" spans="1:8" x14ac:dyDescent="0.25">
      <c r="A83" s="4">
        <v>105</v>
      </c>
      <c r="B83" s="37"/>
      <c r="C83" s="36" t="s">
        <v>5</v>
      </c>
      <c r="D83" s="36"/>
      <c r="E83" s="36" t="s">
        <v>5</v>
      </c>
      <c r="F83" s="36"/>
      <c r="G83" s="36"/>
      <c r="H83" s="36"/>
    </row>
    <row r="84" spans="1:8" x14ac:dyDescent="0.25">
      <c r="A84" s="4">
        <v>106</v>
      </c>
      <c r="B84" s="36" t="s">
        <v>5</v>
      </c>
      <c r="C84" s="36"/>
      <c r="D84" s="36" t="s">
        <v>5</v>
      </c>
      <c r="E84" s="36"/>
      <c r="F84" s="36"/>
      <c r="G84" s="36" t="s">
        <v>5</v>
      </c>
      <c r="H84" s="36"/>
    </row>
    <row r="85" spans="1:8" x14ac:dyDescent="0.25">
      <c r="A85" s="4">
        <v>107</v>
      </c>
      <c r="B85" s="36"/>
      <c r="C85" s="36" t="s">
        <v>5</v>
      </c>
      <c r="D85" s="36"/>
      <c r="E85" s="37" t="s">
        <v>5</v>
      </c>
      <c r="F85" s="36"/>
      <c r="G85" s="36"/>
      <c r="H85" s="36" t="s">
        <v>10</v>
      </c>
    </row>
    <row r="86" spans="1:8" x14ac:dyDescent="0.25">
      <c r="A86" s="4">
        <v>108</v>
      </c>
      <c r="B86" s="36"/>
      <c r="C86" s="36"/>
      <c r="D86" s="36"/>
      <c r="E86" s="37" t="s">
        <v>5</v>
      </c>
      <c r="F86" s="36"/>
      <c r="G86" s="36"/>
      <c r="H86" s="36" t="s">
        <v>5</v>
      </c>
    </row>
    <row r="87" spans="1:8" x14ac:dyDescent="0.25">
      <c r="A87" s="4">
        <v>109</v>
      </c>
      <c r="B87" s="36"/>
      <c r="C87" s="36" t="s">
        <v>5</v>
      </c>
      <c r="D87" s="36"/>
      <c r="E87" s="36"/>
      <c r="F87" s="36" t="s">
        <v>10</v>
      </c>
      <c r="G87" s="36"/>
      <c r="H87" s="36"/>
    </row>
    <row r="88" spans="1:8" x14ac:dyDescent="0.25">
      <c r="A88" s="4">
        <v>110</v>
      </c>
      <c r="B88" s="36"/>
      <c r="C88" s="36" t="s">
        <v>10</v>
      </c>
      <c r="D88" s="36"/>
      <c r="E88" s="36"/>
      <c r="F88" s="36" t="s">
        <v>5</v>
      </c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 t="s">
        <v>10</v>
      </c>
      <c r="E90" s="37"/>
      <c r="F90" s="36"/>
      <c r="G90" s="36" t="s">
        <v>10</v>
      </c>
      <c r="H90" s="36" t="s">
        <v>10</v>
      </c>
    </row>
    <row r="91" spans="1:8" x14ac:dyDescent="0.25">
      <c r="A91" s="4">
        <v>113</v>
      </c>
      <c r="B91" s="36"/>
      <c r="C91" s="36" t="s">
        <v>10</v>
      </c>
      <c r="D91" s="36"/>
      <c r="E91" s="36"/>
      <c r="F91" s="36"/>
      <c r="G91" s="36"/>
      <c r="H91" s="36" t="s">
        <v>10</v>
      </c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 t="s">
        <v>5</v>
      </c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 t="s">
        <v>10</v>
      </c>
      <c r="E95" s="36"/>
      <c r="F95" s="36"/>
      <c r="G95" s="36" t="s">
        <v>10</v>
      </c>
      <c r="H95" s="36" t="s">
        <v>10</v>
      </c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10</v>
      </c>
      <c r="C97" s="36"/>
      <c r="D97" s="36" t="s">
        <v>10</v>
      </c>
      <c r="E97" s="37"/>
      <c r="F97" s="36"/>
      <c r="G97" s="36"/>
      <c r="H97" s="36" t="s">
        <v>10</v>
      </c>
    </row>
    <row r="98" spans="1:8" x14ac:dyDescent="0.25">
      <c r="A98" s="4">
        <v>120</v>
      </c>
      <c r="B98" s="36"/>
      <c r="C98" s="36"/>
      <c r="D98" s="36" t="s">
        <v>10</v>
      </c>
      <c r="E98" s="37"/>
      <c r="F98" s="36"/>
      <c r="G98" s="36"/>
      <c r="H98" s="36" t="s">
        <v>5</v>
      </c>
    </row>
    <row r="99" spans="1:8" x14ac:dyDescent="0.25">
      <c r="A99" s="4">
        <v>121</v>
      </c>
      <c r="B99" s="36" t="s">
        <v>5</v>
      </c>
      <c r="C99" s="36" t="s">
        <v>10</v>
      </c>
      <c r="D99" s="36" t="s">
        <v>5</v>
      </c>
      <c r="E99" s="36"/>
      <c r="F99" s="36" t="s">
        <v>5</v>
      </c>
      <c r="G99" s="36"/>
      <c r="H99" s="36"/>
    </row>
    <row r="100" spans="1:8" x14ac:dyDescent="0.25">
      <c r="A100" s="4">
        <v>122</v>
      </c>
      <c r="B100" s="36"/>
      <c r="C100" s="36" t="s">
        <v>5</v>
      </c>
      <c r="D100" s="36"/>
      <c r="E100" s="37"/>
      <c r="F100" s="36" t="s">
        <v>10</v>
      </c>
      <c r="G100" s="36" t="s">
        <v>10</v>
      </c>
      <c r="H100" s="36"/>
    </row>
    <row r="101" spans="1:8" x14ac:dyDescent="0.25">
      <c r="A101" s="4">
        <v>123</v>
      </c>
      <c r="B101" s="36" t="s">
        <v>10</v>
      </c>
      <c r="C101" s="36" t="s">
        <v>5</v>
      </c>
      <c r="D101" s="36" t="s">
        <v>5</v>
      </c>
      <c r="E101" s="37" t="s">
        <v>10</v>
      </c>
      <c r="F101" s="36"/>
      <c r="G101" s="36" t="s">
        <v>5</v>
      </c>
      <c r="H101" s="36"/>
    </row>
    <row r="102" spans="1:8" x14ac:dyDescent="0.25">
      <c r="A102" s="4">
        <v>124</v>
      </c>
      <c r="B102" s="36"/>
      <c r="C102" s="36" t="s">
        <v>10</v>
      </c>
      <c r="D102" s="36" t="s">
        <v>10</v>
      </c>
      <c r="E102" s="36"/>
      <c r="F102" s="36" t="s">
        <v>10</v>
      </c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 t="s">
        <v>5</v>
      </c>
      <c r="D104" s="36" t="s">
        <v>5</v>
      </c>
      <c r="E104" s="37"/>
      <c r="F104" s="36" t="s">
        <v>5</v>
      </c>
      <c r="G104" s="36"/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10</v>
      </c>
      <c r="C106" s="36" t="s">
        <v>5</v>
      </c>
      <c r="D106" s="36" t="s">
        <v>5</v>
      </c>
      <c r="E106" s="36" t="s">
        <v>5</v>
      </c>
      <c r="F106" s="36" t="s">
        <v>5</v>
      </c>
      <c r="G106" s="36" t="s">
        <v>5</v>
      </c>
      <c r="H106" s="36" t="s">
        <v>5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5</v>
      </c>
      <c r="C108" s="36" t="s">
        <v>5</v>
      </c>
      <c r="D108" s="36" t="s">
        <v>5</v>
      </c>
      <c r="E108" s="36" t="s">
        <v>5</v>
      </c>
      <c r="F108" s="36" t="s">
        <v>5</v>
      </c>
      <c r="G108" s="36" t="s">
        <v>5</v>
      </c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5">
    <cfRule type="cellIs" dxfId="724" priority="190" operator="equal">
      <formula>"Energia"</formula>
    </cfRule>
  </conditionalFormatting>
  <conditionalFormatting sqref="B17:B18">
    <cfRule type="cellIs" dxfId="723" priority="189" operator="equal">
      <formula>"Energia"</formula>
    </cfRule>
  </conditionalFormatting>
  <conditionalFormatting sqref="B29:B30">
    <cfRule type="cellIs" dxfId="722" priority="272" operator="equal">
      <formula>"Energia"</formula>
    </cfRule>
  </conditionalFormatting>
  <conditionalFormatting sqref="B34:B38">
    <cfRule type="cellIs" dxfId="721" priority="267" operator="equal">
      <formula>"Energia"</formula>
    </cfRule>
  </conditionalFormatting>
  <conditionalFormatting sqref="B100">
    <cfRule type="cellIs" dxfId="720" priority="171" operator="equal">
      <formula>"Energia"</formula>
    </cfRule>
  </conditionalFormatting>
  <conditionalFormatting sqref="B106">
    <cfRule type="cellIs" dxfId="719" priority="97" operator="equal">
      <formula>"Energia"</formula>
    </cfRule>
  </conditionalFormatting>
  <conditionalFormatting sqref="B18:C18">
    <cfRule type="cellIs" dxfId="718" priority="276" operator="equal">
      <formula>"Energia"</formula>
    </cfRule>
  </conditionalFormatting>
  <conditionalFormatting sqref="B22:C24">
    <cfRule type="cellIs" dxfId="717" priority="181" operator="equal">
      <formula>"Energia"</formula>
    </cfRule>
    <cfRule type="cellIs" dxfId="716" priority="185" operator="equal">
      <formula>"Elétrico"</formula>
    </cfRule>
    <cfRule type="cellIs" dxfId="715" priority="184" operator="equal">
      <formula>"Chuva"</formula>
    </cfRule>
    <cfRule type="cellIs" dxfId="714" priority="183" operator="equal">
      <formula>"Operação"</formula>
    </cfRule>
    <cfRule type="cellIs" dxfId="713" priority="182" operator="equal">
      <formula>"Feito"</formula>
    </cfRule>
    <cfRule type="cellIs" dxfId="712" priority="187" operator="equal">
      <formula>"Ok"</formula>
    </cfRule>
    <cfRule type="cellIs" dxfId="711" priority="186" operator="equal">
      <formula>"Mecânico"</formula>
    </cfRule>
  </conditionalFormatting>
  <conditionalFormatting sqref="B28:C28">
    <cfRule type="cellIs" dxfId="710" priority="170" operator="equal">
      <formula>"Energia"</formula>
    </cfRule>
  </conditionalFormatting>
  <conditionalFormatting sqref="B79:C111">
    <cfRule type="cellIs" dxfId="709" priority="244" operator="equal">
      <formula>"Energia"</formula>
    </cfRule>
  </conditionalFormatting>
  <conditionalFormatting sqref="B53:D78 B79:C111">
    <cfRule type="cellIs" dxfId="708" priority="581" operator="equal">
      <formula>"Ok"</formula>
    </cfRule>
    <cfRule type="cellIs" dxfId="707" priority="576" operator="equal">
      <formula>"Feito"</formula>
    </cfRule>
    <cfRule type="cellIs" dxfId="706" priority="577" operator="equal">
      <formula>"Operação"</formula>
    </cfRule>
    <cfRule type="cellIs" dxfId="705" priority="579" operator="equal">
      <formula>"Elétrico"</formula>
    </cfRule>
    <cfRule type="cellIs" dxfId="704" priority="580" operator="equal">
      <formula>"Mecânico"</formula>
    </cfRule>
    <cfRule type="cellIs" dxfId="703" priority="578" operator="equal">
      <formula>"Chuva"</formula>
    </cfRule>
  </conditionalFormatting>
  <conditionalFormatting sqref="B53:D78">
    <cfRule type="cellIs" dxfId="702" priority="575" operator="equal">
      <formula>"Energia"</formula>
    </cfRule>
  </conditionalFormatting>
  <conditionalFormatting sqref="B95:D95">
    <cfRule type="cellIs" dxfId="701" priority="172" operator="equal">
      <formula>"Energia"</formula>
    </cfRule>
  </conditionalFormatting>
  <conditionalFormatting sqref="B27:E31">
    <cfRule type="cellIs" dxfId="700" priority="275" operator="equal">
      <formula>"Energia"</formula>
    </cfRule>
  </conditionalFormatting>
  <conditionalFormatting sqref="B27:E34">
    <cfRule type="cellIs" dxfId="699" priority="96" operator="equal">
      <formula>"Ok"</formula>
    </cfRule>
    <cfRule type="cellIs" dxfId="698" priority="95" operator="equal">
      <formula>"Mecânico"</formula>
    </cfRule>
    <cfRule type="cellIs" dxfId="697" priority="94" operator="equal">
      <formula>"Elétrico"</formula>
    </cfRule>
    <cfRule type="cellIs" dxfId="696" priority="93" operator="equal">
      <formula>"Chuva"</formula>
    </cfRule>
    <cfRule type="cellIs" dxfId="695" priority="91" operator="equal">
      <formula>"Feito"</formula>
    </cfRule>
    <cfRule type="cellIs" dxfId="694" priority="92" operator="equal">
      <formula>"Operação"</formula>
    </cfRule>
  </conditionalFormatting>
  <conditionalFormatting sqref="B6:F12 B13:H17 F19:F22 E45:E46">
    <cfRule type="cellIs" dxfId="693" priority="584" operator="equal">
      <formula>"Operação"</formula>
    </cfRule>
    <cfRule type="cellIs" dxfId="692" priority="587" operator="equal">
      <formula>"Mecânico"</formula>
    </cfRule>
    <cfRule type="cellIs" dxfId="691" priority="586" operator="equal">
      <formula>"Elétrico"</formula>
    </cfRule>
    <cfRule type="cellIs" dxfId="690" priority="585" operator="equal">
      <formula>"Chuva"</formula>
    </cfRule>
    <cfRule type="cellIs" dxfId="689" priority="583" operator="equal">
      <formula>"Feito"</formula>
    </cfRule>
    <cfRule type="cellIs" dxfId="688" priority="588" operator="equal">
      <formula>"Ok"</formula>
    </cfRule>
  </conditionalFormatting>
  <conditionalFormatting sqref="B25:F26">
    <cfRule type="cellIs" dxfId="687" priority="62" operator="equal">
      <formula>"Elétrico"</formula>
    </cfRule>
    <cfRule type="cellIs" dxfId="686" priority="63" operator="equal">
      <formula>"Mecânico"</formula>
    </cfRule>
    <cfRule type="cellIs" dxfId="685" priority="57" operator="equal">
      <formula>"Energia"</formula>
    </cfRule>
    <cfRule type="cellIs" dxfId="684" priority="61" operator="equal">
      <formula>"Chuva"</formula>
    </cfRule>
    <cfRule type="cellIs" dxfId="683" priority="64" operator="equal">
      <formula>"Ok"</formula>
    </cfRule>
    <cfRule type="cellIs" dxfId="682" priority="59" operator="equal">
      <formula>"Feito"</formula>
    </cfRule>
    <cfRule type="cellIs" dxfId="681" priority="60" operator="equal">
      <formula>"Operação"</formula>
    </cfRule>
  </conditionalFormatting>
  <conditionalFormatting sqref="B97:F97">
    <cfRule type="cellIs" dxfId="680" priority="441" operator="equal">
      <formula>"Energia"</formula>
    </cfRule>
  </conditionalFormatting>
  <conditionalFormatting sqref="B5:H5 I5:I16 G7:G8 E18:H18 B18:D20 E19:E20 I19:I26 B21:E21 D23:F23 I29:I78 B38:E43 F38:F46 D44:E44 H44 B44:C51 D45:D53 E47:G47 B52:H52 F77:H77 F78:G78 D97:D106">
    <cfRule type="cellIs" dxfId="679" priority="605" operator="equal">
      <formula>"Ok"</formula>
    </cfRule>
    <cfRule type="cellIs" dxfId="678" priority="600" operator="equal">
      <formula>"Feito"</formula>
    </cfRule>
    <cfRule type="cellIs" dxfId="677" priority="601" operator="equal">
      <formula>"Operação"</formula>
    </cfRule>
    <cfRule type="cellIs" dxfId="676" priority="602" operator="equal">
      <formula>"Chuva"</formula>
    </cfRule>
    <cfRule type="cellIs" dxfId="675" priority="604" operator="equal">
      <formula>"Mecânico"</formula>
    </cfRule>
    <cfRule type="cellIs" dxfId="674" priority="603" operator="equal">
      <formula>"Elétrico"</formula>
    </cfRule>
  </conditionalFormatting>
  <conditionalFormatting sqref="B5:H17">
    <cfRule type="cellIs" dxfId="673" priority="433" operator="equal">
      <formula>"Energia"</formula>
    </cfRule>
  </conditionalFormatting>
  <conditionalFormatting sqref="B32:H33">
    <cfRule type="cellIs" dxfId="672" priority="173" operator="equal">
      <formula>"Energia"</formula>
    </cfRule>
  </conditionalFormatting>
  <conditionalFormatting sqref="B35:H36">
    <cfRule type="cellIs" dxfId="671" priority="340" operator="equal">
      <formula>"Energia"</formula>
    </cfRule>
  </conditionalFormatting>
  <conditionalFormatting sqref="B35:H37">
    <cfRule type="cellIs" dxfId="670" priority="86" operator="equal">
      <formula>"Ok"</formula>
    </cfRule>
    <cfRule type="cellIs" dxfId="669" priority="81" operator="equal">
      <formula>"Feito"</formula>
    </cfRule>
    <cfRule type="cellIs" dxfId="668" priority="82" operator="equal">
      <formula>"Operação"</formula>
    </cfRule>
    <cfRule type="cellIs" dxfId="667" priority="83" operator="equal">
      <formula>"Chuva"</formula>
    </cfRule>
    <cfRule type="cellIs" dxfId="666" priority="84" operator="equal">
      <formula>"Elétrico"</formula>
    </cfRule>
    <cfRule type="cellIs" dxfId="665" priority="85" operator="equal">
      <formula>"Mecânico"</formula>
    </cfRule>
  </conditionalFormatting>
  <conditionalFormatting sqref="C19">
    <cfRule type="cellIs" dxfId="664" priority="440" operator="equal">
      <formula>"Energia"</formula>
    </cfRule>
  </conditionalFormatting>
  <conditionalFormatting sqref="C34:C37">
    <cfRule type="cellIs" dxfId="663" priority="79" operator="equal">
      <formula>"Energia"</formula>
    </cfRule>
  </conditionalFormatting>
  <conditionalFormatting sqref="C41">
    <cfRule type="cellIs" dxfId="662" priority="544" operator="equal">
      <formula>"Energia"</formula>
    </cfRule>
  </conditionalFormatting>
  <conditionalFormatting sqref="C56">
    <cfRule type="cellIs" dxfId="661" priority="574" operator="equal">
      <formula>"Ok"</formula>
    </cfRule>
    <cfRule type="cellIs" dxfId="660" priority="573" operator="equal">
      <formula>"Mecânico"</formula>
    </cfRule>
    <cfRule type="cellIs" dxfId="659" priority="572" operator="equal">
      <formula>"Elétrico"</formula>
    </cfRule>
    <cfRule type="cellIs" dxfId="658" priority="571" operator="equal">
      <formula>"Chuva"</formula>
    </cfRule>
    <cfRule type="cellIs" dxfId="657" priority="569" operator="equal">
      <formula>"Feito"</formula>
    </cfRule>
    <cfRule type="cellIs" dxfId="656" priority="570" operator="equal">
      <formula>"Operação"</formula>
    </cfRule>
  </conditionalFormatting>
  <conditionalFormatting sqref="C56:C58">
    <cfRule type="cellIs" dxfId="655" priority="543" operator="equal">
      <formula>"Energia"</formula>
    </cfRule>
  </conditionalFormatting>
  <conditionalFormatting sqref="C111">
    <cfRule type="cellIs" dxfId="654" priority="541" operator="equal">
      <formula>"Energia"</formula>
    </cfRule>
  </conditionalFormatting>
  <conditionalFormatting sqref="C30:D30">
    <cfRule type="cellIs" dxfId="653" priority="265" operator="equal">
      <formula>"Energia"</formula>
    </cfRule>
  </conditionalFormatting>
  <conditionalFormatting sqref="D17:D20">
    <cfRule type="cellIs" dxfId="652" priority="437" operator="equal">
      <formula>"Energia"</formula>
    </cfRule>
  </conditionalFormatting>
  <conditionalFormatting sqref="D27:D30">
    <cfRule type="cellIs" dxfId="651" priority="535" operator="equal">
      <formula>"Energia"</formula>
    </cfRule>
  </conditionalFormatting>
  <conditionalFormatting sqref="D36:D37">
    <cfRule type="cellIs" dxfId="650" priority="261" operator="equal">
      <formula>"Energia"</formula>
    </cfRule>
  </conditionalFormatting>
  <conditionalFormatting sqref="D39:D40 D44:D53 D60:D77">
    <cfRule type="cellIs" dxfId="649" priority="532" operator="equal">
      <formula>"Energia"</formula>
    </cfRule>
  </conditionalFormatting>
  <conditionalFormatting sqref="D91">
    <cfRule type="cellIs" dxfId="648" priority="158" operator="equal">
      <formula>"Energia"</formula>
    </cfRule>
  </conditionalFormatting>
  <conditionalFormatting sqref="D97:D106">
    <cfRule type="cellIs" dxfId="647" priority="157" operator="equal">
      <formula>"Energia"</formula>
    </cfRule>
  </conditionalFormatting>
  <conditionalFormatting sqref="D22:E22">
    <cfRule type="cellIs" dxfId="646" priority="74" operator="equal">
      <formula>"Operação"</formula>
    </cfRule>
    <cfRule type="cellIs" dxfId="645" priority="73" operator="equal">
      <formula>"Feito"</formula>
    </cfRule>
    <cfRule type="cellIs" dxfId="644" priority="78" operator="equal">
      <formula>"Ok"</formula>
    </cfRule>
    <cfRule type="cellIs" dxfId="643" priority="77" operator="equal">
      <formula>"Mecânico"</formula>
    </cfRule>
    <cfRule type="cellIs" dxfId="642" priority="72" operator="equal">
      <formula>"Energia"</formula>
    </cfRule>
    <cfRule type="cellIs" dxfId="641" priority="76" operator="equal">
      <formula>"Elétrico"</formula>
    </cfRule>
    <cfRule type="cellIs" dxfId="640" priority="75" operator="equal">
      <formula>"Chuva"</formula>
    </cfRule>
  </conditionalFormatting>
  <conditionalFormatting sqref="D32:E34">
    <cfRule type="cellIs" dxfId="639" priority="414" operator="equal">
      <formula>"Energia"</formula>
    </cfRule>
  </conditionalFormatting>
  <conditionalFormatting sqref="D79:G97 G99:H99 H100 G101:H101 H108:H111">
    <cfRule type="cellIs" dxfId="638" priority="590" operator="equal">
      <formula>"Energia"</formula>
    </cfRule>
  </conditionalFormatting>
  <conditionalFormatting sqref="D79:G97">
    <cfRule type="cellIs" dxfId="637" priority="595" operator="equal">
      <formula>"Mecânico"</formula>
    </cfRule>
    <cfRule type="cellIs" dxfId="636" priority="596" operator="equal">
      <formula>"Ok"</formula>
    </cfRule>
    <cfRule type="cellIs" dxfId="635" priority="594" operator="equal">
      <formula>"Elétrico"</formula>
    </cfRule>
    <cfRule type="cellIs" dxfId="634" priority="593" operator="equal">
      <formula>"Chuva"</formula>
    </cfRule>
    <cfRule type="cellIs" dxfId="633" priority="592" operator="equal">
      <formula>"Operação"</formula>
    </cfRule>
    <cfRule type="cellIs" dxfId="632" priority="591" operator="equal">
      <formula>"Feito"</formula>
    </cfRule>
  </conditionalFormatting>
  <conditionalFormatting sqref="D24:H24">
    <cfRule type="cellIs" dxfId="631" priority="467" operator="equal">
      <formula>"Chuva"</formula>
    </cfRule>
    <cfRule type="cellIs" dxfId="630" priority="468" operator="equal">
      <formula>"Elétrico"</formula>
    </cfRule>
    <cfRule type="cellIs" dxfId="629" priority="469" operator="equal">
      <formula>"Mecânico"</formula>
    </cfRule>
    <cfRule type="cellIs" dxfId="628" priority="470" operator="equal">
      <formula>"Ok"</formula>
    </cfRule>
    <cfRule type="cellIs" dxfId="627" priority="464" operator="equal">
      <formula>"Energia"</formula>
    </cfRule>
    <cfRule type="cellIs" dxfId="626" priority="465" operator="equal">
      <formula>"Feito"</formula>
    </cfRule>
    <cfRule type="cellIs" dxfId="625" priority="466" operator="equal">
      <formula>"Operação"</formula>
    </cfRule>
  </conditionalFormatting>
  <conditionalFormatting sqref="D37:H37">
    <cfRule type="cellIs" dxfId="624" priority="408" operator="equal">
      <formula>"Energia"</formula>
    </cfRule>
  </conditionalFormatting>
  <conditionalFormatting sqref="D107:H111">
    <cfRule type="cellIs" dxfId="623" priority="479" operator="equal">
      <formula>"Feito"</formula>
    </cfRule>
    <cfRule type="cellIs" dxfId="622" priority="481" operator="equal">
      <formula>"Chuva"</formula>
    </cfRule>
    <cfRule type="cellIs" dxfId="621" priority="480" operator="equal">
      <formula>"Operação"</formula>
    </cfRule>
    <cfRule type="cellIs" dxfId="620" priority="483" operator="equal">
      <formula>"Mecânico"</formula>
    </cfRule>
    <cfRule type="cellIs" dxfId="619" priority="482" operator="equal">
      <formula>"Elétrico"</formula>
    </cfRule>
    <cfRule type="cellIs" dxfId="618" priority="484" operator="equal">
      <formula>"Ok"</formula>
    </cfRule>
  </conditionalFormatting>
  <conditionalFormatting sqref="E12 B12:B13 C12:C17 B98:D103">
    <cfRule type="cellIs" dxfId="617" priority="597" operator="equal">
      <formula>"Energia"</formula>
    </cfRule>
  </conditionalFormatting>
  <conditionalFormatting sqref="E27:E29">
    <cfRule type="cellIs" dxfId="616" priority="243" operator="equal">
      <formula>"Energia"</formula>
    </cfRule>
  </conditionalFormatting>
  <conditionalFormatting sqref="E39">
    <cfRule type="cellIs" dxfId="615" priority="405" operator="equal">
      <formula>"Energia"</formula>
    </cfRule>
  </conditionalFormatting>
  <conditionalFormatting sqref="E77:E78">
    <cfRule type="cellIs" dxfId="614" priority="382" operator="equal">
      <formula>"Mecânico"</formula>
    </cfRule>
    <cfRule type="cellIs" dxfId="613" priority="381" operator="equal">
      <formula>"Elétrico"</formula>
    </cfRule>
    <cfRule type="cellIs" dxfId="612" priority="377" operator="equal">
      <formula>"Energia"</formula>
    </cfRule>
    <cfRule type="cellIs" dxfId="611" priority="383" operator="equal">
      <formula>"Ok"</formula>
    </cfRule>
    <cfRule type="cellIs" dxfId="610" priority="380" operator="equal">
      <formula>"Chuva"</formula>
    </cfRule>
    <cfRule type="cellIs" dxfId="609" priority="379" operator="equal">
      <formula>"Operação"</formula>
    </cfRule>
    <cfRule type="cellIs" dxfId="608" priority="378" operator="equal">
      <formula>"Feito"</formula>
    </cfRule>
  </conditionalFormatting>
  <conditionalFormatting sqref="E48:F51">
    <cfRule type="cellIs" dxfId="607" priority="164" operator="equal">
      <formula>"Mecânico"</formula>
    </cfRule>
    <cfRule type="cellIs" dxfId="606" priority="159" operator="equal">
      <formula>"Energia"</formula>
    </cfRule>
    <cfRule type="cellIs" dxfId="605" priority="160" operator="equal">
      <formula>"Feito"</formula>
    </cfRule>
    <cfRule type="cellIs" dxfId="604" priority="161" operator="equal">
      <formula>"Operação"</formula>
    </cfRule>
    <cfRule type="cellIs" dxfId="603" priority="165" operator="equal">
      <formula>"Ok"</formula>
    </cfRule>
    <cfRule type="cellIs" dxfId="602" priority="162" operator="equal">
      <formula>"Chuva"</formula>
    </cfRule>
    <cfRule type="cellIs" dxfId="601" priority="163" operator="equal">
      <formula>"Elétrico"</formula>
    </cfRule>
  </conditionalFormatting>
  <conditionalFormatting sqref="E90:F90">
    <cfRule type="cellIs" dxfId="600" priority="156" operator="equal">
      <formula>"Energia"</formula>
    </cfRule>
  </conditionalFormatting>
  <conditionalFormatting sqref="E92:F92">
    <cfRule type="cellIs" dxfId="599" priority="155" operator="equal">
      <formula>"Energia"</formula>
    </cfRule>
  </conditionalFormatting>
  <conditionalFormatting sqref="E98:F106">
    <cfRule type="cellIs" dxfId="598" priority="42" operator="equal">
      <formula>"Ok"</formula>
    </cfRule>
    <cfRule type="cellIs" dxfId="597" priority="40" operator="equal">
      <formula>"Elétrico"</formula>
    </cfRule>
    <cfRule type="cellIs" dxfId="596" priority="41" operator="equal">
      <formula>"Mecânico"</formula>
    </cfRule>
    <cfRule type="cellIs" dxfId="595" priority="39" operator="equal">
      <formula>"Chuva"</formula>
    </cfRule>
    <cfRule type="cellIs" dxfId="594" priority="38" operator="equal">
      <formula>"Operação"</formula>
    </cfRule>
    <cfRule type="cellIs" dxfId="593" priority="36" operator="equal">
      <formula>"Energia"</formula>
    </cfRule>
    <cfRule type="cellIs" dxfId="592" priority="37" operator="equal">
      <formula>"Feito"</formula>
    </cfRule>
  </conditionalFormatting>
  <conditionalFormatting sqref="E108:G108">
    <cfRule type="cellIs" dxfId="591" priority="500" operator="equal">
      <formula>"Energia"</formula>
    </cfRule>
  </conditionalFormatting>
  <conditionalFormatting sqref="E17:H18">
    <cfRule type="cellIs" dxfId="590" priority="432" operator="equal">
      <formula>"Energia"</formula>
    </cfRule>
  </conditionalFormatting>
  <conditionalFormatting sqref="E53:H76">
    <cfRule type="cellIs" dxfId="589" priority="253" operator="equal">
      <formula>"Energia"</formula>
    </cfRule>
    <cfRule type="cellIs" dxfId="588" priority="256" operator="equal">
      <formula>"Operação"</formula>
    </cfRule>
    <cfRule type="cellIs" dxfId="587" priority="257" operator="equal">
      <formula>"Chuva"</formula>
    </cfRule>
    <cfRule type="cellIs" dxfId="586" priority="258" operator="equal">
      <formula>"Elétrico"</formula>
    </cfRule>
    <cfRule type="cellIs" dxfId="585" priority="255" operator="equal">
      <formula>"Feito"</formula>
    </cfRule>
    <cfRule type="cellIs" dxfId="584" priority="260" operator="equal">
      <formula>"Ok"</formula>
    </cfRule>
    <cfRule type="cellIs" dxfId="583" priority="259" operator="equal">
      <formula>"Mecânico"</formula>
    </cfRule>
  </conditionalFormatting>
  <conditionalFormatting sqref="F19:F22 E45:E46">
    <cfRule type="cellIs" dxfId="582" priority="582" operator="equal">
      <formula>"Energia"</formula>
    </cfRule>
  </conditionalFormatting>
  <conditionalFormatting sqref="F27:F28">
    <cfRule type="cellIs" dxfId="581" priority="249" operator="equal">
      <formula>"Chuva"</formula>
    </cfRule>
    <cfRule type="cellIs" dxfId="580" priority="250" operator="equal">
      <formula>"Elétrico"</formula>
    </cfRule>
    <cfRule type="cellIs" dxfId="579" priority="251" operator="equal">
      <formula>"Mecânico"</formula>
    </cfRule>
    <cfRule type="cellIs" dxfId="578" priority="252" operator="equal">
      <formula>"Ok"</formula>
    </cfRule>
    <cfRule type="cellIs" dxfId="577" priority="247" operator="equal">
      <formula>"Feito"</formula>
    </cfRule>
    <cfRule type="cellIs" dxfId="576" priority="246" operator="equal">
      <formula>"Energia"</formula>
    </cfRule>
    <cfRule type="cellIs" dxfId="575" priority="248" operator="equal">
      <formula>"Operação"</formula>
    </cfRule>
  </conditionalFormatting>
  <conditionalFormatting sqref="F30:F34">
    <cfRule type="cellIs" dxfId="574" priority="477" operator="equal">
      <formula>"Ok"</formula>
    </cfRule>
    <cfRule type="cellIs" dxfId="573" priority="476" operator="equal">
      <formula>"Mecânico"</formula>
    </cfRule>
    <cfRule type="cellIs" dxfId="572" priority="475" operator="equal">
      <formula>"Elétrico"</formula>
    </cfRule>
    <cfRule type="cellIs" dxfId="571" priority="472" operator="equal">
      <formula>"Feito"</formula>
    </cfRule>
    <cfRule type="cellIs" dxfId="570" priority="474" operator="equal">
      <formula>"Chuva"</formula>
    </cfRule>
    <cfRule type="cellIs" dxfId="569" priority="471" operator="equal">
      <formula>"Energia"</formula>
    </cfRule>
    <cfRule type="cellIs" dxfId="568" priority="473" operator="equal">
      <formula>"Operação"</formula>
    </cfRule>
  </conditionalFormatting>
  <conditionalFormatting sqref="F29:G29 G30:G31">
    <cfRule type="cellIs" dxfId="567" priority="419" operator="equal">
      <formula>"Operação"</formula>
    </cfRule>
    <cfRule type="cellIs" dxfId="566" priority="418" operator="equal">
      <formula>"Feito"</formula>
    </cfRule>
    <cfRule type="cellIs" dxfId="565" priority="420" operator="equal">
      <formula>"Chuva"</formula>
    </cfRule>
    <cfRule type="cellIs" dxfId="564" priority="423" operator="equal">
      <formula>"Ok"</formula>
    </cfRule>
    <cfRule type="cellIs" dxfId="563" priority="422" operator="equal">
      <formula>"Mecânico"</formula>
    </cfRule>
    <cfRule type="cellIs" dxfId="562" priority="421" operator="equal">
      <formula>"Elétrico"</formula>
    </cfRule>
    <cfRule type="cellIs" dxfId="561" priority="416" operator="equal">
      <formula>"Energia"</formula>
    </cfRule>
  </conditionalFormatting>
  <conditionalFormatting sqref="F109:G111">
    <cfRule type="cellIs" dxfId="560" priority="478" operator="equal">
      <formula>"Energia"</formula>
    </cfRule>
  </conditionalFormatting>
  <conditionalFormatting sqref="G25:G28">
    <cfRule type="cellIs" dxfId="559" priority="322" operator="equal">
      <formula>"Mecânico"</formula>
    </cfRule>
    <cfRule type="cellIs" dxfId="558" priority="321" operator="equal">
      <formula>"Elétrico"</formula>
    </cfRule>
    <cfRule type="cellIs" dxfId="557" priority="320" operator="equal">
      <formula>"Chuva"</formula>
    </cfRule>
    <cfRule type="cellIs" dxfId="556" priority="316" operator="equal">
      <formula>"Energia"</formula>
    </cfRule>
    <cfRule type="cellIs" dxfId="555" priority="318" operator="equal">
      <formula>"Feito"</formula>
    </cfRule>
    <cfRule type="cellIs" dxfId="554" priority="319" operator="equal">
      <formula>"Operação"</formula>
    </cfRule>
    <cfRule type="cellIs" dxfId="553" priority="323" operator="equal">
      <formula>"Ok"</formula>
    </cfRule>
  </conditionalFormatting>
  <conditionalFormatting sqref="G43:G45">
    <cfRule type="cellIs" dxfId="552" priority="516" operator="equal">
      <formula>"Feito"</formula>
    </cfRule>
    <cfRule type="cellIs" dxfId="551" priority="517" operator="equal">
      <formula>"Operação"</formula>
    </cfRule>
    <cfRule type="cellIs" dxfId="550" priority="518" operator="equal">
      <formula>"Chuva"</formula>
    </cfRule>
    <cfRule type="cellIs" dxfId="549" priority="519" operator="equal">
      <formula>"Elétrico"</formula>
    </cfRule>
    <cfRule type="cellIs" dxfId="548" priority="520" operator="equal">
      <formula>"Mecânico"</formula>
    </cfRule>
    <cfRule type="cellIs" dxfId="547" priority="521" operator="equal">
      <formula>"Ok"</formula>
    </cfRule>
    <cfRule type="cellIs" dxfId="546" priority="515" operator="equal">
      <formula>"Energia"</formula>
    </cfRule>
  </conditionalFormatting>
  <conditionalFormatting sqref="G92:G93">
    <cfRule type="cellIs" dxfId="545" priority="233" operator="equal">
      <formula>"Energia"</formula>
    </cfRule>
  </conditionalFormatting>
  <conditionalFormatting sqref="G95">
    <cfRule type="cellIs" dxfId="544" priority="232" operator="equal">
      <formula>"Energia"</formula>
    </cfRule>
  </conditionalFormatting>
  <conditionalFormatting sqref="G97:G106">
    <cfRule type="cellIs" dxfId="543" priority="29" operator="equal">
      <formula>"Energia"</formula>
    </cfRule>
  </conditionalFormatting>
  <conditionalFormatting sqref="G98">
    <cfRule type="cellIs" dxfId="542" priority="230" operator="equal">
      <formula>"Ok"</formula>
    </cfRule>
    <cfRule type="cellIs" dxfId="541" priority="228" operator="equal">
      <formula>"Elétrico"</formula>
    </cfRule>
    <cfRule type="cellIs" dxfId="540" priority="227" operator="equal">
      <formula>"Chuva"</formula>
    </cfRule>
    <cfRule type="cellIs" dxfId="539" priority="226" operator="equal">
      <formula>"Operação"</formula>
    </cfRule>
    <cfRule type="cellIs" dxfId="538" priority="225" operator="equal">
      <formula>"Feito"</formula>
    </cfRule>
    <cfRule type="cellIs" dxfId="537" priority="229" operator="equal">
      <formula>"Mecânico"</formula>
    </cfRule>
  </conditionalFormatting>
  <conditionalFormatting sqref="G5:H12">
    <cfRule type="cellIs" dxfId="536" priority="499" operator="equal">
      <formula>"Ok"</formula>
    </cfRule>
    <cfRule type="cellIs" dxfId="535" priority="496" operator="equal">
      <formula>"Chuva"</formula>
    </cfRule>
    <cfRule type="cellIs" dxfId="534" priority="495" operator="equal">
      <formula>"Operação"</formula>
    </cfRule>
    <cfRule type="cellIs" dxfId="533" priority="494" operator="equal">
      <formula>"Feito"</formula>
    </cfRule>
    <cfRule type="cellIs" dxfId="532" priority="498" operator="equal">
      <formula>"Mecânico"</formula>
    </cfRule>
    <cfRule type="cellIs" dxfId="531" priority="497" operator="equal">
      <formula>"Elétrico"</formula>
    </cfRule>
  </conditionalFormatting>
  <conditionalFormatting sqref="G19:H23">
    <cfRule type="cellIs" dxfId="530" priority="70" operator="equal">
      <formula>"Mecânico"</formula>
    </cfRule>
    <cfRule type="cellIs" dxfId="529" priority="71" operator="equal">
      <formula>"Ok"</formula>
    </cfRule>
    <cfRule type="cellIs" dxfId="528" priority="66" operator="equal">
      <formula>"Feito"</formula>
    </cfRule>
    <cfRule type="cellIs" dxfId="527" priority="65" operator="equal">
      <formula>"Energia"</formula>
    </cfRule>
    <cfRule type="cellIs" dxfId="526" priority="67" operator="equal">
      <formula>"Operação"</formula>
    </cfRule>
    <cfRule type="cellIs" dxfId="525" priority="68" operator="equal">
      <formula>"Chuva"</formula>
    </cfRule>
    <cfRule type="cellIs" dxfId="524" priority="69" operator="equal">
      <formula>"Elétrico"</formula>
    </cfRule>
  </conditionalFormatting>
  <conditionalFormatting sqref="G32:H34">
    <cfRule type="cellIs" dxfId="523" priority="288" operator="equal">
      <formula>"Chuva"</formula>
    </cfRule>
    <cfRule type="cellIs" dxfId="522" priority="287" operator="equal">
      <formula>"Operação"</formula>
    </cfRule>
    <cfRule type="cellIs" dxfId="521" priority="286" operator="equal">
      <formula>"Feito"</formula>
    </cfRule>
    <cfRule type="cellIs" dxfId="520" priority="289" operator="equal">
      <formula>"Elétrico"</formula>
    </cfRule>
    <cfRule type="cellIs" dxfId="519" priority="290" operator="equal">
      <formula>"Mecânico"</formula>
    </cfRule>
    <cfRule type="cellIs" dxfId="518" priority="291" operator="equal">
      <formula>"Ok"</formula>
    </cfRule>
    <cfRule type="cellIs" dxfId="517" priority="285" operator="equal">
      <formula>"Energia"</formula>
    </cfRule>
  </conditionalFormatting>
  <conditionalFormatting sqref="G38:H51">
    <cfRule type="cellIs" dxfId="516" priority="236" operator="equal">
      <formula>"Operação"</formula>
    </cfRule>
    <cfRule type="cellIs" dxfId="515" priority="234" operator="equal">
      <formula>"Energia"</formula>
    </cfRule>
    <cfRule type="cellIs" dxfId="514" priority="240" operator="equal">
      <formula>"Ok"</formula>
    </cfRule>
    <cfRule type="cellIs" dxfId="513" priority="239" operator="equal">
      <formula>"Mecânico"</formula>
    </cfRule>
    <cfRule type="cellIs" dxfId="512" priority="238" operator="equal">
      <formula>"Elétrico"</formula>
    </cfRule>
    <cfRule type="cellIs" dxfId="511" priority="237" operator="equal">
      <formula>"Chuva"</formula>
    </cfRule>
    <cfRule type="cellIs" dxfId="510" priority="235" operator="equal">
      <formula>"Feito"</formula>
    </cfRule>
  </conditionalFormatting>
  <conditionalFormatting sqref="G99:H106">
    <cfRule type="cellIs" dxfId="509" priority="32" operator="equal">
      <formula>"Chuva"</formula>
    </cfRule>
    <cfRule type="cellIs" dxfId="508" priority="31" operator="equal">
      <formula>"Operação"</formula>
    </cfRule>
    <cfRule type="cellIs" dxfId="507" priority="30" operator="equal">
      <formula>"Feito"</formula>
    </cfRule>
    <cfRule type="cellIs" dxfId="506" priority="35" operator="equal">
      <formula>"Ok"</formula>
    </cfRule>
    <cfRule type="cellIs" dxfId="505" priority="34" operator="equal">
      <formula>"Mecânico"</formula>
    </cfRule>
    <cfRule type="cellIs" dxfId="504" priority="33" operator="equal">
      <formula>"Elétrico"</formula>
    </cfRule>
  </conditionalFormatting>
  <conditionalFormatting sqref="H25:H31">
    <cfRule type="cellIs" dxfId="503" priority="335" operator="equal">
      <formula>"Operação"</formula>
    </cfRule>
    <cfRule type="cellIs" dxfId="502" priority="336" operator="equal">
      <formula>"Chuva"</formula>
    </cfRule>
    <cfRule type="cellIs" dxfId="501" priority="337" operator="equal">
      <formula>"Elétrico"</formula>
    </cfRule>
    <cfRule type="cellIs" dxfId="500" priority="338" operator="equal">
      <formula>"Mecânico"</formula>
    </cfRule>
    <cfRule type="cellIs" dxfId="499" priority="339" operator="equal">
      <formula>"Ok"</formula>
    </cfRule>
    <cfRule type="cellIs" dxfId="498" priority="332" operator="equal">
      <formula>"Energia"</formula>
    </cfRule>
    <cfRule type="cellIs" dxfId="497" priority="334" operator="equal">
      <formula>"Feito"</formula>
    </cfRule>
  </conditionalFormatting>
  <conditionalFormatting sqref="H78:H98">
    <cfRule type="cellIs" dxfId="496" priority="2" operator="equal">
      <formula>"Feito"</formula>
    </cfRule>
    <cfRule type="cellIs" dxfId="495" priority="6" operator="equal">
      <formula>"Mecânico"</formula>
    </cfRule>
    <cfRule type="cellIs" dxfId="494" priority="7" operator="equal">
      <formula>"Ok"</formula>
    </cfRule>
    <cfRule type="cellIs" dxfId="493" priority="1" operator="equal">
      <formula>"Energia"</formula>
    </cfRule>
    <cfRule type="cellIs" dxfId="492" priority="4" operator="equal">
      <formula>"Chuva"</formula>
    </cfRule>
    <cfRule type="cellIs" dxfId="491" priority="3" operator="equal">
      <formula>"Operação"</formula>
    </cfRule>
    <cfRule type="cellIs" dxfId="490" priority="5" operator="equal">
      <formula>"Elétrico"</formula>
    </cfRule>
  </conditionalFormatting>
  <conditionalFormatting sqref="H102:H106">
    <cfRule type="cellIs" dxfId="489" priority="277" operator="equal">
      <formula>"Energia"</formula>
    </cfRule>
  </conditionalFormatting>
  <conditionalFormatting sqref="I5:I16 G7:G8 B18:D20 E19:E20 I19:I26 B21:E21 D23:F23 I29:I78 B38:E43 F38:F46 D44:E44 H44 B44:C51 E47:G47 B52:H52 F77:H77 F78:G78 F107:H107 D107:E111">
    <cfRule type="cellIs" dxfId="488" priority="599" operator="equal">
      <formula>"Energia"</formula>
    </cfRule>
  </conditionalFormatting>
  <conditionalFormatting sqref="J7">
    <cfRule type="iconSet" priority="59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120058DD-85C8-4C07-946F-5D900A654FAD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B1B2-44E9-480C-98FB-4DA8D1D1890C}">
  <sheetPr codeName="Planilha113">
    <tabColor theme="8"/>
  </sheetPr>
  <dimension ref="A1:S111"/>
  <sheetViews>
    <sheetView showGridLines="0" zoomScale="130" zoomScaleNormal="13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O16" sqref="O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45012</v>
      </c>
      <c r="C3" s="21">
        <f t="shared" ref="C3:H3" si="0">B3+1</f>
        <v>45013</v>
      </c>
      <c r="D3" s="21">
        <f t="shared" si="0"/>
        <v>45014</v>
      </c>
      <c r="E3" s="21">
        <f t="shared" si="0"/>
        <v>45015</v>
      </c>
      <c r="F3" s="21">
        <f t="shared" si="0"/>
        <v>45016</v>
      </c>
      <c r="G3" s="21">
        <f t="shared" si="0"/>
        <v>45017</v>
      </c>
      <c r="H3" s="23">
        <f t="shared" si="0"/>
        <v>45018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5</v>
      </c>
      <c r="D5" s="36"/>
      <c r="E5" s="36"/>
      <c r="F5" s="36" t="s">
        <v>5</v>
      </c>
      <c r="G5" s="36"/>
      <c r="H5" s="36"/>
      <c r="J5" s="46" t="s">
        <v>5</v>
      </c>
      <c r="K5">
        <f t="shared" ref="K5:K10" si="2">COUNTIF($B$5:$H$111,J5)</f>
        <v>164</v>
      </c>
      <c r="L5" s="32">
        <f t="shared" ref="L5:L10" si="3">K5/$K$11</f>
        <v>0.69198312236286919</v>
      </c>
      <c r="M5" s="50">
        <f>B3</f>
        <v>45012</v>
      </c>
      <c r="O5" t="s">
        <v>42</v>
      </c>
      <c r="P5" s="57">
        <f>SUM(M13:M16)</f>
        <v>70</v>
      </c>
      <c r="Q5" s="50">
        <f>M5</f>
        <v>45012</v>
      </c>
    </row>
    <row r="6" spans="1:17" x14ac:dyDescent="0.25">
      <c r="A6" s="4">
        <v>2</v>
      </c>
      <c r="B6" s="36" t="s">
        <v>5</v>
      </c>
      <c r="C6" s="36"/>
      <c r="D6" s="36" t="s">
        <v>5</v>
      </c>
      <c r="E6" s="36"/>
      <c r="F6" s="36" t="s">
        <v>5</v>
      </c>
      <c r="G6" s="36"/>
      <c r="H6" s="36" t="s">
        <v>5</v>
      </c>
      <c r="J6" s="40" t="s">
        <v>8</v>
      </c>
      <c r="K6">
        <f t="shared" si="2"/>
        <v>44</v>
      </c>
      <c r="L6" s="33">
        <f t="shared" si="3"/>
        <v>0.18565400843881857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 t="s">
        <v>5</v>
      </c>
      <c r="D7" s="36" t="s">
        <v>10</v>
      </c>
      <c r="E7" s="36" t="s">
        <v>5</v>
      </c>
      <c r="F7" s="36" t="s">
        <v>5</v>
      </c>
      <c r="G7" s="36" t="s">
        <v>5</v>
      </c>
      <c r="H7" s="36"/>
      <c r="J7" s="44" t="s">
        <v>9</v>
      </c>
      <c r="K7">
        <f t="shared" si="2"/>
        <v>7</v>
      </c>
      <c r="L7" s="33">
        <f t="shared" si="3"/>
        <v>2.9535864978902954E-2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10</v>
      </c>
      <c r="D8" s="36" t="s">
        <v>5</v>
      </c>
      <c r="E8" s="36" t="s">
        <v>5</v>
      </c>
      <c r="F8" s="36"/>
      <c r="G8" s="36" t="s">
        <v>5</v>
      </c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70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22</v>
      </c>
      <c r="L10" s="35">
        <f t="shared" si="3"/>
        <v>9.2827004219409287E-2</v>
      </c>
      <c r="O10" t="s">
        <v>55</v>
      </c>
      <c r="P10">
        <f>P8</f>
        <v>70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237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  <c r="L13" t="s">
        <v>84</v>
      </c>
      <c r="M13" s="57">
        <f>SUM(N19:U19)</f>
        <v>34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25</v>
      </c>
    </row>
    <row r="15" spans="1:17" x14ac:dyDescent="0.25">
      <c r="A15" s="4">
        <v>11</v>
      </c>
      <c r="B15" s="36"/>
      <c r="C15" s="36" t="s">
        <v>5</v>
      </c>
      <c r="D15" s="36"/>
      <c r="E15" s="36"/>
      <c r="F15" s="36" t="s">
        <v>8</v>
      </c>
      <c r="G15" s="36"/>
      <c r="H15" s="36"/>
      <c r="L15" t="s">
        <v>86</v>
      </c>
      <c r="M15" s="57">
        <f>SUM(N21:U21)</f>
        <v>11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</row>
    <row r="17" spans="1:19" x14ac:dyDescent="0.25">
      <c r="A17" s="4">
        <v>13</v>
      </c>
      <c r="B17" s="36"/>
      <c r="C17" s="36" t="s">
        <v>5</v>
      </c>
      <c r="D17" s="36"/>
      <c r="E17" s="36"/>
      <c r="F17" s="36" t="s">
        <v>8</v>
      </c>
      <c r="G17" s="36"/>
      <c r="H17" s="36"/>
      <c r="I17" s="71" t="s">
        <v>43</v>
      </c>
      <c r="J17" s="72"/>
      <c r="K17" s="72"/>
    </row>
    <row r="18" spans="1:19" x14ac:dyDescent="0.25">
      <c r="A18" s="4">
        <v>14</v>
      </c>
      <c r="B18" s="36"/>
      <c r="C18" s="36" t="s">
        <v>8</v>
      </c>
      <c r="D18" s="36" t="s">
        <v>8</v>
      </c>
      <c r="E18" s="36"/>
      <c r="F18" s="36" t="s">
        <v>8</v>
      </c>
      <c r="G18" s="36"/>
      <c r="H18" s="36"/>
      <c r="I18" s="71" t="s">
        <v>45</v>
      </c>
      <c r="J18" s="72"/>
      <c r="K18" t="s">
        <v>2</v>
      </c>
    </row>
    <row r="19" spans="1:19" x14ac:dyDescent="0.25">
      <c r="A19" s="4">
        <v>15</v>
      </c>
      <c r="B19" s="36"/>
      <c r="C19" s="36" t="s">
        <v>5</v>
      </c>
      <c r="D19" s="36"/>
      <c r="E19" s="36"/>
      <c r="F19" s="36" t="s">
        <v>8</v>
      </c>
      <c r="G19" s="36"/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>
        <v>34</v>
      </c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 t="s">
        <v>8</v>
      </c>
      <c r="E20" s="36"/>
      <c r="F20" s="36"/>
      <c r="G20" s="36" t="s">
        <v>5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>
        <v>25</v>
      </c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 t="s">
        <v>5</v>
      </c>
      <c r="D21" s="36"/>
      <c r="E21" s="36"/>
      <c r="F21" s="36" t="s">
        <v>8</v>
      </c>
      <c r="G21" s="36"/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>
        <v>11</v>
      </c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 t="s">
        <v>8</v>
      </c>
      <c r="E22" s="36"/>
      <c r="F22" s="36"/>
      <c r="G22" s="36" t="s">
        <v>8</v>
      </c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 t="s">
        <v>5</v>
      </c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 t="s">
        <v>5</v>
      </c>
      <c r="C24" s="36"/>
      <c r="D24" s="36"/>
      <c r="E24" s="36" t="s">
        <v>5</v>
      </c>
      <c r="F24" s="36"/>
      <c r="G24" s="36" t="s">
        <v>5</v>
      </c>
      <c r="H24" s="36"/>
      <c r="I24" s="38" t="s">
        <v>51</v>
      </c>
      <c r="J24" s="38" t="str">
        <f>TEXT(G3,"ddd")</f>
        <v>sáb</v>
      </c>
      <c r="K24" s="58"/>
    </row>
    <row r="25" spans="1:19" x14ac:dyDescent="0.25">
      <c r="A25" s="4">
        <v>21</v>
      </c>
      <c r="B25" s="36"/>
      <c r="C25" s="36" t="s">
        <v>10</v>
      </c>
      <c r="D25" s="36"/>
      <c r="E25" s="36"/>
      <c r="F25" s="36" t="s">
        <v>5</v>
      </c>
      <c r="G25" s="36"/>
      <c r="H25" s="36" t="s">
        <v>5</v>
      </c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/>
      <c r="C26" s="36"/>
      <c r="D26" s="36"/>
      <c r="E26" s="36" t="s">
        <v>5</v>
      </c>
      <c r="F26" s="36"/>
      <c r="G26" s="36"/>
      <c r="H26" s="36" t="s">
        <v>5</v>
      </c>
    </row>
    <row r="27" spans="1:19" x14ac:dyDescent="0.25">
      <c r="A27" s="4">
        <v>23</v>
      </c>
      <c r="B27" s="36" t="s">
        <v>5</v>
      </c>
      <c r="C27" s="36"/>
      <c r="D27" s="36"/>
      <c r="E27" s="36" t="s">
        <v>8</v>
      </c>
      <c r="F27" s="36"/>
      <c r="G27" s="36"/>
      <c r="H27" s="36" t="s">
        <v>5</v>
      </c>
      <c r="I27" s="71" t="s">
        <v>44</v>
      </c>
      <c r="J27" s="72"/>
      <c r="K27" s="72"/>
    </row>
    <row r="28" spans="1:19" x14ac:dyDescent="0.25">
      <c r="A28" s="4">
        <v>24</v>
      </c>
      <c r="B28" s="36" t="s">
        <v>5</v>
      </c>
      <c r="C28" s="36"/>
      <c r="D28" s="36"/>
      <c r="E28" s="36" t="s">
        <v>5</v>
      </c>
      <c r="F28" s="36"/>
      <c r="G28" s="36"/>
      <c r="H28" s="36"/>
      <c r="I28" s="71" t="s">
        <v>45</v>
      </c>
      <c r="J28" s="72"/>
      <c r="K28" t="s">
        <v>2</v>
      </c>
    </row>
    <row r="29" spans="1:19" x14ac:dyDescent="0.25">
      <c r="A29" s="4">
        <v>25</v>
      </c>
      <c r="B29" s="36" t="s">
        <v>5</v>
      </c>
      <c r="C29" s="36" t="s">
        <v>8</v>
      </c>
      <c r="D29" s="36" t="s">
        <v>8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8</v>
      </c>
      <c r="C30" s="36"/>
      <c r="D30" s="36" t="s">
        <v>8</v>
      </c>
      <c r="E30" s="36" t="s">
        <v>5</v>
      </c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9" x14ac:dyDescent="0.25">
      <c r="A31" s="4">
        <v>27</v>
      </c>
      <c r="B31" s="36" t="s">
        <v>5</v>
      </c>
      <c r="C31" s="36" t="s">
        <v>8</v>
      </c>
      <c r="D31" s="36" t="s">
        <v>8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</row>
    <row r="32" spans="1:19" x14ac:dyDescent="0.25">
      <c r="A32" s="4">
        <v>28</v>
      </c>
      <c r="B32" s="36" t="s">
        <v>8</v>
      </c>
      <c r="C32" s="36"/>
      <c r="D32" s="36" t="s">
        <v>8</v>
      </c>
      <c r="E32" s="36" t="s">
        <v>8</v>
      </c>
      <c r="F32" s="36"/>
      <c r="G32" s="36"/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 t="s">
        <v>5</v>
      </c>
      <c r="C33" s="36" t="s">
        <v>8</v>
      </c>
      <c r="D33" s="36" t="s">
        <v>8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 t="s">
        <v>8</v>
      </c>
      <c r="E34" s="36" t="s">
        <v>8</v>
      </c>
      <c r="F34" s="36"/>
      <c r="G34" s="36"/>
      <c r="H34" s="36" t="s">
        <v>8</v>
      </c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 t="s">
        <v>8</v>
      </c>
      <c r="E35" s="36" t="s">
        <v>8</v>
      </c>
      <c r="F35" s="36"/>
      <c r="G35" s="36"/>
      <c r="H35" s="36" t="s">
        <v>5</v>
      </c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8</v>
      </c>
      <c r="C36" s="36"/>
      <c r="D36" s="36"/>
      <c r="E36" s="36"/>
      <c r="F36" s="36" t="s">
        <v>8</v>
      </c>
      <c r="G36" s="36"/>
      <c r="H36" s="36"/>
    </row>
    <row r="37" spans="1:11" x14ac:dyDescent="0.25">
      <c r="A37" s="4">
        <v>33</v>
      </c>
      <c r="B37" s="36"/>
      <c r="C37" s="36"/>
      <c r="D37" s="36" t="s">
        <v>8</v>
      </c>
      <c r="E37" s="36" t="s">
        <v>8</v>
      </c>
      <c r="F37" s="36"/>
      <c r="G37" s="36"/>
      <c r="H37" s="36" t="s">
        <v>5</v>
      </c>
    </row>
    <row r="38" spans="1:11" x14ac:dyDescent="0.25">
      <c r="A38" s="4">
        <v>34</v>
      </c>
      <c r="B38" s="36" t="s">
        <v>8</v>
      </c>
      <c r="C38" s="36"/>
      <c r="D38" s="36"/>
      <c r="E38" s="36"/>
      <c r="F38" s="36" t="s">
        <v>8</v>
      </c>
      <c r="G38" s="36"/>
      <c r="H38" s="36"/>
    </row>
    <row r="39" spans="1:11" x14ac:dyDescent="0.25">
      <c r="A39" s="4">
        <v>35</v>
      </c>
      <c r="B39" s="36"/>
      <c r="C39" s="36"/>
      <c r="D39" s="36"/>
      <c r="E39" s="36"/>
      <c r="F39" s="36"/>
      <c r="G39" s="36" t="s">
        <v>9</v>
      </c>
      <c r="H39" s="36" t="s">
        <v>9</v>
      </c>
    </row>
    <row r="40" spans="1:11" x14ac:dyDescent="0.25">
      <c r="A40" s="4">
        <v>36</v>
      </c>
      <c r="B40" s="36"/>
      <c r="C40" s="36"/>
      <c r="D40" s="36" t="s">
        <v>5</v>
      </c>
      <c r="E40" s="36"/>
      <c r="F40" s="36"/>
      <c r="G40" s="36"/>
      <c r="H40" s="36"/>
    </row>
    <row r="41" spans="1:11" x14ac:dyDescent="0.25">
      <c r="A41" s="4">
        <v>37</v>
      </c>
      <c r="B41" s="36" t="s">
        <v>5</v>
      </c>
      <c r="C41" s="36" t="s">
        <v>5</v>
      </c>
      <c r="D41" s="36" t="s">
        <v>5</v>
      </c>
      <c r="E41" s="36" t="s">
        <v>5</v>
      </c>
      <c r="F41" s="36" t="s">
        <v>5</v>
      </c>
      <c r="G41" s="36" t="s">
        <v>5</v>
      </c>
      <c r="H41" s="36" t="s">
        <v>5</v>
      </c>
    </row>
    <row r="42" spans="1:11" x14ac:dyDescent="0.25">
      <c r="A42" s="4">
        <v>38</v>
      </c>
      <c r="B42" s="36" t="s">
        <v>8</v>
      </c>
      <c r="C42" s="36" t="s">
        <v>8</v>
      </c>
      <c r="D42" s="36"/>
      <c r="E42" s="36"/>
      <c r="F42" s="36" t="s">
        <v>5</v>
      </c>
      <c r="G42" s="36" t="s">
        <v>5</v>
      </c>
      <c r="H42" s="36" t="s">
        <v>5</v>
      </c>
    </row>
    <row r="43" spans="1:11" x14ac:dyDescent="0.25">
      <c r="A43" s="4">
        <v>39</v>
      </c>
      <c r="B43" s="36"/>
      <c r="C43" s="36"/>
      <c r="D43" s="36" t="s">
        <v>5</v>
      </c>
      <c r="E43" s="36"/>
      <c r="F43" s="36" t="s">
        <v>5</v>
      </c>
      <c r="G43" s="36"/>
      <c r="H43" s="36"/>
    </row>
    <row r="44" spans="1:11" x14ac:dyDescent="0.25">
      <c r="A44" s="4">
        <v>40</v>
      </c>
      <c r="B44" s="36"/>
      <c r="C44" s="36"/>
      <c r="D44" s="36" t="s">
        <v>5</v>
      </c>
      <c r="E44" s="36"/>
      <c r="F44" s="36" t="s">
        <v>5</v>
      </c>
      <c r="G44" s="36"/>
      <c r="H44" s="36"/>
    </row>
    <row r="45" spans="1:11" x14ac:dyDescent="0.25">
      <c r="A45" s="4">
        <v>41</v>
      </c>
      <c r="B45" s="36" t="s">
        <v>5</v>
      </c>
      <c r="C45" s="36"/>
      <c r="D45" s="36"/>
      <c r="E45" s="36" t="s">
        <v>5</v>
      </c>
      <c r="F45" s="36"/>
      <c r="G45" s="36"/>
      <c r="H45" s="36" t="s">
        <v>5</v>
      </c>
    </row>
    <row r="46" spans="1:11" x14ac:dyDescent="0.25">
      <c r="A46" s="4">
        <v>42</v>
      </c>
      <c r="B46" s="36" t="s">
        <v>5</v>
      </c>
      <c r="C46" s="36" t="s">
        <v>5</v>
      </c>
      <c r="D46" s="36" t="s">
        <v>5</v>
      </c>
      <c r="E46" s="36" t="s">
        <v>5</v>
      </c>
      <c r="F46" s="36" t="s">
        <v>5</v>
      </c>
      <c r="G46" s="36" t="s">
        <v>5</v>
      </c>
      <c r="H46" s="36" t="s">
        <v>5</v>
      </c>
    </row>
    <row r="47" spans="1:11" x14ac:dyDescent="0.25">
      <c r="A47" s="4">
        <v>43</v>
      </c>
      <c r="B47" s="36" t="s">
        <v>5</v>
      </c>
      <c r="C47" s="36"/>
      <c r="D47" s="36"/>
      <c r="E47" s="36" t="s">
        <v>5</v>
      </c>
      <c r="F47" s="36"/>
      <c r="G47" s="36"/>
      <c r="H47" s="36" t="s">
        <v>5</v>
      </c>
    </row>
    <row r="48" spans="1:11" x14ac:dyDescent="0.25">
      <c r="A48" s="4">
        <v>44</v>
      </c>
      <c r="B48" s="36"/>
      <c r="C48" s="36" t="s">
        <v>8</v>
      </c>
      <c r="D48" s="36"/>
      <c r="E48" s="36"/>
      <c r="F48" s="36" t="s">
        <v>5</v>
      </c>
      <c r="G48" s="36"/>
      <c r="H48" s="36" t="s">
        <v>5</v>
      </c>
    </row>
    <row r="49" spans="1:16" x14ac:dyDescent="0.25">
      <c r="A49" s="4">
        <v>45</v>
      </c>
      <c r="B49" s="36"/>
      <c r="C49" s="36"/>
      <c r="D49" s="36" t="s">
        <v>5</v>
      </c>
      <c r="E49" s="36" t="s">
        <v>5</v>
      </c>
      <c r="F49" s="36" t="s">
        <v>5</v>
      </c>
      <c r="G49" s="36"/>
      <c r="H49" s="36"/>
    </row>
    <row r="50" spans="1:16" x14ac:dyDescent="0.25">
      <c r="A50" s="4">
        <v>46</v>
      </c>
      <c r="B50" s="36"/>
      <c r="C50" s="36"/>
      <c r="D50" s="36" t="s">
        <v>5</v>
      </c>
      <c r="E50" s="36"/>
      <c r="F50" s="36"/>
      <c r="G50" s="36" t="s">
        <v>5</v>
      </c>
      <c r="H50" s="36"/>
    </row>
    <row r="51" spans="1:16" x14ac:dyDescent="0.25">
      <c r="A51" s="4">
        <v>47</v>
      </c>
      <c r="B51" s="36"/>
      <c r="C51" s="36" t="s">
        <v>8</v>
      </c>
      <c r="D51" s="36"/>
      <c r="E51" s="36" t="s">
        <v>8</v>
      </c>
      <c r="F51" s="36"/>
      <c r="G51" s="36"/>
      <c r="H51" s="36" t="s">
        <v>5</v>
      </c>
    </row>
    <row r="52" spans="1:16" x14ac:dyDescent="0.25">
      <c r="A52" s="4">
        <v>48</v>
      </c>
      <c r="B52" s="36"/>
      <c r="C52" s="36" t="s">
        <v>10</v>
      </c>
      <c r="D52" s="36" t="s">
        <v>5</v>
      </c>
      <c r="E52" s="36" t="s">
        <v>5</v>
      </c>
      <c r="F52" s="36"/>
      <c r="G52" s="36"/>
      <c r="H52" s="36" t="s">
        <v>8</v>
      </c>
    </row>
    <row r="53" spans="1:16" x14ac:dyDescent="0.25">
      <c r="A53" s="4">
        <v>49</v>
      </c>
      <c r="B53" s="36"/>
      <c r="C53" s="36" t="s">
        <v>5</v>
      </c>
      <c r="D53" s="36"/>
      <c r="E53" s="36" t="s">
        <v>5</v>
      </c>
      <c r="F53" s="36"/>
      <c r="G53" s="36"/>
      <c r="H53" s="36" t="s">
        <v>5</v>
      </c>
      <c r="K53" t="s">
        <v>57</v>
      </c>
    </row>
    <row r="54" spans="1:16" x14ac:dyDescent="0.25">
      <c r="A54" s="4">
        <v>50</v>
      </c>
      <c r="B54" s="36"/>
      <c r="C54" s="36"/>
      <c r="D54" s="36" t="s">
        <v>5</v>
      </c>
      <c r="E54" s="36"/>
      <c r="F54" s="36" t="s">
        <v>5</v>
      </c>
      <c r="G54" s="36"/>
      <c r="H54" s="36"/>
    </row>
    <row r="55" spans="1:16" x14ac:dyDescent="0.25">
      <c r="A55" s="4">
        <v>51</v>
      </c>
      <c r="B55" s="36"/>
      <c r="C55" s="36"/>
      <c r="D55" s="36" t="s">
        <v>5</v>
      </c>
      <c r="E55" s="36"/>
      <c r="F55" s="36" t="s">
        <v>5</v>
      </c>
      <c r="G55" s="36"/>
      <c r="H55" s="36"/>
    </row>
    <row r="56" spans="1:16" x14ac:dyDescent="0.25">
      <c r="A56" s="4">
        <v>52</v>
      </c>
      <c r="B56" s="36" t="s">
        <v>5</v>
      </c>
      <c r="C56" s="36"/>
      <c r="D56" s="36"/>
      <c r="E56" s="36" t="s">
        <v>5</v>
      </c>
      <c r="F56" s="36"/>
      <c r="G56" s="36"/>
      <c r="H56" s="36" t="s">
        <v>5</v>
      </c>
    </row>
    <row r="57" spans="1:16" x14ac:dyDescent="0.25">
      <c r="A57" s="4">
        <v>53</v>
      </c>
      <c r="B57" s="36"/>
      <c r="C57" s="36"/>
      <c r="D57" s="36" t="s">
        <v>5</v>
      </c>
      <c r="E57" s="36"/>
      <c r="F57" s="36"/>
      <c r="G57" s="36" t="s">
        <v>5</v>
      </c>
      <c r="H57" s="36"/>
      <c r="P57" s="17"/>
    </row>
    <row r="58" spans="1:16" x14ac:dyDescent="0.25">
      <c r="A58" s="4">
        <v>54</v>
      </c>
      <c r="B58" s="36"/>
      <c r="C58" s="36"/>
      <c r="D58" s="36" t="s">
        <v>5</v>
      </c>
      <c r="E58" s="36"/>
      <c r="F58" s="36"/>
      <c r="G58" s="36" t="s">
        <v>5</v>
      </c>
      <c r="H58" s="36"/>
    </row>
    <row r="59" spans="1:16" x14ac:dyDescent="0.25">
      <c r="A59" s="4">
        <v>55</v>
      </c>
      <c r="B59" s="36" t="s">
        <v>5</v>
      </c>
      <c r="C59" s="36"/>
      <c r="D59" s="36"/>
      <c r="E59" s="36" t="s">
        <v>5</v>
      </c>
      <c r="F59" s="36"/>
      <c r="G59" s="36"/>
      <c r="H59" s="36" t="s">
        <v>5</v>
      </c>
    </row>
    <row r="60" spans="1:16" x14ac:dyDescent="0.25">
      <c r="A60" s="4">
        <v>56</v>
      </c>
      <c r="B60" s="36" t="s">
        <v>5</v>
      </c>
      <c r="C60" s="36"/>
      <c r="D60" s="36"/>
      <c r="E60" s="36" t="s">
        <v>5</v>
      </c>
      <c r="F60" s="36"/>
      <c r="G60" s="36"/>
      <c r="H60" s="36" t="s">
        <v>5</v>
      </c>
    </row>
    <row r="61" spans="1:16" x14ac:dyDescent="0.25">
      <c r="A61" s="4">
        <v>57</v>
      </c>
      <c r="B61" s="36"/>
      <c r="C61" s="36"/>
      <c r="D61" s="36" t="s">
        <v>8</v>
      </c>
      <c r="E61" s="36"/>
      <c r="F61" s="36" t="s">
        <v>5</v>
      </c>
      <c r="G61" s="36"/>
      <c r="H61" s="36"/>
    </row>
    <row r="62" spans="1:16" x14ac:dyDescent="0.25">
      <c r="A62" s="4">
        <v>58</v>
      </c>
      <c r="B62" s="36" t="s">
        <v>8</v>
      </c>
      <c r="C62" s="36" t="s">
        <v>8</v>
      </c>
      <c r="D62" s="36"/>
      <c r="E62" s="36"/>
      <c r="F62" s="36"/>
      <c r="G62" s="36" t="s">
        <v>5</v>
      </c>
      <c r="H62" s="36"/>
    </row>
    <row r="63" spans="1:16" x14ac:dyDescent="0.25">
      <c r="A63" s="4">
        <v>59</v>
      </c>
      <c r="B63" s="36"/>
      <c r="C63" s="36"/>
      <c r="D63" s="36" t="s">
        <v>9</v>
      </c>
      <c r="E63" s="36"/>
      <c r="F63" s="36" t="s">
        <v>5</v>
      </c>
      <c r="G63" s="36"/>
      <c r="H63" s="36" t="s">
        <v>9</v>
      </c>
    </row>
    <row r="64" spans="1:16" x14ac:dyDescent="0.25">
      <c r="A64" s="4">
        <v>60</v>
      </c>
      <c r="B64" s="36"/>
      <c r="C64" s="36"/>
      <c r="D64" s="36"/>
      <c r="E64" s="36"/>
      <c r="F64" s="36"/>
      <c r="G64" s="36" t="s">
        <v>5</v>
      </c>
      <c r="H64" s="36"/>
    </row>
    <row r="65" spans="1:8" x14ac:dyDescent="0.25">
      <c r="A65" s="4">
        <v>61</v>
      </c>
      <c r="B65" s="36"/>
      <c r="C65" s="36"/>
      <c r="D65" s="36"/>
      <c r="E65" s="36"/>
      <c r="F65" s="36" t="s">
        <v>5</v>
      </c>
      <c r="G65" s="36"/>
      <c r="H65" s="36" t="s">
        <v>5</v>
      </c>
    </row>
    <row r="66" spans="1:8" x14ac:dyDescent="0.25">
      <c r="A66" s="4">
        <v>62</v>
      </c>
      <c r="B66" s="36"/>
      <c r="C66" s="36"/>
      <c r="D66" s="36"/>
      <c r="E66" s="36" t="s">
        <v>9</v>
      </c>
      <c r="F66" s="36" t="s">
        <v>5</v>
      </c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 t="s">
        <v>5</v>
      </c>
      <c r="F70" s="36"/>
      <c r="G70" s="36" t="s">
        <v>5</v>
      </c>
      <c r="H70" s="36"/>
    </row>
    <row r="71" spans="1:8" x14ac:dyDescent="0.25">
      <c r="A71" s="4">
        <v>67</v>
      </c>
      <c r="B71" s="36" t="s">
        <v>5</v>
      </c>
      <c r="C71" s="36"/>
      <c r="D71" s="36"/>
      <c r="E71" s="36" t="s">
        <v>5</v>
      </c>
      <c r="F71" s="36"/>
      <c r="G71" s="36"/>
      <c r="H71" s="36"/>
    </row>
    <row r="72" spans="1:8" x14ac:dyDescent="0.25">
      <c r="A72" s="4">
        <v>68</v>
      </c>
      <c r="B72" s="36" t="s">
        <v>5</v>
      </c>
      <c r="C72" s="36"/>
      <c r="D72" s="36"/>
      <c r="E72" s="36" t="s">
        <v>9</v>
      </c>
      <c r="F72" s="36"/>
      <c r="G72" s="36" t="s">
        <v>9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 t="s">
        <v>5</v>
      </c>
      <c r="F77" s="36"/>
      <c r="G77" s="36"/>
      <c r="H77" s="36"/>
    </row>
    <row r="78" spans="1:8" x14ac:dyDescent="0.25">
      <c r="A78" s="4">
        <v>74</v>
      </c>
      <c r="B78" s="36"/>
      <c r="C78" s="36" t="s">
        <v>5</v>
      </c>
      <c r="D78" s="36"/>
      <c r="E78" s="36"/>
      <c r="F78" s="36" t="s">
        <v>10</v>
      </c>
      <c r="G78" s="36" t="s">
        <v>8</v>
      </c>
      <c r="H78" s="36"/>
    </row>
    <row r="79" spans="1:8" x14ac:dyDescent="0.25">
      <c r="A79" s="4">
        <v>101</v>
      </c>
      <c r="B79" s="36"/>
      <c r="C79" s="37" t="s">
        <v>5</v>
      </c>
      <c r="D79" s="36"/>
      <c r="E79" s="37"/>
      <c r="F79" s="37" t="s">
        <v>5</v>
      </c>
      <c r="G79" s="36"/>
      <c r="H79" s="36"/>
    </row>
    <row r="80" spans="1:8" x14ac:dyDescent="0.25">
      <c r="A80" s="4">
        <v>102</v>
      </c>
      <c r="B80" s="36" t="s">
        <v>5</v>
      </c>
      <c r="C80" s="36" t="s">
        <v>5</v>
      </c>
      <c r="D80" s="36" t="s">
        <v>5</v>
      </c>
      <c r="E80" s="36"/>
      <c r="F80" s="36"/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6" t="s">
        <v>5</v>
      </c>
      <c r="D81" s="36"/>
      <c r="E81" s="36"/>
      <c r="F81" s="37" t="s">
        <v>5</v>
      </c>
      <c r="G81" s="36"/>
      <c r="H81" s="36"/>
    </row>
    <row r="82" spans="1:8" x14ac:dyDescent="0.25">
      <c r="A82" s="4">
        <v>104</v>
      </c>
      <c r="B82" s="37"/>
      <c r="C82" s="36" t="s">
        <v>5</v>
      </c>
      <c r="D82" s="36"/>
      <c r="E82" s="36"/>
      <c r="F82" s="37"/>
      <c r="G82" s="36"/>
      <c r="H82" s="36"/>
    </row>
    <row r="83" spans="1:8" x14ac:dyDescent="0.25">
      <c r="A83" s="4">
        <v>105</v>
      </c>
      <c r="B83" s="37" t="s">
        <v>5</v>
      </c>
      <c r="C83" s="36"/>
      <c r="D83" s="36"/>
      <c r="E83" s="36" t="s">
        <v>5</v>
      </c>
      <c r="F83" s="36"/>
      <c r="G83" s="36"/>
      <c r="H83" s="36"/>
    </row>
    <row r="84" spans="1:8" x14ac:dyDescent="0.25">
      <c r="A84" s="4">
        <v>106</v>
      </c>
      <c r="B84" s="37" t="s">
        <v>5</v>
      </c>
      <c r="C84" s="36"/>
      <c r="D84" s="36"/>
      <c r="E84" s="36" t="s">
        <v>5</v>
      </c>
      <c r="F84" s="36"/>
      <c r="G84" s="36"/>
      <c r="H84" s="36"/>
    </row>
    <row r="85" spans="1:8" x14ac:dyDescent="0.25">
      <c r="A85" s="4">
        <v>107</v>
      </c>
      <c r="B85" s="36"/>
      <c r="C85" s="36"/>
      <c r="D85" s="36" t="s">
        <v>5</v>
      </c>
      <c r="E85" s="37"/>
      <c r="F85" s="36"/>
      <c r="G85" s="36" t="s">
        <v>5</v>
      </c>
      <c r="H85" s="36"/>
    </row>
    <row r="86" spans="1:8" x14ac:dyDescent="0.25">
      <c r="A86" s="4">
        <v>108</v>
      </c>
      <c r="B86" s="36"/>
      <c r="C86" s="36"/>
      <c r="D86" s="36" t="s">
        <v>5</v>
      </c>
      <c r="E86" s="37"/>
      <c r="F86" s="36"/>
      <c r="G86" s="36" t="s">
        <v>5</v>
      </c>
      <c r="H86" s="36"/>
    </row>
    <row r="87" spans="1:8" x14ac:dyDescent="0.25">
      <c r="A87" s="4">
        <v>109</v>
      </c>
      <c r="B87" s="36" t="s">
        <v>10</v>
      </c>
      <c r="C87" s="36" t="s">
        <v>10</v>
      </c>
      <c r="D87" s="36" t="s">
        <v>10</v>
      </c>
      <c r="E87" s="36" t="s">
        <v>10</v>
      </c>
      <c r="F87" s="36"/>
      <c r="G87" s="36"/>
      <c r="H87" s="36"/>
    </row>
    <row r="88" spans="1:8" x14ac:dyDescent="0.25">
      <c r="A88" s="4">
        <v>110</v>
      </c>
      <c r="B88" s="36" t="s">
        <v>5</v>
      </c>
      <c r="C88" s="36"/>
      <c r="D88" s="36"/>
      <c r="E88" s="36" t="s">
        <v>5</v>
      </c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 t="s">
        <v>10</v>
      </c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 t="s">
        <v>10</v>
      </c>
      <c r="F91" s="36"/>
      <c r="G91" s="36"/>
      <c r="H91" s="36"/>
    </row>
    <row r="92" spans="1:8" x14ac:dyDescent="0.25">
      <c r="A92" s="4">
        <v>114</v>
      </c>
      <c r="B92" s="36" t="s">
        <v>10</v>
      </c>
      <c r="C92" s="36"/>
      <c r="D92" s="36"/>
      <c r="E92" s="37"/>
      <c r="F92" s="36" t="s">
        <v>10</v>
      </c>
      <c r="G92" s="36"/>
      <c r="H92" s="36"/>
    </row>
    <row r="93" spans="1:8" x14ac:dyDescent="0.25">
      <c r="A93" s="4">
        <v>115</v>
      </c>
      <c r="B93" s="36"/>
      <c r="C93" s="36" t="s">
        <v>10</v>
      </c>
      <c r="D93" s="36"/>
      <c r="E93" s="36"/>
      <c r="F93" s="36"/>
      <c r="G93" s="36" t="s">
        <v>10</v>
      </c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 t="s">
        <v>10</v>
      </c>
      <c r="D95" s="36"/>
      <c r="E95" s="36"/>
      <c r="F95" s="36" t="s">
        <v>10</v>
      </c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 t="s">
        <v>5</v>
      </c>
      <c r="E98" s="37"/>
      <c r="F98" s="36"/>
      <c r="G98" s="36" t="s">
        <v>10</v>
      </c>
      <c r="H98" s="36"/>
    </row>
    <row r="99" spans="1:8" x14ac:dyDescent="0.25">
      <c r="A99" s="4">
        <v>121</v>
      </c>
      <c r="B99" s="36" t="s">
        <v>10</v>
      </c>
      <c r="C99" s="36"/>
      <c r="D99" s="36" t="s">
        <v>8</v>
      </c>
      <c r="E99" s="36" t="s">
        <v>5</v>
      </c>
      <c r="F99" s="36"/>
      <c r="G99" s="36"/>
      <c r="H99" s="36" t="s">
        <v>5</v>
      </c>
    </row>
    <row r="100" spans="1:8" x14ac:dyDescent="0.25">
      <c r="A100" s="4">
        <v>122</v>
      </c>
      <c r="B100" s="36"/>
      <c r="C100" s="36" t="s">
        <v>10</v>
      </c>
      <c r="D100" s="36"/>
      <c r="E100" s="37"/>
      <c r="F100" s="36" t="s">
        <v>5</v>
      </c>
      <c r="G100" s="36"/>
      <c r="H100" s="36"/>
    </row>
    <row r="101" spans="1:8" x14ac:dyDescent="0.25">
      <c r="A101" s="4">
        <v>123</v>
      </c>
      <c r="B101" s="36"/>
      <c r="C101" s="36" t="s">
        <v>5</v>
      </c>
      <c r="D101" s="36"/>
      <c r="E101" s="37" t="s">
        <v>10</v>
      </c>
      <c r="F101" s="36" t="s">
        <v>5</v>
      </c>
      <c r="G101" s="36"/>
      <c r="H101" s="36"/>
    </row>
    <row r="102" spans="1:8" x14ac:dyDescent="0.25">
      <c r="A102" s="4">
        <v>124</v>
      </c>
      <c r="B102" s="36" t="s">
        <v>10</v>
      </c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 t="s">
        <v>5</v>
      </c>
      <c r="D104" s="36" t="s">
        <v>5</v>
      </c>
      <c r="E104" s="37"/>
      <c r="F104" s="36" t="s">
        <v>5</v>
      </c>
      <c r="G104" s="36"/>
      <c r="H104" s="36" t="s">
        <v>5</v>
      </c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 t="s">
        <v>5</v>
      </c>
      <c r="D106" s="36" t="s">
        <v>5</v>
      </c>
      <c r="E106" s="36" t="s">
        <v>5</v>
      </c>
      <c r="F106" s="36"/>
      <c r="G106" s="36" t="s">
        <v>5</v>
      </c>
      <c r="H106" s="36"/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5</v>
      </c>
      <c r="C108" s="36" t="s">
        <v>5</v>
      </c>
      <c r="D108" s="36" t="s">
        <v>5</v>
      </c>
      <c r="E108" s="36" t="s">
        <v>5</v>
      </c>
      <c r="F108" s="36" t="s">
        <v>5</v>
      </c>
      <c r="G108" s="36" t="s">
        <v>5</v>
      </c>
      <c r="H108" s="36" t="s">
        <v>5</v>
      </c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5">
    <cfRule type="cellIs" dxfId="487" priority="207" operator="equal">
      <formula>"Energia"</formula>
    </cfRule>
  </conditionalFormatting>
  <conditionalFormatting sqref="B17:B18">
    <cfRule type="cellIs" dxfId="486" priority="206" operator="equal">
      <formula>"Energia"</formula>
    </cfRule>
  </conditionalFormatting>
  <conditionalFormatting sqref="B29:B30">
    <cfRule type="cellIs" dxfId="485" priority="37" operator="equal">
      <formula>"Energia"</formula>
    </cfRule>
  </conditionalFormatting>
  <conditionalFormatting sqref="B32">
    <cfRule type="cellIs" dxfId="484" priority="29" operator="equal">
      <formula>"Energia"</formula>
    </cfRule>
  </conditionalFormatting>
  <conditionalFormatting sqref="B34:B38">
    <cfRule type="cellIs" dxfId="483" priority="27" operator="equal">
      <formula>"Energia"</formula>
    </cfRule>
  </conditionalFormatting>
  <conditionalFormatting sqref="B100">
    <cfRule type="cellIs" dxfId="482" priority="188" operator="equal">
      <formula>"Energia"</formula>
    </cfRule>
  </conditionalFormatting>
  <conditionalFormatting sqref="B106">
    <cfRule type="cellIs" dxfId="481" priority="123" operator="equal">
      <formula>"Energia"</formula>
    </cfRule>
  </conditionalFormatting>
  <conditionalFormatting sqref="B22:C24">
    <cfRule type="cellIs" dxfId="480" priority="198" operator="equal">
      <formula>"Energia"</formula>
    </cfRule>
    <cfRule type="cellIs" dxfId="479" priority="199" operator="equal">
      <formula>"Feito"</formula>
    </cfRule>
    <cfRule type="cellIs" dxfId="478" priority="203" operator="equal">
      <formula>"Mecânico"</formula>
    </cfRule>
    <cfRule type="cellIs" dxfId="477" priority="204" operator="equal">
      <formula>"Ok"</formula>
    </cfRule>
    <cfRule type="cellIs" dxfId="476" priority="202" operator="equal">
      <formula>"Elétrico"</formula>
    </cfRule>
    <cfRule type="cellIs" dxfId="475" priority="201" operator="equal">
      <formula>"Chuva"</formula>
    </cfRule>
    <cfRule type="cellIs" dxfId="474" priority="200" operator="equal">
      <formula>"Operação"</formula>
    </cfRule>
  </conditionalFormatting>
  <conditionalFormatting sqref="B28:C28">
    <cfRule type="cellIs" dxfId="473" priority="282" operator="equal">
      <formula>"Energia"</formula>
    </cfRule>
  </conditionalFormatting>
  <conditionalFormatting sqref="B79:C111">
    <cfRule type="cellIs" dxfId="472" priority="253" operator="equal">
      <formula>"Energia"</formula>
    </cfRule>
  </conditionalFormatting>
  <conditionalFormatting sqref="B18:D20">
    <cfRule type="cellIs" dxfId="471" priority="284" operator="equal">
      <formula>"Energia"</formula>
    </cfRule>
  </conditionalFormatting>
  <conditionalFormatting sqref="B53:D78 B79:C111">
    <cfRule type="cellIs" dxfId="470" priority="578" operator="equal">
      <formula>"Operação"</formula>
    </cfRule>
    <cfRule type="cellIs" dxfId="469" priority="580" operator="equal">
      <formula>"Elétrico"</formula>
    </cfRule>
    <cfRule type="cellIs" dxfId="468" priority="577" operator="equal">
      <formula>"Feito"</formula>
    </cfRule>
    <cfRule type="cellIs" dxfId="467" priority="582" operator="equal">
      <formula>"Ok"</formula>
    </cfRule>
    <cfRule type="cellIs" dxfId="466" priority="581" operator="equal">
      <formula>"Mecânico"</formula>
    </cfRule>
    <cfRule type="cellIs" dxfId="465" priority="579" operator="equal">
      <formula>"Chuva"</formula>
    </cfRule>
  </conditionalFormatting>
  <conditionalFormatting sqref="B53:D78">
    <cfRule type="cellIs" dxfId="464" priority="576" operator="equal">
      <formula>"Energia"</formula>
    </cfRule>
  </conditionalFormatting>
  <conditionalFormatting sqref="B95:D95">
    <cfRule type="cellIs" dxfId="463" priority="189" operator="equal">
      <formula>"Energia"</formula>
    </cfRule>
  </conditionalFormatting>
  <conditionalFormatting sqref="B27:E31">
    <cfRule type="cellIs" dxfId="462" priority="283" operator="equal">
      <formula>"Energia"</formula>
    </cfRule>
  </conditionalFormatting>
  <conditionalFormatting sqref="B27:E35">
    <cfRule type="cellIs" dxfId="461" priority="34" operator="equal">
      <formula>"Elétrico"</formula>
    </cfRule>
    <cfRule type="cellIs" dxfId="460" priority="36" operator="equal">
      <formula>"Ok"</formula>
    </cfRule>
    <cfRule type="cellIs" dxfId="459" priority="33" operator="equal">
      <formula>"Chuva"</formula>
    </cfRule>
    <cfRule type="cellIs" dxfId="458" priority="35" operator="equal">
      <formula>"Mecânico"</formula>
    </cfRule>
    <cfRule type="cellIs" dxfId="457" priority="31" operator="equal">
      <formula>"Feito"</formula>
    </cfRule>
    <cfRule type="cellIs" dxfId="456" priority="32" operator="equal">
      <formula>"Operação"</formula>
    </cfRule>
  </conditionalFormatting>
  <conditionalFormatting sqref="B6:F12 B13:H17 F19:F22">
    <cfRule type="cellIs" dxfId="455" priority="588" operator="equal">
      <formula>"Mecânico"</formula>
    </cfRule>
    <cfRule type="cellIs" dxfId="454" priority="587" operator="equal">
      <formula>"Elétrico"</formula>
    </cfRule>
    <cfRule type="cellIs" dxfId="453" priority="589" operator="equal">
      <formula>"Ok"</formula>
    </cfRule>
    <cfRule type="cellIs" dxfId="452" priority="584" operator="equal">
      <formula>"Feito"</formula>
    </cfRule>
    <cfRule type="cellIs" dxfId="451" priority="586" operator="equal">
      <formula>"Chuva"</formula>
    </cfRule>
    <cfRule type="cellIs" dxfId="450" priority="585" operator="equal">
      <formula>"Operação"</formula>
    </cfRule>
  </conditionalFormatting>
  <conditionalFormatting sqref="B25:F26">
    <cfRule type="cellIs" dxfId="449" priority="83" operator="equal">
      <formula>"Energia"</formula>
    </cfRule>
    <cfRule type="cellIs" dxfId="448" priority="86" operator="equal">
      <formula>"Operação"</formula>
    </cfRule>
    <cfRule type="cellIs" dxfId="447" priority="87" operator="equal">
      <formula>"Chuva"</formula>
    </cfRule>
    <cfRule type="cellIs" dxfId="446" priority="88" operator="equal">
      <formula>"Elétrico"</formula>
    </cfRule>
    <cfRule type="cellIs" dxfId="445" priority="89" operator="equal">
      <formula>"Mecânico"</formula>
    </cfRule>
    <cfRule type="cellIs" dxfId="444" priority="90" operator="equal">
      <formula>"Ok"</formula>
    </cfRule>
    <cfRule type="cellIs" dxfId="443" priority="85" operator="equal">
      <formula>"Feito"</formula>
    </cfRule>
  </conditionalFormatting>
  <conditionalFormatting sqref="B97:F97">
    <cfRule type="cellIs" dxfId="442" priority="449" operator="equal">
      <formula>"Energia"</formula>
    </cfRule>
  </conditionalFormatting>
  <conditionalFormatting sqref="B5:H5 I5:I16 F7:G8 E18:H18 B18:D20 E19:E20 I19:I26 B21:E21 D23:F23 I29:I78 B36:H36 B36:B38 B38:E43 F38:F46 D44:E44 H44 B44:D51 E45:E47 E47:G47 B52:H52 F77:H77 F78:G78 E88:G97 D88:D106">
    <cfRule type="cellIs" dxfId="441" priority="605" operator="equal">
      <formula>"Mecânico"</formula>
    </cfRule>
    <cfRule type="cellIs" dxfId="440" priority="601" operator="equal">
      <formula>"Feito"</formula>
    </cfRule>
    <cfRule type="cellIs" dxfId="439" priority="602" operator="equal">
      <formula>"Operação"</formula>
    </cfRule>
    <cfRule type="cellIs" dxfId="438" priority="603" operator="equal">
      <formula>"Chuva"</formula>
    </cfRule>
    <cfRule type="cellIs" dxfId="437" priority="604" operator="equal">
      <formula>"Elétrico"</formula>
    </cfRule>
    <cfRule type="cellIs" dxfId="436" priority="606" operator="equal">
      <formula>"Ok"</formula>
    </cfRule>
  </conditionalFormatting>
  <conditionalFormatting sqref="B5:H17">
    <cfRule type="cellIs" dxfId="435" priority="441" operator="equal">
      <formula>"Energia"</formula>
    </cfRule>
  </conditionalFormatting>
  <conditionalFormatting sqref="B36:H36">
    <cfRule type="cellIs" dxfId="434" priority="418" operator="equal">
      <formula>"Energia"</formula>
    </cfRule>
  </conditionalFormatting>
  <conditionalFormatting sqref="C19">
    <cfRule type="cellIs" dxfId="433" priority="448" operator="equal">
      <formula>"Energia"</formula>
    </cfRule>
  </conditionalFormatting>
  <conditionalFormatting sqref="C28:C37">
    <cfRule type="cellIs" dxfId="432" priority="38" operator="equal">
      <formula>"Energia"</formula>
    </cfRule>
  </conditionalFormatting>
  <conditionalFormatting sqref="C41">
    <cfRule type="cellIs" dxfId="431" priority="545" operator="equal">
      <formula>"Energia"</formula>
    </cfRule>
  </conditionalFormatting>
  <conditionalFormatting sqref="C56">
    <cfRule type="cellIs" dxfId="430" priority="570" operator="equal">
      <formula>"Feito"</formula>
    </cfRule>
    <cfRule type="cellIs" dxfId="429" priority="571" operator="equal">
      <formula>"Operação"</formula>
    </cfRule>
    <cfRule type="cellIs" dxfId="428" priority="572" operator="equal">
      <formula>"Chuva"</formula>
    </cfRule>
    <cfRule type="cellIs" dxfId="427" priority="573" operator="equal">
      <formula>"Elétrico"</formula>
    </cfRule>
    <cfRule type="cellIs" dxfId="426" priority="574" operator="equal">
      <formula>"Mecânico"</formula>
    </cfRule>
    <cfRule type="cellIs" dxfId="425" priority="575" operator="equal">
      <formula>"Ok"</formula>
    </cfRule>
  </conditionalFormatting>
  <conditionalFormatting sqref="C56:C58">
    <cfRule type="cellIs" dxfId="424" priority="544" operator="equal">
      <formula>"Energia"</formula>
    </cfRule>
  </conditionalFormatting>
  <conditionalFormatting sqref="C111">
    <cfRule type="cellIs" dxfId="423" priority="542" operator="equal">
      <formula>"Energia"</formula>
    </cfRule>
  </conditionalFormatting>
  <conditionalFormatting sqref="C30:D30">
    <cfRule type="cellIs" dxfId="422" priority="563" operator="equal">
      <formula>"Energia"</formula>
    </cfRule>
  </conditionalFormatting>
  <conditionalFormatting sqref="C37:H37">
    <cfRule type="cellIs" dxfId="421" priority="107" operator="equal">
      <formula>"Feito"</formula>
    </cfRule>
    <cfRule type="cellIs" dxfId="420" priority="108" operator="equal">
      <formula>"Operação"</formula>
    </cfRule>
    <cfRule type="cellIs" dxfId="419" priority="112" operator="equal">
      <formula>"Ok"</formula>
    </cfRule>
    <cfRule type="cellIs" dxfId="418" priority="111" operator="equal">
      <formula>"Mecânico"</formula>
    </cfRule>
    <cfRule type="cellIs" dxfId="417" priority="110" operator="equal">
      <formula>"Elétrico"</formula>
    </cfRule>
    <cfRule type="cellIs" dxfId="416" priority="109" operator="equal">
      <formula>"Chuva"</formula>
    </cfRule>
  </conditionalFormatting>
  <conditionalFormatting sqref="D17:D20">
    <cfRule type="cellIs" dxfId="415" priority="445" operator="equal">
      <formula>"Energia"</formula>
    </cfRule>
  </conditionalFormatting>
  <conditionalFormatting sqref="D27:D37">
    <cfRule type="cellIs" dxfId="414" priority="16" operator="equal">
      <formula>"Energia"</formula>
    </cfRule>
  </conditionalFormatting>
  <conditionalFormatting sqref="D39:D40 D44:D53 D60:D77">
    <cfRule type="cellIs" dxfId="413" priority="533" operator="equal">
      <formula>"Energia"</formula>
    </cfRule>
  </conditionalFormatting>
  <conditionalFormatting sqref="D88:D106">
    <cfRule type="cellIs" dxfId="412" priority="176" operator="equal">
      <formula>"Energia"</formula>
    </cfRule>
  </conditionalFormatting>
  <conditionalFormatting sqref="D22:E22">
    <cfRule type="cellIs" dxfId="411" priority="19" operator="equal">
      <formula>"Energia"</formula>
    </cfRule>
    <cfRule type="cellIs" dxfId="410" priority="21" operator="equal">
      <formula>"Feito"</formula>
    </cfRule>
    <cfRule type="cellIs" dxfId="409" priority="22" operator="equal">
      <formula>"Operação"</formula>
    </cfRule>
    <cfRule type="cellIs" dxfId="408" priority="23" operator="equal">
      <formula>"Chuva"</formula>
    </cfRule>
    <cfRule type="cellIs" dxfId="407" priority="24" operator="equal">
      <formula>"Elétrico"</formula>
    </cfRule>
    <cfRule type="cellIs" dxfId="406" priority="26" operator="equal">
      <formula>"Ok"</formula>
    </cfRule>
    <cfRule type="cellIs" dxfId="405" priority="25" operator="equal">
      <formula>"Mecânico"</formula>
    </cfRule>
  </conditionalFormatting>
  <conditionalFormatting sqref="D32:E33">
    <cfRule type="cellIs" dxfId="404" priority="422" operator="equal">
      <formula>"Energia"</formula>
    </cfRule>
  </conditionalFormatting>
  <conditionalFormatting sqref="D79:G87 G99:H99 H100 G101:H101 H108:H111">
    <cfRule type="cellIs" dxfId="403" priority="591" operator="equal">
      <formula>"Energia"</formula>
    </cfRule>
  </conditionalFormatting>
  <conditionalFormatting sqref="D79:G87">
    <cfRule type="cellIs" dxfId="402" priority="597" operator="equal">
      <formula>"Ok"</formula>
    </cfRule>
    <cfRule type="cellIs" dxfId="401" priority="596" operator="equal">
      <formula>"Mecânico"</formula>
    </cfRule>
    <cfRule type="cellIs" dxfId="400" priority="595" operator="equal">
      <formula>"Elétrico"</formula>
    </cfRule>
    <cfRule type="cellIs" dxfId="399" priority="594" operator="equal">
      <formula>"Chuva"</formula>
    </cfRule>
    <cfRule type="cellIs" dxfId="398" priority="593" operator="equal">
      <formula>"Operação"</formula>
    </cfRule>
    <cfRule type="cellIs" dxfId="397" priority="592" operator="equal">
      <formula>"Feito"</formula>
    </cfRule>
  </conditionalFormatting>
  <conditionalFormatting sqref="D24:H24">
    <cfRule type="cellIs" dxfId="396" priority="476" operator="equal">
      <formula>"Elétrico"</formula>
    </cfRule>
    <cfRule type="cellIs" dxfId="395" priority="478" operator="equal">
      <formula>"Ok"</formula>
    </cfRule>
    <cfRule type="cellIs" dxfId="394" priority="477" operator="equal">
      <formula>"Mecânico"</formula>
    </cfRule>
    <cfRule type="cellIs" dxfId="393" priority="473" operator="equal">
      <formula>"Feito"</formula>
    </cfRule>
    <cfRule type="cellIs" dxfId="392" priority="472" operator="equal">
      <formula>"Energia"</formula>
    </cfRule>
    <cfRule type="cellIs" dxfId="391" priority="474" operator="equal">
      <formula>"Operação"</formula>
    </cfRule>
    <cfRule type="cellIs" dxfId="390" priority="475" operator="equal">
      <formula>"Chuva"</formula>
    </cfRule>
  </conditionalFormatting>
  <conditionalFormatting sqref="D37:H37">
    <cfRule type="cellIs" dxfId="389" priority="416" operator="equal">
      <formula>"Energia"</formula>
    </cfRule>
  </conditionalFormatting>
  <conditionalFormatting sqref="D107:H111">
    <cfRule type="cellIs" dxfId="388" priority="490" operator="equal">
      <formula>"Elétrico"</formula>
    </cfRule>
    <cfRule type="cellIs" dxfId="387" priority="491" operator="equal">
      <formula>"Mecânico"</formula>
    </cfRule>
    <cfRule type="cellIs" dxfId="386" priority="492" operator="equal">
      <formula>"Ok"</formula>
    </cfRule>
    <cfRule type="cellIs" dxfId="385" priority="488" operator="equal">
      <formula>"Operação"</formula>
    </cfRule>
    <cfRule type="cellIs" dxfId="384" priority="489" operator="equal">
      <formula>"Chuva"</formula>
    </cfRule>
    <cfRule type="cellIs" dxfId="383" priority="487" operator="equal">
      <formula>"Feito"</formula>
    </cfRule>
  </conditionalFormatting>
  <conditionalFormatting sqref="E12 B12:B13 C12:C17 D32:H32 B33:H33 B98:D103">
    <cfRule type="cellIs" dxfId="382" priority="598" operator="equal">
      <formula>"Energia"</formula>
    </cfRule>
  </conditionalFormatting>
  <conditionalFormatting sqref="E27:E29">
    <cfRule type="cellIs" dxfId="381" priority="252" operator="equal">
      <formula>"Energia"</formula>
    </cfRule>
  </conditionalFormatting>
  <conditionalFormatting sqref="E34:E37">
    <cfRule type="cellIs" dxfId="380" priority="10" operator="equal">
      <formula>"Energia"</formula>
    </cfRule>
  </conditionalFormatting>
  <conditionalFormatting sqref="E39">
    <cfRule type="cellIs" dxfId="379" priority="413" operator="equal">
      <formula>"Energia"</formula>
    </cfRule>
  </conditionalFormatting>
  <conditionalFormatting sqref="E66">
    <cfRule type="cellIs" dxfId="378" priority="9" operator="equal">
      <formula>"Energia"</formula>
    </cfRule>
  </conditionalFormatting>
  <conditionalFormatting sqref="E77:E78">
    <cfRule type="cellIs" dxfId="377" priority="389" operator="equal">
      <formula>"Elétrico"</formula>
    </cfRule>
    <cfRule type="cellIs" dxfId="376" priority="390" operator="equal">
      <formula>"Mecânico"</formula>
    </cfRule>
    <cfRule type="cellIs" dxfId="375" priority="391" operator="equal">
      <formula>"Ok"</formula>
    </cfRule>
    <cfRule type="cellIs" dxfId="374" priority="388" operator="equal">
      <formula>"Chuva"</formula>
    </cfRule>
    <cfRule type="cellIs" dxfId="373" priority="387" operator="equal">
      <formula>"Operação"</formula>
    </cfRule>
    <cfRule type="cellIs" dxfId="372" priority="386" operator="equal">
      <formula>"Feito"</formula>
    </cfRule>
    <cfRule type="cellIs" dxfId="371" priority="385" operator="equal">
      <formula>"Energia"</formula>
    </cfRule>
  </conditionalFormatting>
  <conditionalFormatting sqref="E48:F51">
    <cfRule type="cellIs" dxfId="370" priority="184" operator="equal">
      <formula>"Ok"</formula>
    </cfRule>
    <cfRule type="cellIs" dxfId="369" priority="182" operator="equal">
      <formula>"Elétrico"</formula>
    </cfRule>
    <cfRule type="cellIs" dxfId="368" priority="181" operator="equal">
      <formula>"Chuva"</formula>
    </cfRule>
    <cfRule type="cellIs" dxfId="367" priority="180" operator="equal">
      <formula>"Operação"</formula>
    </cfRule>
    <cfRule type="cellIs" dxfId="366" priority="179" operator="equal">
      <formula>"Feito"</formula>
    </cfRule>
    <cfRule type="cellIs" dxfId="365" priority="178" operator="equal">
      <formula>"Energia"</formula>
    </cfRule>
    <cfRule type="cellIs" dxfId="364" priority="183" operator="equal">
      <formula>"Mecânico"</formula>
    </cfRule>
  </conditionalFormatting>
  <conditionalFormatting sqref="E90:F90">
    <cfRule type="cellIs" dxfId="363" priority="175" operator="equal">
      <formula>"Energia"</formula>
    </cfRule>
  </conditionalFormatting>
  <conditionalFormatting sqref="E92:F92">
    <cfRule type="cellIs" dxfId="362" priority="174" operator="equal">
      <formula>"Energia"</formula>
    </cfRule>
  </conditionalFormatting>
  <conditionalFormatting sqref="E98:F106">
    <cfRule type="cellIs" dxfId="361" priority="65" operator="equal">
      <formula>"Chuva"</formula>
    </cfRule>
    <cfRule type="cellIs" dxfId="360" priority="66" operator="equal">
      <formula>"Elétrico"</formula>
    </cfRule>
    <cfRule type="cellIs" dxfId="359" priority="68" operator="equal">
      <formula>"Ok"</formula>
    </cfRule>
    <cfRule type="cellIs" dxfId="358" priority="67" operator="equal">
      <formula>"Mecânico"</formula>
    </cfRule>
    <cfRule type="cellIs" dxfId="357" priority="62" operator="equal">
      <formula>"Energia"</formula>
    </cfRule>
    <cfRule type="cellIs" dxfId="356" priority="63" operator="equal">
      <formula>"Feito"</formula>
    </cfRule>
    <cfRule type="cellIs" dxfId="355" priority="64" operator="equal">
      <formula>"Operação"</formula>
    </cfRule>
  </conditionalFormatting>
  <conditionalFormatting sqref="E108:G108">
    <cfRule type="cellIs" dxfId="354" priority="508" operator="equal">
      <formula>"Energia"</formula>
    </cfRule>
  </conditionalFormatting>
  <conditionalFormatting sqref="E17:H18">
    <cfRule type="cellIs" dxfId="353" priority="440" operator="equal">
      <formula>"Energia"</formula>
    </cfRule>
  </conditionalFormatting>
  <conditionalFormatting sqref="E53:H76">
    <cfRule type="cellIs" dxfId="352" priority="3" operator="equal">
      <formula>"Feito"</formula>
    </cfRule>
    <cfRule type="cellIs" dxfId="351" priority="7" operator="equal">
      <formula>"Mecânico"</formula>
    </cfRule>
    <cfRule type="cellIs" dxfId="350" priority="8" operator="equal">
      <formula>"Ok"</formula>
    </cfRule>
    <cfRule type="cellIs" dxfId="349" priority="1" operator="equal">
      <formula>"Energia"</formula>
    </cfRule>
    <cfRule type="cellIs" dxfId="348" priority="6" operator="equal">
      <formula>"Elétrico"</formula>
    </cfRule>
    <cfRule type="cellIs" dxfId="347" priority="5" operator="equal">
      <formula>"Chuva"</formula>
    </cfRule>
    <cfRule type="cellIs" dxfId="346" priority="4" operator="equal">
      <formula>"Operação"</formula>
    </cfRule>
  </conditionalFormatting>
  <conditionalFormatting sqref="F19:F22">
    <cfRule type="cellIs" dxfId="345" priority="583" operator="equal">
      <formula>"Energia"</formula>
    </cfRule>
  </conditionalFormatting>
  <conditionalFormatting sqref="F27:F28">
    <cfRule type="cellIs" dxfId="344" priority="255" operator="equal">
      <formula>"Energia"</formula>
    </cfRule>
    <cfRule type="cellIs" dxfId="343" priority="261" operator="equal">
      <formula>"Ok"</formula>
    </cfRule>
    <cfRule type="cellIs" dxfId="342" priority="260" operator="equal">
      <formula>"Mecânico"</formula>
    </cfRule>
    <cfRule type="cellIs" dxfId="341" priority="259" operator="equal">
      <formula>"Elétrico"</formula>
    </cfRule>
    <cfRule type="cellIs" dxfId="340" priority="258" operator="equal">
      <formula>"Chuva"</formula>
    </cfRule>
    <cfRule type="cellIs" dxfId="339" priority="257" operator="equal">
      <formula>"Operação"</formula>
    </cfRule>
    <cfRule type="cellIs" dxfId="338" priority="256" operator="equal">
      <formula>"Feito"</formula>
    </cfRule>
  </conditionalFormatting>
  <conditionalFormatting sqref="F30:F34">
    <cfRule type="cellIs" dxfId="337" priority="484" operator="equal">
      <formula>"Mecânico"</formula>
    </cfRule>
    <cfRule type="cellIs" dxfId="336" priority="485" operator="equal">
      <formula>"Ok"</formula>
    </cfRule>
    <cfRule type="cellIs" dxfId="335" priority="482" operator="equal">
      <formula>"Chuva"</formula>
    </cfRule>
    <cfRule type="cellIs" dxfId="334" priority="479" operator="equal">
      <formula>"Energia"</formula>
    </cfRule>
    <cfRule type="cellIs" dxfId="333" priority="480" operator="equal">
      <formula>"Feito"</formula>
    </cfRule>
    <cfRule type="cellIs" dxfId="332" priority="481" operator="equal">
      <formula>"Operação"</formula>
    </cfRule>
    <cfRule type="cellIs" dxfId="331" priority="483" operator="equal">
      <formula>"Elétrico"</formula>
    </cfRule>
  </conditionalFormatting>
  <conditionalFormatting sqref="F29:G29 G30:G31">
    <cfRule type="cellIs" dxfId="330" priority="424" operator="equal">
      <formula>"Energia"</formula>
    </cfRule>
    <cfRule type="cellIs" dxfId="329" priority="426" operator="equal">
      <formula>"Feito"</formula>
    </cfRule>
    <cfRule type="cellIs" dxfId="328" priority="427" operator="equal">
      <formula>"Operação"</formula>
    </cfRule>
    <cfRule type="cellIs" dxfId="327" priority="428" operator="equal">
      <formula>"Chuva"</formula>
    </cfRule>
    <cfRule type="cellIs" dxfId="326" priority="429" operator="equal">
      <formula>"Elétrico"</formula>
    </cfRule>
    <cfRule type="cellIs" dxfId="325" priority="431" operator="equal">
      <formula>"Ok"</formula>
    </cfRule>
    <cfRule type="cellIs" dxfId="324" priority="430" operator="equal">
      <formula>"Mecânico"</formula>
    </cfRule>
  </conditionalFormatting>
  <conditionalFormatting sqref="F109:G111">
    <cfRule type="cellIs" dxfId="323" priority="486" operator="equal">
      <formula>"Energia"</formula>
    </cfRule>
  </conditionalFormatting>
  <conditionalFormatting sqref="F35:H35">
    <cfRule type="cellIs" dxfId="322" priority="348" operator="equal">
      <formula>"Energia"</formula>
    </cfRule>
    <cfRule type="cellIs" dxfId="321" priority="349" operator="equal">
      <formula>"Feito"</formula>
    </cfRule>
    <cfRule type="cellIs" dxfId="320" priority="350" operator="equal">
      <formula>"Operação"</formula>
    </cfRule>
    <cfRule type="cellIs" dxfId="319" priority="351" operator="equal">
      <formula>"Chuva"</formula>
    </cfRule>
    <cfRule type="cellIs" dxfId="318" priority="353" operator="equal">
      <formula>"Mecânico"</formula>
    </cfRule>
    <cfRule type="cellIs" dxfId="317" priority="354" operator="equal">
      <formula>"Ok"</formula>
    </cfRule>
    <cfRule type="cellIs" dxfId="316" priority="352" operator="equal">
      <formula>"Elétrico"</formula>
    </cfRule>
  </conditionalFormatting>
  <conditionalFormatting sqref="G25:G28">
    <cfRule type="cellIs" dxfId="315" priority="324" operator="equal">
      <formula>"Energia"</formula>
    </cfRule>
    <cfRule type="cellIs" dxfId="314" priority="329" operator="equal">
      <formula>"Elétrico"</formula>
    </cfRule>
    <cfRule type="cellIs" dxfId="313" priority="326" operator="equal">
      <formula>"Feito"</formula>
    </cfRule>
    <cfRule type="cellIs" dxfId="312" priority="328" operator="equal">
      <formula>"Chuva"</formula>
    </cfRule>
    <cfRule type="cellIs" dxfId="311" priority="327" operator="equal">
      <formula>"Operação"</formula>
    </cfRule>
    <cfRule type="cellIs" dxfId="310" priority="330" operator="equal">
      <formula>"Mecânico"</formula>
    </cfRule>
    <cfRule type="cellIs" dxfId="309" priority="331" operator="equal">
      <formula>"Ok"</formula>
    </cfRule>
  </conditionalFormatting>
  <conditionalFormatting sqref="G43:G45">
    <cfRule type="cellIs" dxfId="308" priority="516" operator="equal">
      <formula>"Energia"</formula>
    </cfRule>
    <cfRule type="cellIs" dxfId="307" priority="517" operator="equal">
      <formula>"Feito"</formula>
    </cfRule>
    <cfRule type="cellIs" dxfId="306" priority="518" operator="equal">
      <formula>"Operação"</formula>
    </cfRule>
    <cfRule type="cellIs" dxfId="305" priority="519" operator="equal">
      <formula>"Chuva"</formula>
    </cfRule>
    <cfRule type="cellIs" dxfId="304" priority="520" operator="equal">
      <formula>"Elétrico"</formula>
    </cfRule>
    <cfRule type="cellIs" dxfId="303" priority="521" operator="equal">
      <formula>"Mecânico"</formula>
    </cfRule>
    <cfRule type="cellIs" dxfId="302" priority="522" operator="equal">
      <formula>"Ok"</formula>
    </cfRule>
  </conditionalFormatting>
  <conditionalFormatting sqref="G92:G93">
    <cfRule type="cellIs" dxfId="301" priority="242" operator="equal">
      <formula>"Energia"</formula>
    </cfRule>
  </conditionalFormatting>
  <conditionalFormatting sqref="G95">
    <cfRule type="cellIs" dxfId="300" priority="241" operator="equal">
      <formula>"Energia"</formula>
    </cfRule>
  </conditionalFormatting>
  <conditionalFormatting sqref="G97:G106">
    <cfRule type="cellIs" dxfId="299" priority="55" operator="equal">
      <formula>"Energia"</formula>
    </cfRule>
  </conditionalFormatting>
  <conditionalFormatting sqref="G98">
    <cfRule type="cellIs" dxfId="298" priority="234" operator="equal">
      <formula>"Feito"</formula>
    </cfRule>
    <cfRule type="cellIs" dxfId="297" priority="235" operator="equal">
      <formula>"Operação"</formula>
    </cfRule>
    <cfRule type="cellIs" dxfId="296" priority="237" operator="equal">
      <formula>"Elétrico"</formula>
    </cfRule>
    <cfRule type="cellIs" dxfId="295" priority="238" operator="equal">
      <formula>"Mecânico"</formula>
    </cfRule>
    <cfRule type="cellIs" dxfId="294" priority="239" operator="equal">
      <formula>"Ok"</formula>
    </cfRule>
    <cfRule type="cellIs" dxfId="293" priority="236" operator="equal">
      <formula>"Chuva"</formula>
    </cfRule>
  </conditionalFormatting>
  <conditionalFormatting sqref="G5:H12">
    <cfRule type="cellIs" dxfId="292" priority="507" operator="equal">
      <formula>"Ok"</formula>
    </cfRule>
    <cfRule type="cellIs" dxfId="291" priority="506" operator="equal">
      <formula>"Mecânico"</formula>
    </cfRule>
    <cfRule type="cellIs" dxfId="290" priority="505" operator="equal">
      <formula>"Elétrico"</formula>
    </cfRule>
    <cfRule type="cellIs" dxfId="289" priority="504" operator="equal">
      <formula>"Chuva"</formula>
    </cfRule>
    <cfRule type="cellIs" dxfId="288" priority="503" operator="equal">
      <formula>"Operação"</formula>
    </cfRule>
    <cfRule type="cellIs" dxfId="287" priority="502" operator="equal">
      <formula>"Feito"</formula>
    </cfRule>
  </conditionalFormatting>
  <conditionalFormatting sqref="G19:H23">
    <cfRule type="cellIs" dxfId="286" priority="92" operator="equal">
      <formula>"Feito"</formula>
    </cfRule>
    <cfRule type="cellIs" dxfId="285" priority="91" operator="equal">
      <formula>"Energia"</formula>
    </cfRule>
    <cfRule type="cellIs" dxfId="284" priority="93" operator="equal">
      <formula>"Operação"</formula>
    </cfRule>
    <cfRule type="cellIs" dxfId="283" priority="94" operator="equal">
      <formula>"Chuva"</formula>
    </cfRule>
    <cfRule type="cellIs" dxfId="282" priority="95" operator="equal">
      <formula>"Elétrico"</formula>
    </cfRule>
    <cfRule type="cellIs" dxfId="281" priority="97" operator="equal">
      <formula>"Ok"</formula>
    </cfRule>
    <cfRule type="cellIs" dxfId="280" priority="96" operator="equal">
      <formula>"Mecânico"</formula>
    </cfRule>
  </conditionalFormatting>
  <conditionalFormatting sqref="G32:H34">
    <cfRule type="cellIs" dxfId="279" priority="295" operator="equal">
      <formula>"Operação"</formula>
    </cfRule>
    <cfRule type="cellIs" dxfId="278" priority="297" operator="equal">
      <formula>"Elétrico"</formula>
    </cfRule>
    <cfRule type="cellIs" dxfId="277" priority="294" operator="equal">
      <formula>"Feito"</formula>
    </cfRule>
    <cfRule type="cellIs" dxfId="276" priority="293" operator="equal">
      <formula>"Energia"</formula>
    </cfRule>
    <cfRule type="cellIs" dxfId="275" priority="298" operator="equal">
      <formula>"Mecânico"</formula>
    </cfRule>
    <cfRule type="cellIs" dxfId="274" priority="299" operator="equal">
      <formula>"Ok"</formula>
    </cfRule>
    <cfRule type="cellIs" dxfId="273" priority="296" operator="equal">
      <formula>"Chuva"</formula>
    </cfRule>
  </conditionalFormatting>
  <conditionalFormatting sqref="G38:H51">
    <cfRule type="cellIs" dxfId="272" priority="246" operator="equal">
      <formula>"Chuva"</formula>
    </cfRule>
    <cfRule type="cellIs" dxfId="271" priority="245" operator="equal">
      <formula>"Operação"</formula>
    </cfRule>
    <cfRule type="cellIs" dxfId="270" priority="248" operator="equal">
      <formula>"Mecânico"</formula>
    </cfRule>
    <cfRule type="cellIs" dxfId="269" priority="244" operator="equal">
      <formula>"Feito"</formula>
    </cfRule>
    <cfRule type="cellIs" dxfId="268" priority="249" operator="equal">
      <formula>"Ok"</formula>
    </cfRule>
    <cfRule type="cellIs" dxfId="267" priority="243" operator="equal">
      <formula>"Energia"</formula>
    </cfRule>
    <cfRule type="cellIs" dxfId="266" priority="247" operator="equal">
      <formula>"Elétrico"</formula>
    </cfRule>
  </conditionalFormatting>
  <conditionalFormatting sqref="G99:H106">
    <cfRule type="cellIs" dxfId="265" priority="61" operator="equal">
      <formula>"Ok"</formula>
    </cfRule>
    <cfRule type="cellIs" dxfId="264" priority="60" operator="equal">
      <formula>"Mecânico"</formula>
    </cfRule>
    <cfRule type="cellIs" dxfId="263" priority="58" operator="equal">
      <formula>"Chuva"</formula>
    </cfRule>
    <cfRule type="cellIs" dxfId="262" priority="59" operator="equal">
      <formula>"Elétrico"</formula>
    </cfRule>
    <cfRule type="cellIs" dxfId="261" priority="56" operator="equal">
      <formula>"Feito"</formula>
    </cfRule>
    <cfRule type="cellIs" dxfId="260" priority="57" operator="equal">
      <formula>"Operação"</formula>
    </cfRule>
  </conditionalFormatting>
  <conditionalFormatting sqref="H25:H31">
    <cfRule type="cellIs" dxfId="259" priority="345" operator="equal">
      <formula>"Elétrico"</formula>
    </cfRule>
    <cfRule type="cellIs" dxfId="258" priority="346" operator="equal">
      <formula>"Mecânico"</formula>
    </cfRule>
    <cfRule type="cellIs" dxfId="257" priority="347" operator="equal">
      <formula>"Ok"</formula>
    </cfRule>
    <cfRule type="cellIs" dxfId="256" priority="340" operator="equal">
      <formula>"Energia"</formula>
    </cfRule>
    <cfRule type="cellIs" dxfId="255" priority="342" operator="equal">
      <formula>"Feito"</formula>
    </cfRule>
    <cfRule type="cellIs" dxfId="254" priority="343" operator="equal">
      <formula>"Operação"</formula>
    </cfRule>
    <cfRule type="cellIs" dxfId="253" priority="344" operator="equal">
      <formula>"Chuva"</formula>
    </cfRule>
  </conditionalFormatting>
  <conditionalFormatting sqref="H78:H98">
    <cfRule type="cellIs" dxfId="252" priority="41" operator="equal">
      <formula>"Energia"</formula>
    </cfRule>
    <cfRule type="cellIs" dxfId="251" priority="44" operator="equal">
      <formula>"Chuva"</formula>
    </cfRule>
    <cfRule type="cellIs" dxfId="250" priority="42" operator="equal">
      <formula>"Feito"</formula>
    </cfRule>
    <cfRule type="cellIs" dxfId="249" priority="43" operator="equal">
      <formula>"Operação"</formula>
    </cfRule>
    <cfRule type="cellIs" dxfId="248" priority="45" operator="equal">
      <formula>"Elétrico"</formula>
    </cfRule>
    <cfRule type="cellIs" dxfId="247" priority="46" operator="equal">
      <formula>"Mecânico"</formula>
    </cfRule>
    <cfRule type="cellIs" dxfId="246" priority="47" operator="equal">
      <formula>"Ok"</formula>
    </cfRule>
  </conditionalFormatting>
  <conditionalFormatting sqref="H102:H106">
    <cfRule type="cellIs" dxfId="245" priority="285" operator="equal">
      <formula>"Energia"</formula>
    </cfRule>
  </conditionalFormatting>
  <conditionalFormatting sqref="I5:I16 F7:G8 E19:E20 I19:I26 B21:E21 D23:F23 I29:I78 B35:D35 B38:E43 F38:F46 D44:E44 H44 B44:D51 E45:E47 E47:G47 B52:H52 F77:H77 F78:G78 E88:G97 F107:H107 D107:E111">
    <cfRule type="cellIs" dxfId="244" priority="600" operator="equal">
      <formula>"Energia"</formula>
    </cfRule>
  </conditionalFormatting>
  <conditionalFormatting sqref="J7">
    <cfRule type="iconSet" priority="599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001205FF-FD70-4979-9659-F0CB9C4AE22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219A-9E02-4014-833F-725A8B2F5BC0}">
  <sheetPr codeName="Planilha114">
    <tabColor theme="8"/>
  </sheetPr>
  <dimension ref="A1:S111"/>
  <sheetViews>
    <sheetView showGridLines="0" zoomScale="130" zoomScaleNormal="130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M28" sqref="M2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45019</v>
      </c>
      <c r="C3" s="21">
        <f t="shared" ref="C3:H3" si="0">B3+1</f>
        <v>45020</v>
      </c>
      <c r="D3" s="21">
        <f t="shared" si="0"/>
        <v>45021</v>
      </c>
      <c r="E3" s="21">
        <f t="shared" si="0"/>
        <v>45022</v>
      </c>
      <c r="F3" s="21">
        <f t="shared" si="0"/>
        <v>45023</v>
      </c>
      <c r="G3" s="21">
        <f t="shared" si="0"/>
        <v>45024</v>
      </c>
      <c r="H3" s="23">
        <f t="shared" si="0"/>
        <v>45025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6</v>
      </c>
      <c r="C5" s="36"/>
      <c r="D5" s="36"/>
      <c r="E5" s="36"/>
      <c r="F5" s="36"/>
      <c r="G5" s="36" t="s">
        <v>5</v>
      </c>
      <c r="H5" s="36"/>
      <c r="J5" s="46" t="s">
        <v>5</v>
      </c>
      <c r="K5">
        <f t="shared" ref="K5:K10" si="2">COUNTIF($B$5:$H$111,J5)</f>
        <v>109</v>
      </c>
      <c r="L5" s="32">
        <f t="shared" ref="L5:L10" si="3">K5/$K$11</f>
        <v>0.74657534246575341</v>
      </c>
      <c r="M5" s="50">
        <f>B3</f>
        <v>45019</v>
      </c>
      <c r="O5" t="s">
        <v>42</v>
      </c>
      <c r="P5" s="57">
        <f>SUM(M13:M16)</f>
        <v>70</v>
      </c>
      <c r="Q5" s="50">
        <f>M5</f>
        <v>45019</v>
      </c>
    </row>
    <row r="6" spans="1:17" x14ac:dyDescent="0.25">
      <c r="A6" s="4">
        <v>2</v>
      </c>
      <c r="B6" s="36"/>
      <c r="C6" s="36"/>
      <c r="D6" s="36"/>
      <c r="E6" s="36" t="s">
        <v>5</v>
      </c>
      <c r="F6" s="36"/>
      <c r="G6" s="36"/>
      <c r="H6" s="36" t="s">
        <v>5</v>
      </c>
      <c r="J6" s="40" t="s">
        <v>8</v>
      </c>
      <c r="K6">
        <f t="shared" si="2"/>
        <v>4</v>
      </c>
      <c r="L6" s="33">
        <f t="shared" si="3"/>
        <v>2.7397260273972601E-2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6</v>
      </c>
      <c r="C7" s="36"/>
      <c r="D7" s="36"/>
      <c r="E7" s="36" t="s">
        <v>5</v>
      </c>
      <c r="F7" s="36" t="s">
        <v>5</v>
      </c>
      <c r="G7" s="36"/>
      <c r="H7" s="36"/>
      <c r="J7" s="44" t="s">
        <v>9</v>
      </c>
      <c r="K7">
        <f t="shared" si="2"/>
        <v>10</v>
      </c>
      <c r="L7" s="33">
        <f t="shared" si="3"/>
        <v>6.8493150684931503E-2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6</v>
      </c>
      <c r="C8" s="36"/>
      <c r="D8" s="36" t="s">
        <v>5</v>
      </c>
      <c r="E8" s="36" t="s">
        <v>5</v>
      </c>
      <c r="F8" s="36"/>
      <c r="G8" s="36" t="s">
        <v>5</v>
      </c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70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18</v>
      </c>
      <c r="L9" s="33">
        <f t="shared" si="3"/>
        <v>0.12328767123287671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5</v>
      </c>
      <c r="L10" s="35">
        <f t="shared" si="3"/>
        <v>3.4246575342465752E-2</v>
      </c>
      <c r="O10" t="s">
        <v>55</v>
      </c>
      <c r="P10">
        <f>P8</f>
        <v>70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146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  <c r="L13" t="s">
        <v>84</v>
      </c>
      <c r="M13" s="57">
        <f>SUM(N19:U19)</f>
        <v>34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25</v>
      </c>
    </row>
    <row r="15" spans="1:17" x14ac:dyDescent="0.25">
      <c r="A15" s="4">
        <v>11</v>
      </c>
      <c r="B15" s="36" t="s">
        <v>6</v>
      </c>
      <c r="C15" s="36"/>
      <c r="D15" s="36"/>
      <c r="E15" s="36"/>
      <c r="F15" s="36"/>
      <c r="G15" s="36"/>
      <c r="H15" s="36" t="s">
        <v>5</v>
      </c>
      <c r="L15" t="s">
        <v>86</v>
      </c>
      <c r="M15" s="57">
        <f>SUM(N21:U21)</f>
        <v>11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</row>
    <row r="17" spans="1:19" x14ac:dyDescent="0.25">
      <c r="A17" s="4">
        <v>13</v>
      </c>
      <c r="B17" s="36" t="s">
        <v>6</v>
      </c>
      <c r="C17" s="36"/>
      <c r="D17" s="36"/>
      <c r="E17" s="36"/>
      <c r="F17" s="36"/>
      <c r="G17" s="36"/>
      <c r="H17" s="36" t="s">
        <v>9</v>
      </c>
      <c r="I17" s="71" t="s">
        <v>43</v>
      </c>
      <c r="J17" s="72"/>
      <c r="K17" s="72"/>
    </row>
    <row r="18" spans="1:19" x14ac:dyDescent="0.25">
      <c r="A18" s="4">
        <v>14</v>
      </c>
      <c r="B18" s="36" t="s">
        <v>10</v>
      </c>
      <c r="C18" s="36"/>
      <c r="D18" s="36"/>
      <c r="E18" s="36"/>
      <c r="F18" s="36"/>
      <c r="G18" s="36"/>
      <c r="H18" s="36" t="s">
        <v>5</v>
      </c>
      <c r="I18" s="71" t="s">
        <v>45</v>
      </c>
      <c r="J18" s="72"/>
      <c r="K18" t="s">
        <v>2</v>
      </c>
    </row>
    <row r="19" spans="1:19" x14ac:dyDescent="0.25">
      <c r="A19" s="4">
        <v>15</v>
      </c>
      <c r="B19" s="36"/>
      <c r="C19" s="36"/>
      <c r="D19" s="36"/>
      <c r="E19" s="36"/>
      <c r="F19" s="36"/>
      <c r="G19" s="36" t="s">
        <v>5</v>
      </c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>
        <v>34</v>
      </c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/>
      <c r="E20" s="36"/>
      <c r="F20" s="36" t="s">
        <v>5</v>
      </c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>
        <v>25</v>
      </c>
      <c r="O20" s="57"/>
      <c r="P20" s="57"/>
      <c r="Q20" s="57"/>
      <c r="R20" s="57"/>
      <c r="S20" s="57"/>
    </row>
    <row r="21" spans="1:19" x14ac:dyDescent="0.25">
      <c r="A21" s="4">
        <v>17</v>
      </c>
      <c r="B21" s="36" t="s">
        <v>6</v>
      </c>
      <c r="C21" s="36"/>
      <c r="D21" s="36"/>
      <c r="E21" s="36"/>
      <c r="F21" s="36"/>
      <c r="G21" s="36" t="s">
        <v>5</v>
      </c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>
        <v>11</v>
      </c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/>
      <c r="E22" s="36"/>
      <c r="F22" s="36" t="s">
        <v>5</v>
      </c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/>
      <c r="D23" s="36"/>
      <c r="E23" s="36"/>
      <c r="F23" s="36" t="s">
        <v>5</v>
      </c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/>
      <c r="E24" s="36"/>
      <c r="F24" s="36" t="s">
        <v>9</v>
      </c>
      <c r="G24" s="36" t="s">
        <v>5</v>
      </c>
      <c r="H24" s="36"/>
      <c r="I24" s="38" t="s">
        <v>51</v>
      </c>
      <c r="J24" s="38" t="str">
        <f>TEXT(G3,"ddd")</f>
        <v>sáb</v>
      </c>
      <c r="K24" s="58"/>
    </row>
    <row r="25" spans="1:19" x14ac:dyDescent="0.25">
      <c r="A25" s="4">
        <v>21</v>
      </c>
      <c r="B25" s="36"/>
      <c r="C25" s="36"/>
      <c r="D25" s="36"/>
      <c r="E25" s="36"/>
      <c r="F25" s="36"/>
      <c r="G25" s="36" t="s">
        <v>9</v>
      </c>
      <c r="H25" s="36"/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/>
      <c r="C26" s="36"/>
      <c r="D26" s="36"/>
      <c r="E26" s="36"/>
      <c r="F26" s="36"/>
      <c r="G26" s="36"/>
      <c r="H26" s="36" t="s">
        <v>9</v>
      </c>
    </row>
    <row r="27" spans="1:19" x14ac:dyDescent="0.25">
      <c r="A27" s="4">
        <v>23</v>
      </c>
      <c r="B27" s="36"/>
      <c r="C27" s="36"/>
      <c r="D27" s="36"/>
      <c r="E27" s="36"/>
      <c r="F27" s="36"/>
      <c r="G27" s="36" t="s">
        <v>9</v>
      </c>
      <c r="H27" s="36"/>
      <c r="I27" s="71" t="s">
        <v>44</v>
      </c>
      <c r="J27" s="72"/>
      <c r="K27" s="72"/>
    </row>
    <row r="28" spans="1:19" x14ac:dyDescent="0.25">
      <c r="A28" s="4">
        <v>24</v>
      </c>
      <c r="B28" s="36" t="s">
        <v>10</v>
      </c>
      <c r="C28" s="36"/>
      <c r="D28" s="36"/>
      <c r="E28" s="36"/>
      <c r="F28" s="36"/>
      <c r="G28" s="36"/>
      <c r="H28" s="36" t="s">
        <v>5</v>
      </c>
      <c r="I28" s="71" t="s">
        <v>45</v>
      </c>
      <c r="J28" s="72"/>
      <c r="K28" t="s">
        <v>2</v>
      </c>
    </row>
    <row r="29" spans="1:19" x14ac:dyDescent="0.25">
      <c r="A29" s="4">
        <v>25</v>
      </c>
      <c r="B29" s="36" t="s">
        <v>5</v>
      </c>
      <c r="C29" s="36"/>
      <c r="D29" s="36"/>
      <c r="E29" s="36"/>
      <c r="F29" s="36" t="s">
        <v>5</v>
      </c>
      <c r="G29" s="36" t="s">
        <v>5</v>
      </c>
      <c r="H29" s="36" t="s">
        <v>9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6</v>
      </c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</row>
    <row r="31" spans="1:19" x14ac:dyDescent="0.25">
      <c r="A31" s="4">
        <v>27</v>
      </c>
      <c r="B31" s="36" t="s">
        <v>5</v>
      </c>
      <c r="C31" s="36"/>
      <c r="D31" s="36"/>
      <c r="E31" s="36"/>
      <c r="F31" s="36" t="s">
        <v>5</v>
      </c>
      <c r="G31" s="36" t="s">
        <v>5</v>
      </c>
      <c r="H31" s="36" t="s">
        <v>8</v>
      </c>
      <c r="I31" s="38" t="s">
        <v>48</v>
      </c>
      <c r="J31" s="38" t="str">
        <f t="shared" si="4"/>
        <v>qua</v>
      </c>
      <c r="K31" s="58"/>
    </row>
    <row r="32" spans="1:19" x14ac:dyDescent="0.25">
      <c r="A32" s="4">
        <v>28</v>
      </c>
      <c r="B32" s="36" t="s">
        <v>6</v>
      </c>
      <c r="C32" s="36"/>
      <c r="D32" s="36"/>
      <c r="E32" s="36"/>
      <c r="F32" s="36"/>
      <c r="G32" s="36" t="s">
        <v>5</v>
      </c>
      <c r="H32" s="36"/>
      <c r="I32" s="38" t="s">
        <v>49</v>
      </c>
      <c r="J32" s="38" t="str">
        <f t="shared" si="4"/>
        <v>qui</v>
      </c>
      <c r="K32" s="58"/>
    </row>
    <row r="33" spans="1:11" x14ac:dyDescent="0.25">
      <c r="A33" s="4">
        <v>29</v>
      </c>
      <c r="B33" s="36"/>
      <c r="C33" s="36"/>
      <c r="D33" s="36"/>
      <c r="E33" s="36"/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</row>
    <row r="34" spans="1:11" x14ac:dyDescent="0.25">
      <c r="A34" s="4">
        <v>30</v>
      </c>
      <c r="B34" s="36"/>
      <c r="C34" s="36"/>
      <c r="D34" s="36"/>
      <c r="E34" s="36"/>
      <c r="F34" s="36" t="s">
        <v>5</v>
      </c>
      <c r="G34" s="36"/>
      <c r="H34" s="36"/>
      <c r="I34" s="38" t="s">
        <v>51</v>
      </c>
      <c r="J34" s="38" t="str">
        <f t="shared" si="4"/>
        <v>sáb</v>
      </c>
      <c r="K34" s="58"/>
    </row>
    <row r="35" spans="1:11" x14ac:dyDescent="0.25">
      <c r="A35" s="4">
        <v>31</v>
      </c>
      <c r="B35" s="36"/>
      <c r="C35" s="36"/>
      <c r="D35" s="36"/>
      <c r="E35" s="36"/>
      <c r="F35" s="36" t="s">
        <v>5</v>
      </c>
      <c r="G35" s="36"/>
      <c r="H35" s="36"/>
      <c r="I35" s="38" t="s">
        <v>52</v>
      </c>
      <c r="J35" s="38" t="str">
        <f t="shared" si="4"/>
        <v>dom</v>
      </c>
      <c r="K35" s="58"/>
    </row>
    <row r="36" spans="1:11" x14ac:dyDescent="0.25">
      <c r="A36" s="4">
        <v>32</v>
      </c>
      <c r="B36" s="36" t="s">
        <v>6</v>
      </c>
      <c r="C36" s="36"/>
      <c r="D36" s="36"/>
      <c r="E36" s="36"/>
      <c r="F36" s="36"/>
      <c r="G36" s="36" t="s">
        <v>5</v>
      </c>
      <c r="H36" s="36"/>
    </row>
    <row r="37" spans="1:11" x14ac:dyDescent="0.25">
      <c r="A37" s="4">
        <v>33</v>
      </c>
      <c r="B37" s="36"/>
      <c r="C37" s="36"/>
      <c r="D37" s="36"/>
      <c r="E37" s="36"/>
      <c r="F37" s="36" t="s">
        <v>5</v>
      </c>
      <c r="G37" s="36"/>
      <c r="H37" s="36"/>
    </row>
    <row r="38" spans="1:11" x14ac:dyDescent="0.25">
      <c r="A38" s="4">
        <v>34</v>
      </c>
      <c r="B38" s="36" t="s">
        <v>6</v>
      </c>
      <c r="C38" s="36"/>
      <c r="D38" s="36"/>
      <c r="E38" s="36"/>
      <c r="F38" s="36"/>
      <c r="G38" s="36" t="s">
        <v>5</v>
      </c>
      <c r="H38" s="36"/>
    </row>
    <row r="39" spans="1:11" x14ac:dyDescent="0.25">
      <c r="A39" s="4">
        <v>35</v>
      </c>
      <c r="B39" s="36" t="s">
        <v>6</v>
      </c>
      <c r="C39" s="36"/>
      <c r="D39" s="36"/>
      <c r="E39" s="36"/>
      <c r="F39" s="36" t="s">
        <v>5</v>
      </c>
      <c r="G39" s="36" t="s">
        <v>5</v>
      </c>
      <c r="H39" s="36" t="s">
        <v>5</v>
      </c>
    </row>
    <row r="40" spans="1:11" x14ac:dyDescent="0.25">
      <c r="A40" s="4">
        <v>36</v>
      </c>
      <c r="B40" s="36"/>
      <c r="C40" s="36"/>
      <c r="D40" s="36"/>
      <c r="E40" s="36"/>
      <c r="F40" s="36"/>
      <c r="G40" s="36"/>
      <c r="H40" s="36"/>
    </row>
    <row r="41" spans="1:11" x14ac:dyDescent="0.25">
      <c r="A41" s="4">
        <v>37</v>
      </c>
      <c r="B41" s="36" t="s">
        <v>5</v>
      </c>
      <c r="C41" s="36"/>
      <c r="D41" s="36"/>
      <c r="E41" s="36"/>
      <c r="F41" s="36" t="s">
        <v>5</v>
      </c>
      <c r="G41" s="36" t="s">
        <v>5</v>
      </c>
      <c r="H41" s="36" t="s">
        <v>8</v>
      </c>
    </row>
    <row r="42" spans="1:11" x14ac:dyDescent="0.25">
      <c r="A42" s="4">
        <v>38</v>
      </c>
      <c r="B42" s="36" t="s">
        <v>5</v>
      </c>
      <c r="C42" s="36"/>
      <c r="D42" s="36" t="s">
        <v>5</v>
      </c>
      <c r="E42" s="36" t="s">
        <v>5</v>
      </c>
      <c r="F42" s="36"/>
      <c r="G42" s="36" t="s">
        <v>5</v>
      </c>
      <c r="H42" s="36" t="s">
        <v>5</v>
      </c>
    </row>
    <row r="43" spans="1:11" x14ac:dyDescent="0.25">
      <c r="A43" s="4">
        <v>39</v>
      </c>
      <c r="B43" s="36" t="s">
        <v>6</v>
      </c>
      <c r="C43" s="36"/>
      <c r="D43" s="36"/>
      <c r="E43" s="36"/>
      <c r="F43" s="36"/>
      <c r="G43" s="36" t="s">
        <v>5</v>
      </c>
      <c r="H43" s="36"/>
    </row>
    <row r="44" spans="1:11" x14ac:dyDescent="0.25">
      <c r="A44" s="4">
        <v>40</v>
      </c>
      <c r="B44" s="36" t="s">
        <v>6</v>
      </c>
      <c r="C44" s="36"/>
      <c r="D44" s="36"/>
      <c r="E44" s="36"/>
      <c r="F44" s="36"/>
      <c r="G44" s="36" t="s">
        <v>5</v>
      </c>
      <c r="H44" s="36"/>
    </row>
    <row r="45" spans="1:11" x14ac:dyDescent="0.25">
      <c r="A45" s="4">
        <v>41</v>
      </c>
      <c r="B45" s="36"/>
      <c r="C45" s="36"/>
      <c r="D45" s="36"/>
      <c r="E45" s="36"/>
      <c r="F45" s="36"/>
      <c r="G45" s="36"/>
      <c r="H45" s="36" t="s">
        <v>5</v>
      </c>
    </row>
    <row r="46" spans="1:11" x14ac:dyDescent="0.25">
      <c r="A46" s="4">
        <v>42</v>
      </c>
      <c r="B46" s="36" t="s">
        <v>5</v>
      </c>
      <c r="C46" s="36"/>
      <c r="D46" s="36"/>
      <c r="E46" s="36" t="s">
        <v>5</v>
      </c>
      <c r="F46" s="36"/>
      <c r="G46" s="36" t="s">
        <v>5</v>
      </c>
      <c r="H46" s="36"/>
    </row>
    <row r="47" spans="1:11" x14ac:dyDescent="0.25">
      <c r="A47" s="4">
        <v>43</v>
      </c>
      <c r="B47" s="36"/>
      <c r="C47" s="36"/>
      <c r="D47" s="36"/>
      <c r="E47" s="36"/>
      <c r="F47" s="36"/>
      <c r="G47" s="36"/>
      <c r="H47" s="36" t="s">
        <v>5</v>
      </c>
    </row>
    <row r="48" spans="1:11" x14ac:dyDescent="0.25">
      <c r="A48" s="4">
        <v>44</v>
      </c>
      <c r="B48" s="36"/>
      <c r="C48" s="36"/>
      <c r="D48" s="36"/>
      <c r="E48" s="36"/>
      <c r="F48" s="36"/>
      <c r="G48" s="36" t="s">
        <v>5</v>
      </c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</row>
    <row r="52" spans="1:16" x14ac:dyDescent="0.25">
      <c r="A52" s="4">
        <v>48</v>
      </c>
      <c r="B52" s="36"/>
      <c r="C52" s="36"/>
      <c r="D52" s="36"/>
      <c r="E52" s="36"/>
      <c r="F52" s="36"/>
      <c r="G52" s="36" t="s">
        <v>10</v>
      </c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 t="s">
        <v>5</v>
      </c>
      <c r="H53" s="36"/>
      <c r="K53" t="s">
        <v>57</v>
      </c>
    </row>
    <row r="54" spans="1:16" x14ac:dyDescent="0.25">
      <c r="A54" s="4">
        <v>50</v>
      </c>
      <c r="B54" s="36" t="s">
        <v>5</v>
      </c>
      <c r="C54" s="36"/>
      <c r="D54" s="36"/>
      <c r="E54" s="36" t="s">
        <v>8</v>
      </c>
      <c r="F54" s="36"/>
      <c r="G54" s="36"/>
      <c r="H54" s="36" t="s">
        <v>5</v>
      </c>
    </row>
    <row r="55" spans="1:16" x14ac:dyDescent="0.25">
      <c r="A55" s="4">
        <v>51</v>
      </c>
      <c r="B55" s="36" t="s">
        <v>5</v>
      </c>
      <c r="C55" s="36"/>
      <c r="D55" s="36"/>
      <c r="E55" s="36"/>
      <c r="F55" s="36"/>
      <c r="G55" s="36"/>
      <c r="H55" s="36" t="s">
        <v>5</v>
      </c>
    </row>
    <row r="56" spans="1:16" x14ac:dyDescent="0.25">
      <c r="A56" s="4">
        <v>52</v>
      </c>
      <c r="B56" s="36"/>
      <c r="C56" s="36"/>
      <c r="D56" s="36"/>
      <c r="E56" s="36"/>
      <c r="F56" s="36"/>
      <c r="G56" s="36"/>
      <c r="H56" s="36" t="s">
        <v>5</v>
      </c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 t="s">
        <v>5</v>
      </c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 t="s">
        <v>5</v>
      </c>
      <c r="H59" s="36"/>
    </row>
    <row r="60" spans="1:16" x14ac:dyDescent="0.25">
      <c r="A60" s="4">
        <v>56</v>
      </c>
      <c r="B60" s="36"/>
      <c r="C60" s="36"/>
      <c r="D60" s="36"/>
      <c r="E60" s="36" t="s">
        <v>5</v>
      </c>
      <c r="F60" s="36"/>
      <c r="G60" s="36"/>
      <c r="H60" s="36"/>
    </row>
    <row r="61" spans="1:16" x14ac:dyDescent="0.25">
      <c r="A61" s="4">
        <v>57</v>
      </c>
      <c r="B61" s="36" t="s">
        <v>9</v>
      </c>
      <c r="C61" s="36"/>
      <c r="D61" s="36"/>
      <c r="E61" s="36" t="s">
        <v>5</v>
      </c>
      <c r="F61" s="36"/>
      <c r="G61" s="36"/>
      <c r="H61" s="36"/>
    </row>
    <row r="62" spans="1:16" x14ac:dyDescent="0.25">
      <c r="A62" s="4">
        <v>58</v>
      </c>
      <c r="B62" s="36" t="s">
        <v>6</v>
      </c>
      <c r="C62" s="36"/>
      <c r="D62" s="36" t="s">
        <v>5</v>
      </c>
      <c r="E62" s="36"/>
      <c r="F62" s="36"/>
      <c r="G62" s="36"/>
      <c r="H62" s="36"/>
    </row>
    <row r="63" spans="1:16" x14ac:dyDescent="0.25">
      <c r="A63" s="4">
        <v>59</v>
      </c>
      <c r="B63" s="36"/>
      <c r="C63" s="36"/>
      <c r="D63" s="36" t="s">
        <v>5</v>
      </c>
      <c r="E63" s="36"/>
      <c r="F63" s="36"/>
      <c r="G63" s="36" t="s">
        <v>5</v>
      </c>
      <c r="H63" s="36"/>
    </row>
    <row r="64" spans="1:16" x14ac:dyDescent="0.25">
      <c r="A64" s="4">
        <v>60</v>
      </c>
      <c r="B64" s="36" t="s">
        <v>6</v>
      </c>
      <c r="C64" s="36"/>
      <c r="D64" s="36"/>
      <c r="E64" s="36" t="s">
        <v>5</v>
      </c>
      <c r="F64" s="36" t="s">
        <v>9</v>
      </c>
      <c r="G64" s="36"/>
      <c r="H64" s="36" t="s">
        <v>5</v>
      </c>
    </row>
    <row r="65" spans="1:8" x14ac:dyDescent="0.25">
      <c r="A65" s="4">
        <v>61</v>
      </c>
      <c r="B65" s="36"/>
      <c r="C65" s="36"/>
      <c r="D65" s="36" t="s">
        <v>5</v>
      </c>
      <c r="E65" s="36"/>
      <c r="F65" s="36"/>
      <c r="G65" s="36" t="s">
        <v>5</v>
      </c>
      <c r="H65" s="36"/>
    </row>
    <row r="66" spans="1:8" x14ac:dyDescent="0.25">
      <c r="A66" s="4">
        <v>62</v>
      </c>
      <c r="B66" s="36"/>
      <c r="C66" s="36"/>
      <c r="D66" s="36"/>
      <c r="E66" s="36" t="s">
        <v>5</v>
      </c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6</v>
      </c>
      <c r="C70" s="36"/>
      <c r="D70" s="36" t="s">
        <v>5</v>
      </c>
      <c r="E70" s="36"/>
      <c r="F70" s="36"/>
      <c r="G70" s="36"/>
      <c r="H70" s="36" t="s">
        <v>5</v>
      </c>
    </row>
    <row r="71" spans="1:8" x14ac:dyDescent="0.25">
      <c r="A71" s="4">
        <v>67</v>
      </c>
      <c r="B71" s="36" t="s">
        <v>6</v>
      </c>
      <c r="C71" s="36"/>
      <c r="D71" s="36"/>
      <c r="E71" s="36" t="s">
        <v>5</v>
      </c>
      <c r="F71" s="36"/>
      <c r="G71" s="36"/>
      <c r="H71" s="36" t="s">
        <v>5</v>
      </c>
    </row>
    <row r="72" spans="1:8" x14ac:dyDescent="0.25">
      <c r="A72" s="4">
        <v>68</v>
      </c>
      <c r="B72" s="36" t="s">
        <v>6</v>
      </c>
      <c r="C72" s="36"/>
      <c r="D72" s="36"/>
      <c r="E72" s="36" t="s">
        <v>8</v>
      </c>
      <c r="F72" s="36"/>
      <c r="G72" s="36"/>
      <c r="H72" s="36" t="s">
        <v>5</v>
      </c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 t="s">
        <v>5</v>
      </c>
    </row>
    <row r="78" spans="1:8" x14ac:dyDescent="0.25">
      <c r="A78" s="4">
        <v>74</v>
      </c>
      <c r="B78" s="36"/>
      <c r="C78" s="36"/>
      <c r="D78" s="36"/>
      <c r="E78" s="36"/>
      <c r="F78" s="36"/>
      <c r="G78" s="36" t="s">
        <v>5</v>
      </c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 t="s">
        <v>5</v>
      </c>
      <c r="H79" s="36"/>
    </row>
    <row r="80" spans="1:8" x14ac:dyDescent="0.25">
      <c r="A80" s="4">
        <v>102</v>
      </c>
      <c r="B80" s="36"/>
      <c r="C80" s="36"/>
      <c r="D80" s="36"/>
      <c r="E80" s="36"/>
      <c r="F80" s="36" t="s">
        <v>5</v>
      </c>
      <c r="G80" s="36"/>
      <c r="H80" s="36" t="s">
        <v>5</v>
      </c>
    </row>
    <row r="81" spans="1:8" x14ac:dyDescent="0.25">
      <c r="A81" s="4">
        <v>103</v>
      </c>
      <c r="B81" s="37"/>
      <c r="C81" s="36"/>
      <c r="D81" s="36"/>
      <c r="E81" s="36" t="s">
        <v>5</v>
      </c>
      <c r="F81" s="37"/>
      <c r="G81" s="36"/>
      <c r="H81" s="36"/>
    </row>
    <row r="82" spans="1:8" x14ac:dyDescent="0.25">
      <c r="A82" s="4">
        <v>104</v>
      </c>
      <c r="B82" s="37"/>
      <c r="C82" s="36"/>
      <c r="D82" s="36" t="s">
        <v>5</v>
      </c>
      <c r="E82" s="36"/>
      <c r="F82" s="37"/>
      <c r="G82" s="36" t="s">
        <v>5</v>
      </c>
      <c r="H82" s="36"/>
    </row>
    <row r="83" spans="1:8" x14ac:dyDescent="0.25">
      <c r="A83" s="4">
        <v>105</v>
      </c>
      <c r="B83" s="37" t="s">
        <v>5</v>
      </c>
      <c r="C83" s="36"/>
      <c r="D83" s="36"/>
      <c r="E83" s="36" t="s">
        <v>5</v>
      </c>
      <c r="F83" s="36"/>
      <c r="G83" s="36"/>
      <c r="H83" s="36" t="s">
        <v>5</v>
      </c>
    </row>
    <row r="84" spans="1:8" x14ac:dyDescent="0.25">
      <c r="A84" s="4">
        <v>106</v>
      </c>
      <c r="B84" s="37" t="s">
        <v>5</v>
      </c>
      <c r="C84" s="36"/>
      <c r="D84" s="36"/>
      <c r="E84" s="36" t="s">
        <v>5</v>
      </c>
      <c r="F84" s="36"/>
      <c r="G84" s="36"/>
      <c r="H84" s="36" t="s">
        <v>5</v>
      </c>
    </row>
    <row r="85" spans="1:8" x14ac:dyDescent="0.25">
      <c r="A85" s="4">
        <v>107</v>
      </c>
      <c r="B85" s="36"/>
      <c r="C85" s="36"/>
      <c r="D85" s="36" t="s">
        <v>5</v>
      </c>
      <c r="E85" s="37"/>
      <c r="F85" s="36"/>
      <c r="G85" s="36" t="s">
        <v>5</v>
      </c>
      <c r="H85" s="36"/>
    </row>
    <row r="86" spans="1:8" x14ac:dyDescent="0.25">
      <c r="A86" s="4">
        <v>108</v>
      </c>
      <c r="B86" s="36"/>
      <c r="C86" s="36"/>
      <c r="D86" s="36" t="s">
        <v>5</v>
      </c>
      <c r="E86" s="37"/>
      <c r="F86" s="36"/>
      <c r="G86" s="36" t="s">
        <v>5</v>
      </c>
      <c r="H86" s="36"/>
    </row>
    <row r="87" spans="1:8" x14ac:dyDescent="0.25">
      <c r="A87" s="4">
        <v>109</v>
      </c>
      <c r="B87" s="36" t="s">
        <v>5</v>
      </c>
      <c r="C87" s="36"/>
      <c r="D87" s="36"/>
      <c r="E87" s="36" t="s">
        <v>5</v>
      </c>
      <c r="F87" s="36"/>
      <c r="G87" s="36"/>
      <c r="H87" s="36" t="s">
        <v>5</v>
      </c>
    </row>
    <row r="88" spans="1:8" x14ac:dyDescent="0.25">
      <c r="A88" s="4">
        <v>110</v>
      </c>
      <c r="B88" s="36" t="s">
        <v>5</v>
      </c>
      <c r="C88" s="36"/>
      <c r="D88" s="36" t="s">
        <v>5</v>
      </c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 t="s">
        <v>5</v>
      </c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 t="s">
        <v>5</v>
      </c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 t="s">
        <v>5</v>
      </c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 t="s">
        <v>10</v>
      </c>
      <c r="E99" s="36"/>
      <c r="F99" s="36"/>
      <c r="G99" s="36"/>
      <c r="H99" s="36" t="s">
        <v>9</v>
      </c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 t="s">
        <v>5</v>
      </c>
      <c r="C101" s="36"/>
      <c r="D101" s="36"/>
      <c r="E101" s="37"/>
      <c r="F101" s="36"/>
      <c r="G101" s="36" t="s">
        <v>5</v>
      </c>
      <c r="H101" s="36"/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/>
      <c r="D104" s="36" t="s">
        <v>10</v>
      </c>
      <c r="E104" s="37"/>
      <c r="F104" s="36"/>
      <c r="G104" s="36" t="s">
        <v>5</v>
      </c>
      <c r="H104" s="36"/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/>
      <c r="D106" s="36"/>
      <c r="E106" s="36"/>
      <c r="F106" s="36" t="s">
        <v>5</v>
      </c>
      <c r="G106" s="36"/>
      <c r="H106" s="36" t="s">
        <v>9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 t="s">
        <v>5</v>
      </c>
      <c r="C108" s="36"/>
      <c r="D108" s="36"/>
      <c r="E108" s="36"/>
      <c r="F108" s="36" t="s">
        <v>5</v>
      </c>
      <c r="G108" s="36" t="s">
        <v>5</v>
      </c>
      <c r="H108" s="36"/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5">
    <cfRule type="cellIs" dxfId="243" priority="207" operator="equal">
      <formula>"Energia"</formula>
    </cfRule>
  </conditionalFormatting>
  <conditionalFormatting sqref="B17:B18">
    <cfRule type="cellIs" dxfId="242" priority="206" operator="equal">
      <formula>"Energia"</formula>
    </cfRule>
  </conditionalFormatting>
  <conditionalFormatting sqref="B29:B30">
    <cfRule type="cellIs" dxfId="241" priority="37" operator="equal">
      <formula>"Energia"</formula>
    </cfRule>
  </conditionalFormatting>
  <conditionalFormatting sqref="B32">
    <cfRule type="cellIs" dxfId="240" priority="29" operator="equal">
      <formula>"Energia"</formula>
    </cfRule>
  </conditionalFormatting>
  <conditionalFormatting sqref="B34:B38">
    <cfRule type="cellIs" dxfId="239" priority="27" operator="equal">
      <formula>"Energia"</formula>
    </cfRule>
  </conditionalFormatting>
  <conditionalFormatting sqref="B100">
    <cfRule type="cellIs" dxfId="238" priority="188" operator="equal">
      <formula>"Energia"</formula>
    </cfRule>
  </conditionalFormatting>
  <conditionalFormatting sqref="B106">
    <cfRule type="cellIs" dxfId="237" priority="123" operator="equal">
      <formula>"Energia"</formula>
    </cfRule>
  </conditionalFormatting>
  <conditionalFormatting sqref="B22:C24">
    <cfRule type="cellIs" dxfId="236" priority="201" operator="equal">
      <formula>"Chuva"</formula>
    </cfRule>
    <cfRule type="cellIs" dxfId="235" priority="200" operator="equal">
      <formula>"Operação"</formula>
    </cfRule>
    <cfRule type="cellIs" dxfId="234" priority="198" operator="equal">
      <formula>"Energia"</formula>
    </cfRule>
    <cfRule type="cellIs" dxfId="233" priority="199" operator="equal">
      <formula>"Feito"</formula>
    </cfRule>
    <cfRule type="cellIs" dxfId="232" priority="202" operator="equal">
      <formula>"Elétrico"</formula>
    </cfRule>
    <cfRule type="cellIs" dxfId="231" priority="203" operator="equal">
      <formula>"Mecânico"</formula>
    </cfRule>
    <cfRule type="cellIs" dxfId="230" priority="204" operator="equal">
      <formula>"Ok"</formula>
    </cfRule>
  </conditionalFormatting>
  <conditionalFormatting sqref="B28:C28">
    <cfRule type="cellIs" dxfId="229" priority="282" operator="equal">
      <formula>"Energia"</formula>
    </cfRule>
  </conditionalFormatting>
  <conditionalFormatting sqref="B79:C111">
    <cfRule type="cellIs" dxfId="228" priority="253" operator="equal">
      <formula>"Energia"</formula>
    </cfRule>
  </conditionalFormatting>
  <conditionalFormatting sqref="B18:D20">
    <cfRule type="cellIs" dxfId="227" priority="284" operator="equal">
      <formula>"Energia"</formula>
    </cfRule>
  </conditionalFormatting>
  <conditionalFormatting sqref="B53:D78 B79:C111">
    <cfRule type="cellIs" dxfId="226" priority="578" operator="equal">
      <formula>"Chuva"</formula>
    </cfRule>
    <cfRule type="cellIs" dxfId="225" priority="581" operator="equal">
      <formula>"Ok"</formula>
    </cfRule>
    <cfRule type="cellIs" dxfId="224" priority="580" operator="equal">
      <formula>"Mecânico"</formula>
    </cfRule>
    <cfRule type="cellIs" dxfId="223" priority="577" operator="equal">
      <formula>"Operação"</formula>
    </cfRule>
    <cfRule type="cellIs" dxfId="222" priority="579" operator="equal">
      <formula>"Elétrico"</formula>
    </cfRule>
    <cfRule type="cellIs" dxfId="221" priority="576" operator="equal">
      <formula>"Feito"</formula>
    </cfRule>
  </conditionalFormatting>
  <conditionalFormatting sqref="B53:D78">
    <cfRule type="cellIs" dxfId="220" priority="575" operator="equal">
      <formula>"Energia"</formula>
    </cfRule>
  </conditionalFormatting>
  <conditionalFormatting sqref="B95:D95">
    <cfRule type="cellIs" dxfId="219" priority="189" operator="equal">
      <formula>"Energia"</formula>
    </cfRule>
  </conditionalFormatting>
  <conditionalFormatting sqref="B27:E31">
    <cfRule type="cellIs" dxfId="218" priority="283" operator="equal">
      <formula>"Energia"</formula>
    </cfRule>
  </conditionalFormatting>
  <conditionalFormatting sqref="B27:E35">
    <cfRule type="cellIs" dxfId="217" priority="36" operator="equal">
      <formula>"Ok"</formula>
    </cfRule>
    <cfRule type="cellIs" dxfId="216" priority="31" operator="equal">
      <formula>"Feito"</formula>
    </cfRule>
    <cfRule type="cellIs" dxfId="215" priority="32" operator="equal">
      <formula>"Operação"</formula>
    </cfRule>
    <cfRule type="cellIs" dxfId="214" priority="33" operator="equal">
      <formula>"Chuva"</formula>
    </cfRule>
    <cfRule type="cellIs" dxfId="213" priority="34" operator="equal">
      <formula>"Elétrico"</formula>
    </cfRule>
    <cfRule type="cellIs" dxfId="212" priority="35" operator="equal">
      <formula>"Mecânico"</formula>
    </cfRule>
  </conditionalFormatting>
  <conditionalFormatting sqref="B6:F12 B13:H17 F19:F22">
    <cfRule type="cellIs" dxfId="211" priority="587" operator="equal">
      <formula>"Mecânico"</formula>
    </cfRule>
    <cfRule type="cellIs" dxfId="210" priority="588" operator="equal">
      <formula>"Ok"</formula>
    </cfRule>
    <cfRule type="cellIs" dxfId="209" priority="583" operator="equal">
      <formula>"Feito"</formula>
    </cfRule>
    <cfRule type="cellIs" dxfId="208" priority="584" operator="equal">
      <formula>"Operação"</formula>
    </cfRule>
    <cfRule type="cellIs" dxfId="207" priority="585" operator="equal">
      <formula>"Chuva"</formula>
    </cfRule>
    <cfRule type="cellIs" dxfId="206" priority="586" operator="equal">
      <formula>"Elétrico"</formula>
    </cfRule>
  </conditionalFormatting>
  <conditionalFormatting sqref="B25:F26">
    <cfRule type="cellIs" dxfId="205" priority="85" operator="equal">
      <formula>"Feito"</formula>
    </cfRule>
    <cfRule type="cellIs" dxfId="204" priority="86" operator="equal">
      <formula>"Operação"</formula>
    </cfRule>
    <cfRule type="cellIs" dxfId="203" priority="87" operator="equal">
      <formula>"Chuva"</formula>
    </cfRule>
    <cfRule type="cellIs" dxfId="202" priority="88" operator="equal">
      <formula>"Elétrico"</formula>
    </cfRule>
    <cfRule type="cellIs" dxfId="201" priority="89" operator="equal">
      <formula>"Mecânico"</formula>
    </cfRule>
    <cfRule type="cellIs" dxfId="200" priority="90" operator="equal">
      <formula>"Ok"</formula>
    </cfRule>
    <cfRule type="cellIs" dxfId="199" priority="83" operator="equal">
      <formula>"Energia"</formula>
    </cfRule>
  </conditionalFormatting>
  <conditionalFormatting sqref="B97:F97">
    <cfRule type="cellIs" dxfId="198" priority="449" operator="equal">
      <formula>"Energia"</formula>
    </cfRule>
  </conditionalFormatting>
  <conditionalFormatting sqref="B5:H5 I5:I16 G7:G8 E18:H18 B18:D20 E19:E20 I19:I26 B21:E21 D23:F23 I29:I78 B38:E43 F38:F46 D44:E44 H44 B44:C51 E45:E46 D45:D51 E47:G47 B52:H52 F77:H77 F78:G78 E88:G97 D88:D106">
    <cfRule type="cellIs" dxfId="197" priority="604" operator="equal">
      <formula>"Mecânico"</formula>
    </cfRule>
    <cfRule type="cellIs" dxfId="196" priority="600" operator="equal">
      <formula>"Feito"</formula>
    </cfRule>
    <cfRule type="cellIs" dxfId="195" priority="601" operator="equal">
      <formula>"Operação"</formula>
    </cfRule>
    <cfRule type="cellIs" dxfId="194" priority="605" operator="equal">
      <formula>"Ok"</formula>
    </cfRule>
    <cfRule type="cellIs" dxfId="193" priority="602" operator="equal">
      <formula>"Chuva"</formula>
    </cfRule>
    <cfRule type="cellIs" dxfId="192" priority="603" operator="equal">
      <formula>"Elétrico"</formula>
    </cfRule>
  </conditionalFormatting>
  <conditionalFormatting sqref="B5:H17">
    <cfRule type="cellIs" dxfId="191" priority="441" operator="equal">
      <formula>"Energia"</formula>
    </cfRule>
  </conditionalFormatting>
  <conditionalFormatting sqref="B36:H36">
    <cfRule type="cellIs" dxfId="190" priority="418" operator="equal">
      <formula>"Energia"</formula>
    </cfRule>
  </conditionalFormatting>
  <conditionalFormatting sqref="B36:H37">
    <cfRule type="cellIs" dxfId="189" priority="108" operator="equal">
      <formula>"Operação"</formula>
    </cfRule>
    <cfRule type="cellIs" dxfId="188" priority="112" operator="equal">
      <formula>"Ok"</formula>
    </cfRule>
    <cfRule type="cellIs" dxfId="187" priority="111" operator="equal">
      <formula>"Mecânico"</formula>
    </cfRule>
    <cfRule type="cellIs" dxfId="186" priority="110" operator="equal">
      <formula>"Elétrico"</formula>
    </cfRule>
    <cfRule type="cellIs" dxfId="185" priority="109" operator="equal">
      <formula>"Chuva"</formula>
    </cfRule>
    <cfRule type="cellIs" dxfId="184" priority="107" operator="equal">
      <formula>"Feito"</formula>
    </cfRule>
  </conditionalFormatting>
  <conditionalFormatting sqref="C19">
    <cfRule type="cellIs" dxfId="183" priority="448" operator="equal">
      <formula>"Energia"</formula>
    </cfRule>
  </conditionalFormatting>
  <conditionalFormatting sqref="C28:C37">
    <cfRule type="cellIs" dxfId="182" priority="38" operator="equal">
      <formula>"Energia"</formula>
    </cfRule>
  </conditionalFormatting>
  <conditionalFormatting sqref="C41">
    <cfRule type="cellIs" dxfId="181" priority="544" operator="equal">
      <formula>"Energia"</formula>
    </cfRule>
  </conditionalFormatting>
  <conditionalFormatting sqref="C56">
    <cfRule type="cellIs" dxfId="180" priority="574" operator="equal">
      <formula>"Ok"</formula>
    </cfRule>
    <cfRule type="cellIs" dxfId="179" priority="570" operator="equal">
      <formula>"Operação"</formula>
    </cfRule>
    <cfRule type="cellIs" dxfId="178" priority="571" operator="equal">
      <formula>"Chuva"</formula>
    </cfRule>
    <cfRule type="cellIs" dxfId="177" priority="572" operator="equal">
      <formula>"Elétrico"</formula>
    </cfRule>
    <cfRule type="cellIs" dxfId="176" priority="573" operator="equal">
      <formula>"Mecânico"</formula>
    </cfRule>
    <cfRule type="cellIs" dxfId="175" priority="569" operator="equal">
      <formula>"Feito"</formula>
    </cfRule>
  </conditionalFormatting>
  <conditionalFormatting sqref="C56:C58">
    <cfRule type="cellIs" dxfId="174" priority="543" operator="equal">
      <formula>"Energia"</formula>
    </cfRule>
  </conditionalFormatting>
  <conditionalFormatting sqref="C111">
    <cfRule type="cellIs" dxfId="173" priority="542" operator="equal">
      <formula>"Energia"</formula>
    </cfRule>
  </conditionalFormatting>
  <conditionalFormatting sqref="C30:D30">
    <cfRule type="cellIs" dxfId="172" priority="562" operator="equal">
      <formula>"Energia"</formula>
    </cfRule>
  </conditionalFormatting>
  <conditionalFormatting sqref="D17:D20">
    <cfRule type="cellIs" dxfId="171" priority="445" operator="equal">
      <formula>"Energia"</formula>
    </cfRule>
  </conditionalFormatting>
  <conditionalFormatting sqref="D27:D37">
    <cfRule type="cellIs" dxfId="170" priority="16" operator="equal">
      <formula>"Energia"</formula>
    </cfRule>
  </conditionalFormatting>
  <conditionalFormatting sqref="D39:D40 D44:D53 D60:D77">
    <cfRule type="cellIs" dxfId="169" priority="533" operator="equal">
      <formula>"Energia"</formula>
    </cfRule>
  </conditionalFormatting>
  <conditionalFormatting sqref="D88:D106">
    <cfRule type="cellIs" dxfId="168" priority="176" operator="equal">
      <formula>"Energia"</formula>
    </cfRule>
  </conditionalFormatting>
  <conditionalFormatting sqref="D22:E22">
    <cfRule type="cellIs" dxfId="167" priority="23" operator="equal">
      <formula>"Chuva"</formula>
    </cfRule>
    <cfRule type="cellIs" dxfId="166" priority="19" operator="equal">
      <formula>"Energia"</formula>
    </cfRule>
    <cfRule type="cellIs" dxfId="165" priority="21" operator="equal">
      <formula>"Feito"</formula>
    </cfRule>
    <cfRule type="cellIs" dxfId="164" priority="22" operator="equal">
      <formula>"Operação"</formula>
    </cfRule>
    <cfRule type="cellIs" dxfId="163" priority="24" operator="equal">
      <formula>"Elétrico"</formula>
    </cfRule>
    <cfRule type="cellIs" dxfId="162" priority="26" operator="equal">
      <formula>"Ok"</formula>
    </cfRule>
    <cfRule type="cellIs" dxfId="161" priority="25" operator="equal">
      <formula>"Mecânico"</formula>
    </cfRule>
  </conditionalFormatting>
  <conditionalFormatting sqref="D32:E33">
    <cfRule type="cellIs" dxfId="160" priority="422" operator="equal">
      <formula>"Energia"</formula>
    </cfRule>
  </conditionalFormatting>
  <conditionalFormatting sqref="D79:G87 G99:H99 H100 G101:H101 H108:H111">
    <cfRule type="cellIs" dxfId="159" priority="590" operator="equal">
      <formula>"Energia"</formula>
    </cfRule>
  </conditionalFormatting>
  <conditionalFormatting sqref="D79:G87">
    <cfRule type="cellIs" dxfId="158" priority="594" operator="equal">
      <formula>"Elétrico"</formula>
    </cfRule>
    <cfRule type="cellIs" dxfId="157" priority="593" operator="equal">
      <formula>"Chuva"</formula>
    </cfRule>
    <cfRule type="cellIs" dxfId="156" priority="592" operator="equal">
      <formula>"Operação"</formula>
    </cfRule>
    <cfRule type="cellIs" dxfId="155" priority="591" operator="equal">
      <formula>"Feito"</formula>
    </cfRule>
    <cfRule type="cellIs" dxfId="154" priority="596" operator="equal">
      <formula>"Ok"</formula>
    </cfRule>
    <cfRule type="cellIs" dxfId="153" priority="595" operator="equal">
      <formula>"Mecânico"</formula>
    </cfRule>
  </conditionalFormatting>
  <conditionalFormatting sqref="D24:H24">
    <cfRule type="cellIs" dxfId="152" priority="472" operator="equal">
      <formula>"Energia"</formula>
    </cfRule>
    <cfRule type="cellIs" dxfId="151" priority="473" operator="equal">
      <formula>"Feito"</formula>
    </cfRule>
    <cfRule type="cellIs" dxfId="150" priority="476" operator="equal">
      <formula>"Elétrico"</formula>
    </cfRule>
    <cfRule type="cellIs" dxfId="149" priority="474" operator="equal">
      <formula>"Operação"</formula>
    </cfRule>
    <cfRule type="cellIs" dxfId="148" priority="475" operator="equal">
      <formula>"Chuva"</formula>
    </cfRule>
    <cfRule type="cellIs" dxfId="147" priority="477" operator="equal">
      <formula>"Mecânico"</formula>
    </cfRule>
    <cfRule type="cellIs" dxfId="146" priority="478" operator="equal">
      <formula>"Ok"</formula>
    </cfRule>
  </conditionalFormatting>
  <conditionalFormatting sqref="D37:H37">
    <cfRule type="cellIs" dxfId="145" priority="416" operator="equal">
      <formula>"Energia"</formula>
    </cfRule>
  </conditionalFormatting>
  <conditionalFormatting sqref="D107:H111">
    <cfRule type="cellIs" dxfId="144" priority="491" operator="equal">
      <formula>"Mecânico"</formula>
    </cfRule>
    <cfRule type="cellIs" dxfId="143" priority="487" operator="equal">
      <formula>"Feito"</formula>
    </cfRule>
    <cfRule type="cellIs" dxfId="142" priority="492" operator="equal">
      <formula>"Ok"</formula>
    </cfRule>
    <cfRule type="cellIs" dxfId="141" priority="488" operator="equal">
      <formula>"Operação"</formula>
    </cfRule>
    <cfRule type="cellIs" dxfId="140" priority="489" operator="equal">
      <formula>"Chuva"</formula>
    </cfRule>
    <cfRule type="cellIs" dxfId="139" priority="490" operator="equal">
      <formula>"Elétrico"</formula>
    </cfRule>
  </conditionalFormatting>
  <conditionalFormatting sqref="E12 B12:B13 C12:C17 D32:H32 B33:H33 B98:D103">
    <cfRule type="cellIs" dxfId="138" priority="597" operator="equal">
      <formula>"Energia"</formula>
    </cfRule>
  </conditionalFormatting>
  <conditionalFormatting sqref="E27:E29">
    <cfRule type="cellIs" dxfId="137" priority="252" operator="equal">
      <formula>"Energia"</formula>
    </cfRule>
  </conditionalFormatting>
  <conditionalFormatting sqref="E34:E37">
    <cfRule type="cellIs" dxfId="136" priority="10" operator="equal">
      <formula>"Energia"</formula>
    </cfRule>
  </conditionalFormatting>
  <conditionalFormatting sqref="E39">
    <cfRule type="cellIs" dxfId="135" priority="413" operator="equal">
      <formula>"Energia"</formula>
    </cfRule>
  </conditionalFormatting>
  <conditionalFormatting sqref="E66">
    <cfRule type="cellIs" dxfId="134" priority="9" operator="equal">
      <formula>"Energia"</formula>
    </cfRule>
  </conditionalFormatting>
  <conditionalFormatting sqref="E77:E78">
    <cfRule type="cellIs" dxfId="133" priority="390" operator="equal">
      <formula>"Mecânico"</formula>
    </cfRule>
    <cfRule type="cellIs" dxfId="132" priority="391" operator="equal">
      <formula>"Ok"</formula>
    </cfRule>
    <cfRule type="cellIs" dxfId="131" priority="389" operator="equal">
      <formula>"Elétrico"</formula>
    </cfRule>
    <cfRule type="cellIs" dxfId="130" priority="388" operator="equal">
      <formula>"Chuva"</formula>
    </cfRule>
    <cfRule type="cellIs" dxfId="129" priority="385" operator="equal">
      <formula>"Energia"</formula>
    </cfRule>
    <cfRule type="cellIs" dxfId="128" priority="387" operator="equal">
      <formula>"Operação"</formula>
    </cfRule>
    <cfRule type="cellIs" dxfId="127" priority="386" operator="equal">
      <formula>"Feito"</formula>
    </cfRule>
  </conditionalFormatting>
  <conditionalFormatting sqref="E48:F51">
    <cfRule type="cellIs" dxfId="126" priority="184" operator="equal">
      <formula>"Ok"</formula>
    </cfRule>
    <cfRule type="cellIs" dxfId="125" priority="183" operator="equal">
      <formula>"Mecânico"</formula>
    </cfRule>
    <cfRule type="cellIs" dxfId="124" priority="181" operator="equal">
      <formula>"Chuva"</formula>
    </cfRule>
    <cfRule type="cellIs" dxfId="123" priority="180" operator="equal">
      <formula>"Operação"</formula>
    </cfRule>
    <cfRule type="cellIs" dxfId="122" priority="179" operator="equal">
      <formula>"Feito"</formula>
    </cfRule>
    <cfRule type="cellIs" dxfId="121" priority="178" operator="equal">
      <formula>"Energia"</formula>
    </cfRule>
    <cfRule type="cellIs" dxfId="120" priority="182" operator="equal">
      <formula>"Elétrico"</formula>
    </cfRule>
  </conditionalFormatting>
  <conditionalFormatting sqref="E90:F90">
    <cfRule type="cellIs" dxfId="119" priority="175" operator="equal">
      <formula>"Energia"</formula>
    </cfRule>
  </conditionalFormatting>
  <conditionalFormatting sqref="E92:F92">
    <cfRule type="cellIs" dxfId="118" priority="174" operator="equal">
      <formula>"Energia"</formula>
    </cfRule>
  </conditionalFormatting>
  <conditionalFormatting sqref="E98:F106">
    <cfRule type="cellIs" dxfId="117" priority="65" operator="equal">
      <formula>"Chuva"</formula>
    </cfRule>
    <cfRule type="cellIs" dxfId="116" priority="66" operator="equal">
      <formula>"Elétrico"</formula>
    </cfRule>
    <cfRule type="cellIs" dxfId="115" priority="68" operator="equal">
      <formula>"Ok"</formula>
    </cfRule>
    <cfRule type="cellIs" dxfId="114" priority="67" operator="equal">
      <formula>"Mecânico"</formula>
    </cfRule>
    <cfRule type="cellIs" dxfId="113" priority="62" operator="equal">
      <formula>"Energia"</formula>
    </cfRule>
    <cfRule type="cellIs" dxfId="112" priority="63" operator="equal">
      <formula>"Feito"</formula>
    </cfRule>
    <cfRule type="cellIs" dxfId="111" priority="64" operator="equal">
      <formula>"Operação"</formula>
    </cfRule>
  </conditionalFormatting>
  <conditionalFormatting sqref="E108:G108">
    <cfRule type="cellIs" dxfId="110" priority="508" operator="equal">
      <formula>"Energia"</formula>
    </cfRule>
  </conditionalFormatting>
  <conditionalFormatting sqref="E17:H18">
    <cfRule type="cellIs" dxfId="109" priority="440" operator="equal">
      <formula>"Energia"</formula>
    </cfRule>
  </conditionalFormatting>
  <conditionalFormatting sqref="E53:H76">
    <cfRule type="cellIs" dxfId="108" priority="3" operator="equal">
      <formula>"Feito"</formula>
    </cfRule>
    <cfRule type="cellIs" dxfId="107" priority="7" operator="equal">
      <formula>"Mecânico"</formula>
    </cfRule>
    <cfRule type="cellIs" dxfId="106" priority="8" operator="equal">
      <formula>"Ok"</formula>
    </cfRule>
    <cfRule type="cellIs" dxfId="105" priority="1" operator="equal">
      <formula>"Energia"</formula>
    </cfRule>
    <cfRule type="cellIs" dxfId="104" priority="6" operator="equal">
      <formula>"Elétrico"</formula>
    </cfRule>
    <cfRule type="cellIs" dxfId="103" priority="5" operator="equal">
      <formula>"Chuva"</formula>
    </cfRule>
    <cfRule type="cellIs" dxfId="102" priority="4" operator="equal">
      <formula>"Operação"</formula>
    </cfRule>
  </conditionalFormatting>
  <conditionalFormatting sqref="F19:F22">
    <cfRule type="cellIs" dxfId="101" priority="582" operator="equal">
      <formula>"Energia"</formula>
    </cfRule>
  </conditionalFormatting>
  <conditionalFormatting sqref="F27:F28">
    <cfRule type="cellIs" dxfId="100" priority="255" operator="equal">
      <formula>"Energia"</formula>
    </cfRule>
    <cfRule type="cellIs" dxfId="99" priority="261" operator="equal">
      <formula>"Ok"</formula>
    </cfRule>
    <cfRule type="cellIs" dxfId="98" priority="260" operator="equal">
      <formula>"Mecânico"</formula>
    </cfRule>
    <cfRule type="cellIs" dxfId="97" priority="259" operator="equal">
      <formula>"Elétrico"</formula>
    </cfRule>
    <cfRule type="cellIs" dxfId="96" priority="258" operator="equal">
      <formula>"Chuva"</formula>
    </cfRule>
    <cfRule type="cellIs" dxfId="95" priority="257" operator="equal">
      <formula>"Operação"</formula>
    </cfRule>
    <cfRule type="cellIs" dxfId="94" priority="256" operator="equal">
      <formula>"Feito"</formula>
    </cfRule>
  </conditionalFormatting>
  <conditionalFormatting sqref="F30:F34">
    <cfRule type="cellIs" dxfId="93" priority="484" operator="equal">
      <formula>"Mecânico"</formula>
    </cfRule>
    <cfRule type="cellIs" dxfId="92" priority="485" operator="equal">
      <formula>"Ok"</formula>
    </cfRule>
    <cfRule type="cellIs" dxfId="91" priority="482" operator="equal">
      <formula>"Chuva"</formula>
    </cfRule>
    <cfRule type="cellIs" dxfId="90" priority="479" operator="equal">
      <formula>"Energia"</formula>
    </cfRule>
    <cfRule type="cellIs" dxfId="89" priority="480" operator="equal">
      <formula>"Feito"</formula>
    </cfRule>
    <cfRule type="cellIs" dxfId="88" priority="481" operator="equal">
      <formula>"Operação"</formula>
    </cfRule>
    <cfRule type="cellIs" dxfId="87" priority="483" operator="equal">
      <formula>"Elétrico"</formula>
    </cfRule>
  </conditionalFormatting>
  <conditionalFormatting sqref="F29:G29 G30:G31">
    <cfRule type="cellIs" dxfId="86" priority="424" operator="equal">
      <formula>"Energia"</formula>
    </cfRule>
    <cfRule type="cellIs" dxfId="85" priority="426" operator="equal">
      <formula>"Feito"</formula>
    </cfRule>
    <cfRule type="cellIs" dxfId="84" priority="427" operator="equal">
      <formula>"Operação"</formula>
    </cfRule>
    <cfRule type="cellIs" dxfId="83" priority="428" operator="equal">
      <formula>"Chuva"</formula>
    </cfRule>
    <cfRule type="cellIs" dxfId="82" priority="429" operator="equal">
      <formula>"Elétrico"</formula>
    </cfRule>
    <cfRule type="cellIs" dxfId="81" priority="431" operator="equal">
      <formula>"Ok"</formula>
    </cfRule>
    <cfRule type="cellIs" dxfId="80" priority="430" operator="equal">
      <formula>"Mecânico"</formula>
    </cfRule>
  </conditionalFormatting>
  <conditionalFormatting sqref="F109:G111">
    <cfRule type="cellIs" dxfId="79" priority="486" operator="equal">
      <formula>"Energia"</formula>
    </cfRule>
  </conditionalFormatting>
  <conditionalFormatting sqref="F35:H35">
    <cfRule type="cellIs" dxfId="78" priority="348" operator="equal">
      <formula>"Energia"</formula>
    </cfRule>
    <cfRule type="cellIs" dxfId="77" priority="349" operator="equal">
      <formula>"Feito"</formula>
    </cfRule>
    <cfRule type="cellIs" dxfId="76" priority="350" operator="equal">
      <formula>"Operação"</formula>
    </cfRule>
    <cfRule type="cellIs" dxfId="75" priority="351" operator="equal">
      <formula>"Chuva"</formula>
    </cfRule>
    <cfRule type="cellIs" dxfId="74" priority="353" operator="equal">
      <formula>"Mecânico"</formula>
    </cfRule>
    <cfRule type="cellIs" dxfId="73" priority="354" operator="equal">
      <formula>"Ok"</formula>
    </cfRule>
    <cfRule type="cellIs" dxfId="72" priority="352" operator="equal">
      <formula>"Elétrico"</formula>
    </cfRule>
  </conditionalFormatting>
  <conditionalFormatting sqref="G25:G28">
    <cfRule type="cellIs" dxfId="71" priority="324" operator="equal">
      <formula>"Energia"</formula>
    </cfRule>
    <cfRule type="cellIs" dxfId="70" priority="329" operator="equal">
      <formula>"Elétrico"</formula>
    </cfRule>
    <cfRule type="cellIs" dxfId="69" priority="326" operator="equal">
      <formula>"Feito"</formula>
    </cfRule>
    <cfRule type="cellIs" dxfId="68" priority="328" operator="equal">
      <formula>"Chuva"</formula>
    </cfRule>
    <cfRule type="cellIs" dxfId="67" priority="327" operator="equal">
      <formula>"Operação"</formula>
    </cfRule>
    <cfRule type="cellIs" dxfId="66" priority="330" operator="equal">
      <formula>"Mecânico"</formula>
    </cfRule>
    <cfRule type="cellIs" dxfId="65" priority="331" operator="equal">
      <formula>"Ok"</formula>
    </cfRule>
  </conditionalFormatting>
  <conditionalFormatting sqref="G43:G45">
    <cfRule type="cellIs" dxfId="64" priority="516" operator="equal">
      <formula>"Energia"</formula>
    </cfRule>
    <cfRule type="cellIs" dxfId="63" priority="517" operator="equal">
      <formula>"Feito"</formula>
    </cfRule>
    <cfRule type="cellIs" dxfId="62" priority="518" operator="equal">
      <formula>"Operação"</formula>
    </cfRule>
    <cfRule type="cellIs" dxfId="61" priority="519" operator="equal">
      <formula>"Chuva"</formula>
    </cfRule>
    <cfRule type="cellIs" dxfId="60" priority="520" operator="equal">
      <formula>"Elétrico"</formula>
    </cfRule>
    <cfRule type="cellIs" dxfId="59" priority="521" operator="equal">
      <formula>"Mecânico"</formula>
    </cfRule>
    <cfRule type="cellIs" dxfId="58" priority="522" operator="equal">
      <formula>"Ok"</formula>
    </cfRule>
  </conditionalFormatting>
  <conditionalFormatting sqref="G92:G93">
    <cfRule type="cellIs" dxfId="57" priority="242" operator="equal">
      <formula>"Energia"</formula>
    </cfRule>
  </conditionalFormatting>
  <conditionalFormatting sqref="G95">
    <cfRule type="cellIs" dxfId="56" priority="241" operator="equal">
      <formula>"Energia"</formula>
    </cfRule>
  </conditionalFormatting>
  <conditionalFormatting sqref="G97:G106">
    <cfRule type="cellIs" dxfId="55" priority="55" operator="equal">
      <formula>"Energia"</formula>
    </cfRule>
  </conditionalFormatting>
  <conditionalFormatting sqref="G98">
    <cfRule type="cellIs" dxfId="54" priority="234" operator="equal">
      <formula>"Feito"</formula>
    </cfRule>
    <cfRule type="cellIs" dxfId="53" priority="235" operator="equal">
      <formula>"Operação"</formula>
    </cfRule>
    <cfRule type="cellIs" dxfId="52" priority="237" operator="equal">
      <formula>"Elétrico"</formula>
    </cfRule>
    <cfRule type="cellIs" dxfId="51" priority="238" operator="equal">
      <formula>"Mecânico"</formula>
    </cfRule>
    <cfRule type="cellIs" dxfId="50" priority="239" operator="equal">
      <formula>"Ok"</formula>
    </cfRule>
    <cfRule type="cellIs" dxfId="49" priority="236" operator="equal">
      <formula>"Chuva"</formula>
    </cfRule>
  </conditionalFormatting>
  <conditionalFormatting sqref="G5:H12">
    <cfRule type="cellIs" dxfId="48" priority="507" operator="equal">
      <formula>"Ok"</formula>
    </cfRule>
    <cfRule type="cellIs" dxfId="47" priority="506" operator="equal">
      <formula>"Mecânico"</formula>
    </cfRule>
    <cfRule type="cellIs" dxfId="46" priority="505" operator="equal">
      <formula>"Elétrico"</formula>
    </cfRule>
    <cfRule type="cellIs" dxfId="45" priority="504" operator="equal">
      <formula>"Chuva"</formula>
    </cfRule>
    <cfRule type="cellIs" dxfId="44" priority="503" operator="equal">
      <formula>"Operação"</formula>
    </cfRule>
    <cfRule type="cellIs" dxfId="43" priority="502" operator="equal">
      <formula>"Feito"</formula>
    </cfRule>
  </conditionalFormatting>
  <conditionalFormatting sqref="G19:H23">
    <cfRule type="cellIs" dxfId="42" priority="92" operator="equal">
      <formula>"Feito"</formula>
    </cfRule>
    <cfRule type="cellIs" dxfId="41" priority="91" operator="equal">
      <formula>"Energia"</formula>
    </cfRule>
    <cfRule type="cellIs" dxfId="40" priority="93" operator="equal">
      <formula>"Operação"</formula>
    </cfRule>
    <cfRule type="cellIs" dxfId="39" priority="94" operator="equal">
      <formula>"Chuva"</formula>
    </cfRule>
    <cfRule type="cellIs" dxfId="38" priority="95" operator="equal">
      <formula>"Elétrico"</formula>
    </cfRule>
    <cfRule type="cellIs" dxfId="37" priority="97" operator="equal">
      <formula>"Ok"</formula>
    </cfRule>
    <cfRule type="cellIs" dxfId="36" priority="96" operator="equal">
      <formula>"Mecânico"</formula>
    </cfRule>
  </conditionalFormatting>
  <conditionalFormatting sqref="G32:H34">
    <cfRule type="cellIs" dxfId="35" priority="295" operator="equal">
      <formula>"Operação"</formula>
    </cfRule>
    <cfRule type="cellIs" dxfId="34" priority="297" operator="equal">
      <formula>"Elétrico"</formula>
    </cfRule>
    <cfRule type="cellIs" dxfId="33" priority="294" operator="equal">
      <formula>"Feito"</formula>
    </cfRule>
    <cfRule type="cellIs" dxfId="32" priority="293" operator="equal">
      <formula>"Energia"</formula>
    </cfRule>
    <cfRule type="cellIs" dxfId="31" priority="298" operator="equal">
      <formula>"Mecânico"</formula>
    </cfRule>
    <cfRule type="cellIs" dxfId="30" priority="299" operator="equal">
      <formula>"Ok"</formula>
    </cfRule>
    <cfRule type="cellIs" dxfId="29" priority="296" operator="equal">
      <formula>"Chuva"</formula>
    </cfRule>
  </conditionalFormatting>
  <conditionalFormatting sqref="G38:H51">
    <cfRule type="cellIs" dxfId="28" priority="246" operator="equal">
      <formula>"Chuva"</formula>
    </cfRule>
    <cfRule type="cellIs" dxfId="27" priority="245" operator="equal">
      <formula>"Operação"</formula>
    </cfRule>
    <cfRule type="cellIs" dxfId="26" priority="248" operator="equal">
      <formula>"Mecânico"</formula>
    </cfRule>
    <cfRule type="cellIs" dxfId="25" priority="244" operator="equal">
      <formula>"Feito"</formula>
    </cfRule>
    <cfRule type="cellIs" dxfId="24" priority="249" operator="equal">
      <formula>"Ok"</formula>
    </cfRule>
    <cfRule type="cellIs" dxfId="23" priority="243" operator="equal">
      <formula>"Energia"</formula>
    </cfRule>
    <cfRule type="cellIs" dxfId="22" priority="247" operator="equal">
      <formula>"Elétrico"</formula>
    </cfRule>
  </conditionalFormatting>
  <conditionalFormatting sqref="G99:H106">
    <cfRule type="cellIs" dxfId="21" priority="61" operator="equal">
      <formula>"Ok"</formula>
    </cfRule>
    <cfRule type="cellIs" dxfId="20" priority="60" operator="equal">
      <formula>"Mecânico"</formula>
    </cfRule>
    <cfRule type="cellIs" dxfId="19" priority="58" operator="equal">
      <formula>"Chuva"</formula>
    </cfRule>
    <cfRule type="cellIs" dxfId="18" priority="59" operator="equal">
      <formula>"Elétrico"</formula>
    </cfRule>
    <cfRule type="cellIs" dxfId="17" priority="56" operator="equal">
      <formula>"Feito"</formula>
    </cfRule>
    <cfRule type="cellIs" dxfId="16" priority="57" operator="equal">
      <formula>"Operação"</formula>
    </cfRule>
  </conditionalFormatting>
  <conditionalFormatting sqref="H25:H31">
    <cfRule type="cellIs" dxfId="15" priority="345" operator="equal">
      <formula>"Elétrico"</formula>
    </cfRule>
    <cfRule type="cellIs" dxfId="14" priority="346" operator="equal">
      <formula>"Mecânico"</formula>
    </cfRule>
    <cfRule type="cellIs" dxfId="13" priority="347" operator="equal">
      <formula>"Ok"</formula>
    </cfRule>
    <cfRule type="cellIs" dxfId="12" priority="340" operator="equal">
      <formula>"Energia"</formula>
    </cfRule>
    <cfRule type="cellIs" dxfId="11" priority="342" operator="equal">
      <formula>"Feito"</formula>
    </cfRule>
    <cfRule type="cellIs" dxfId="10" priority="343" operator="equal">
      <formula>"Operação"</formula>
    </cfRule>
    <cfRule type="cellIs" dxfId="9" priority="344" operator="equal">
      <formula>"Chuva"</formula>
    </cfRule>
  </conditionalFormatting>
  <conditionalFormatting sqref="H78:H98">
    <cfRule type="cellIs" dxfId="8" priority="41" operator="equal">
      <formula>"Energia"</formula>
    </cfRule>
    <cfRule type="cellIs" dxfId="7" priority="44" operator="equal">
      <formula>"Chuva"</formula>
    </cfRule>
    <cfRule type="cellIs" dxfId="6" priority="42" operator="equal">
      <formula>"Feito"</formula>
    </cfRule>
    <cfRule type="cellIs" dxfId="5" priority="43" operator="equal">
      <formula>"Operação"</formula>
    </cfRule>
    <cfRule type="cellIs" dxfId="4" priority="45" operator="equal">
      <formula>"Elétrico"</formula>
    </cfRule>
    <cfRule type="cellIs" dxfId="3" priority="46" operator="equal">
      <formula>"Mecânico"</formula>
    </cfRule>
    <cfRule type="cellIs" dxfId="2" priority="47" operator="equal">
      <formula>"Ok"</formula>
    </cfRule>
  </conditionalFormatting>
  <conditionalFormatting sqref="H102:H106">
    <cfRule type="cellIs" dxfId="1" priority="285" operator="equal">
      <formula>"Energia"</formula>
    </cfRule>
  </conditionalFormatting>
  <conditionalFormatting sqref="I5:I16 G7:G8 E19:E20 I19:I26 B21:E21 D23:F23 I29:I78 B35:D35 B38:E43 F38:F46 D44:E44 H44 B44:C51 E45:E46 E47:G47 B52:H52 F77:H77 F78:G78 E88:G97 F107:H107 D107:E111">
    <cfRule type="cellIs" dxfId="0" priority="599" operator="equal">
      <formula>"Energia"</formula>
    </cfRule>
  </conditionalFormatting>
  <conditionalFormatting sqref="J7">
    <cfRule type="iconSet" priority="59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J36:J76 I29:I78 I19:I26 B5:H111" xr:uid="{7E018540-42AB-499F-9938-130F58FF828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84C3-4F4C-49F0-99F8-1C5E6AC25668}">
  <sheetPr codeName="Planilha115">
    <tabColor theme="8"/>
  </sheetPr>
  <dimension ref="A1:S111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45026</v>
      </c>
      <c r="C3" s="21">
        <f t="shared" ref="C3:H3" si="0">B3+1</f>
        <v>45027</v>
      </c>
      <c r="D3" s="21">
        <f t="shared" si="0"/>
        <v>45028</v>
      </c>
      <c r="E3" s="21">
        <f t="shared" si="0"/>
        <v>45029</v>
      </c>
      <c r="F3" s="21">
        <f t="shared" si="0"/>
        <v>45030</v>
      </c>
      <c r="G3" s="21">
        <f t="shared" si="0"/>
        <v>45031</v>
      </c>
      <c r="H3" s="23">
        <f t="shared" si="0"/>
        <v>45032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5</v>
      </c>
      <c r="D5" s="36"/>
      <c r="E5" s="36"/>
      <c r="F5" s="36" t="s">
        <v>5</v>
      </c>
      <c r="G5" s="36"/>
      <c r="H5" s="36"/>
      <c r="J5" s="46" t="s">
        <v>5</v>
      </c>
      <c r="K5">
        <f t="shared" ref="K5:K10" si="2">COUNTIF($B$5:$H$111,J5)</f>
        <v>160</v>
      </c>
      <c r="L5" s="32">
        <f t="shared" ref="L5:L10" si="3">K5/$K$11</f>
        <v>0.79207920792079212</v>
      </c>
      <c r="M5" s="50">
        <f>B3</f>
        <v>45026</v>
      </c>
      <c r="O5" t="s">
        <v>42</v>
      </c>
      <c r="P5" s="57">
        <f>SUM(M13:M16)</f>
        <v>70</v>
      </c>
      <c r="Q5" s="50">
        <f>M5</f>
        <v>45026</v>
      </c>
    </row>
    <row r="6" spans="1:17" x14ac:dyDescent="0.25">
      <c r="A6" s="4">
        <v>2</v>
      </c>
      <c r="B6" s="36"/>
      <c r="C6" s="36"/>
      <c r="D6" s="36" t="s">
        <v>5</v>
      </c>
      <c r="E6" s="36"/>
      <c r="F6" s="36"/>
      <c r="G6" s="36"/>
      <c r="H6" s="36" t="s">
        <v>5</v>
      </c>
      <c r="J6" s="40" t="s">
        <v>8</v>
      </c>
      <c r="K6">
        <f t="shared" si="2"/>
        <v>8</v>
      </c>
      <c r="L6" s="33">
        <f t="shared" si="3"/>
        <v>3.9603960396039604E-2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/>
      <c r="F7" s="36"/>
      <c r="G7" s="36" t="s">
        <v>5</v>
      </c>
      <c r="H7" s="36"/>
      <c r="J7" s="44" t="s">
        <v>9</v>
      </c>
      <c r="K7">
        <f t="shared" si="2"/>
        <v>19</v>
      </c>
      <c r="L7" s="33">
        <f t="shared" si="3"/>
        <v>9.405940594059406E-2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5</v>
      </c>
      <c r="D8" s="36"/>
      <c r="E8" s="36" t="s">
        <v>5</v>
      </c>
      <c r="F8" s="36"/>
      <c r="G8" s="36"/>
      <c r="H8" s="36"/>
      <c r="J8" s="45" t="s">
        <v>7</v>
      </c>
      <c r="K8">
        <f t="shared" si="2"/>
        <v>8</v>
      </c>
      <c r="L8" s="33">
        <f t="shared" si="3"/>
        <v>3.9603960396039604E-2</v>
      </c>
      <c r="O8" s="62" t="s">
        <v>20</v>
      </c>
      <c r="P8" s="62">
        <f>P5+P6-P7</f>
        <v>70</v>
      </c>
    </row>
    <row r="9" spans="1:17" x14ac:dyDescent="0.25">
      <c r="A9" s="4">
        <v>5</v>
      </c>
      <c r="B9" s="36"/>
      <c r="C9" s="36"/>
      <c r="D9" s="36"/>
      <c r="E9" s="36"/>
      <c r="F9" s="36"/>
      <c r="G9" s="36"/>
      <c r="H9" s="36"/>
      <c r="J9" s="43" t="s">
        <v>6</v>
      </c>
      <c r="K9">
        <f t="shared" si="2"/>
        <v>1</v>
      </c>
      <c r="L9" s="33">
        <f t="shared" si="3"/>
        <v>4.9504950495049506E-3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 t="s">
        <v>5</v>
      </c>
      <c r="J10" s="41" t="s">
        <v>10</v>
      </c>
      <c r="K10">
        <f t="shared" si="2"/>
        <v>6</v>
      </c>
      <c r="L10" s="35">
        <f t="shared" si="3"/>
        <v>2.9702970297029702E-2</v>
      </c>
      <c r="O10" t="s">
        <v>55</v>
      </c>
      <c r="P10">
        <f>P8</f>
        <v>70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202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  <c r="L13" t="s">
        <v>84</v>
      </c>
      <c r="M13" s="57">
        <f>SUM(N19:U19)</f>
        <v>34</v>
      </c>
      <c r="P13" s="50">
        <v>45027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25</v>
      </c>
      <c r="P14" s="50"/>
    </row>
    <row r="15" spans="1:17" x14ac:dyDescent="0.25">
      <c r="A15" s="4">
        <v>11</v>
      </c>
      <c r="B15" s="36"/>
      <c r="C15" s="36"/>
      <c r="D15" s="36" t="s">
        <v>5</v>
      </c>
      <c r="E15" s="36"/>
      <c r="F15" s="36"/>
      <c r="G15" s="36" t="s">
        <v>5</v>
      </c>
      <c r="H15" s="36"/>
      <c r="L15" t="s">
        <v>86</v>
      </c>
      <c r="M15" s="57">
        <f>SUM(N21:U21)</f>
        <v>11</v>
      </c>
      <c r="P15" t="s">
        <v>84</v>
      </c>
      <c r="Q15">
        <v>6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  <c r="Q16">
        <v>23</v>
      </c>
    </row>
    <row r="17" spans="1:19" x14ac:dyDescent="0.25">
      <c r="A17" s="4">
        <v>13</v>
      </c>
      <c r="B17" s="36"/>
      <c r="C17" s="36"/>
      <c r="D17" s="36" t="s">
        <v>5</v>
      </c>
      <c r="E17" s="36"/>
      <c r="F17" s="36"/>
      <c r="G17" s="36" t="s">
        <v>5</v>
      </c>
      <c r="H17" s="36"/>
      <c r="I17" s="71" t="s">
        <v>43</v>
      </c>
      <c r="J17" s="72"/>
      <c r="K17" s="72"/>
      <c r="P17" t="s">
        <v>86</v>
      </c>
      <c r="Q17">
        <v>4</v>
      </c>
    </row>
    <row r="18" spans="1:19" x14ac:dyDescent="0.25">
      <c r="A18" s="4">
        <v>14</v>
      </c>
      <c r="B18" s="36"/>
      <c r="C18" s="36"/>
      <c r="D18" s="36" t="s">
        <v>5</v>
      </c>
      <c r="E18" s="36"/>
      <c r="F18" s="36"/>
      <c r="G18" s="36" t="s">
        <v>5</v>
      </c>
      <c r="H18" s="36"/>
      <c r="I18" s="71" t="s">
        <v>45</v>
      </c>
      <c r="J18" s="72"/>
      <c r="K18" t="s">
        <v>2</v>
      </c>
      <c r="P18" t="s">
        <v>87</v>
      </c>
      <c r="Q18">
        <v>2</v>
      </c>
    </row>
    <row r="19" spans="1:19" x14ac:dyDescent="0.25">
      <c r="A19" s="4">
        <v>15</v>
      </c>
      <c r="B19" s="36"/>
      <c r="C19" s="36" t="s">
        <v>5</v>
      </c>
      <c r="D19" s="36"/>
      <c r="E19" s="36"/>
      <c r="F19" s="36" t="s">
        <v>10</v>
      </c>
      <c r="G19" s="36"/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>
        <v>34</v>
      </c>
      <c r="O19" s="57"/>
      <c r="P19" s="57"/>
      <c r="Q19" s="57"/>
      <c r="R19" s="57"/>
      <c r="S19" s="57"/>
    </row>
    <row r="20" spans="1:19" x14ac:dyDescent="0.25">
      <c r="A20" s="4">
        <v>16</v>
      </c>
      <c r="B20" s="36" t="s">
        <v>8</v>
      </c>
      <c r="C20" s="36"/>
      <c r="D20" s="36"/>
      <c r="E20" s="36" t="s">
        <v>5</v>
      </c>
      <c r="F20" s="36"/>
      <c r="G20" s="36"/>
      <c r="H20" s="36" t="s">
        <v>5</v>
      </c>
      <c r="I20" s="38" t="s">
        <v>47</v>
      </c>
      <c r="J20" s="38" t="str">
        <f>TEXT(C3,"ddd")</f>
        <v>ter</v>
      </c>
      <c r="K20" s="58"/>
      <c r="M20" t="s">
        <v>91</v>
      </c>
      <c r="N20" s="57">
        <v>25</v>
      </c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 t="s">
        <v>5</v>
      </c>
      <c r="D21" s="36"/>
      <c r="E21" s="36"/>
      <c r="F21" s="36" t="s">
        <v>5</v>
      </c>
      <c r="G21" s="36"/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>
        <v>11</v>
      </c>
      <c r="O21" s="57"/>
      <c r="P21" s="57"/>
      <c r="Q21" s="57"/>
      <c r="R21" s="57"/>
      <c r="S21" s="57"/>
    </row>
    <row r="22" spans="1:19" x14ac:dyDescent="0.25">
      <c r="A22" s="4">
        <v>18</v>
      </c>
      <c r="B22" s="36" t="s">
        <v>8</v>
      </c>
      <c r="C22" s="36"/>
      <c r="D22" s="36"/>
      <c r="E22" s="36" t="s">
        <v>5</v>
      </c>
      <c r="F22" s="36"/>
      <c r="G22" s="36"/>
      <c r="H22" s="36" t="s">
        <v>5</v>
      </c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 t="s">
        <v>10</v>
      </c>
      <c r="C23" s="36"/>
      <c r="D23" s="36"/>
      <c r="E23" s="36" t="s">
        <v>9</v>
      </c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 t="s">
        <v>5</v>
      </c>
      <c r="D24" s="36"/>
      <c r="E24" s="36"/>
      <c r="F24" s="36" t="s">
        <v>5</v>
      </c>
      <c r="G24" s="36" t="s">
        <v>5</v>
      </c>
      <c r="H24" s="36"/>
      <c r="I24" s="38" t="s">
        <v>51</v>
      </c>
      <c r="J24" s="38" t="str">
        <f>TEXT(G3,"ddd")</f>
        <v>sáb</v>
      </c>
      <c r="K24" s="58"/>
    </row>
    <row r="25" spans="1:19" x14ac:dyDescent="0.25">
      <c r="A25" s="4">
        <v>21</v>
      </c>
      <c r="B25" s="36"/>
      <c r="C25" s="36" t="s">
        <v>5</v>
      </c>
      <c r="D25" s="36"/>
      <c r="E25" s="36" t="s">
        <v>5</v>
      </c>
      <c r="F25" s="36" t="s">
        <v>5</v>
      </c>
      <c r="G25" s="36" t="s">
        <v>5</v>
      </c>
      <c r="H25" s="36"/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/>
      <c r="C26" s="36"/>
      <c r="D26" s="36" t="s">
        <v>5</v>
      </c>
      <c r="E26" s="36"/>
      <c r="F26" s="36"/>
      <c r="G26" s="36" t="s">
        <v>5</v>
      </c>
      <c r="H26" s="36"/>
      <c r="P26" s="50">
        <v>45028</v>
      </c>
    </row>
    <row r="27" spans="1:19" x14ac:dyDescent="0.25">
      <c r="A27" s="4">
        <v>23</v>
      </c>
      <c r="B27" s="36"/>
      <c r="C27" s="36" t="s">
        <v>5</v>
      </c>
      <c r="D27" s="36"/>
      <c r="E27" s="36" t="s">
        <v>5</v>
      </c>
      <c r="F27" s="36"/>
      <c r="G27" s="36"/>
      <c r="H27" s="36" t="s">
        <v>5</v>
      </c>
      <c r="I27" s="71" t="s">
        <v>44</v>
      </c>
      <c r="J27" s="72"/>
      <c r="K27" s="72"/>
    </row>
    <row r="28" spans="1:19" x14ac:dyDescent="0.25">
      <c r="A28" s="4">
        <v>24</v>
      </c>
      <c r="B28" s="36"/>
      <c r="C28" s="36"/>
      <c r="D28" s="36" t="s">
        <v>5</v>
      </c>
      <c r="E28" s="36"/>
      <c r="F28" s="36"/>
      <c r="G28" s="36"/>
      <c r="H28" s="36" t="s">
        <v>5</v>
      </c>
      <c r="I28" s="71" t="s">
        <v>45</v>
      </c>
      <c r="J28" s="72"/>
      <c r="K28" t="s">
        <v>2</v>
      </c>
      <c r="P28" t="s">
        <v>95</v>
      </c>
      <c r="Q28">
        <v>5</v>
      </c>
    </row>
    <row r="29" spans="1:19" x14ac:dyDescent="0.25">
      <c r="A29" s="4">
        <v>25</v>
      </c>
      <c r="B29" s="36" t="s">
        <v>5</v>
      </c>
      <c r="C29" s="36" t="s">
        <v>9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  <c r="P29" t="s">
        <v>96</v>
      </c>
      <c r="Q29">
        <v>23</v>
      </c>
    </row>
    <row r="30" spans="1:19" x14ac:dyDescent="0.25">
      <c r="A30" s="4">
        <v>26</v>
      </c>
      <c r="B30" s="36"/>
      <c r="C30" s="36"/>
      <c r="D30" s="36" t="s">
        <v>10</v>
      </c>
      <c r="E30" s="36"/>
      <c r="F30" s="36"/>
      <c r="G30" s="36" t="s">
        <v>5</v>
      </c>
      <c r="H30" s="36"/>
      <c r="I30" s="38" t="s">
        <v>47</v>
      </c>
      <c r="J30" s="38" t="str">
        <f t="shared" si="4"/>
        <v>ter</v>
      </c>
      <c r="K30" s="58"/>
      <c r="P30" t="s">
        <v>97</v>
      </c>
      <c r="Q30">
        <v>0</v>
      </c>
    </row>
    <row r="31" spans="1:19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P31" t="s">
        <v>98</v>
      </c>
      <c r="Q31">
        <v>5</v>
      </c>
    </row>
    <row r="32" spans="1:19" x14ac:dyDescent="0.25">
      <c r="A32" s="4">
        <v>28</v>
      </c>
      <c r="B32" s="36"/>
      <c r="C32" s="36" t="s">
        <v>5</v>
      </c>
      <c r="D32" s="36"/>
      <c r="E32" s="36"/>
      <c r="F32" s="36" t="s">
        <v>5</v>
      </c>
      <c r="G32" s="36"/>
      <c r="H32" s="36"/>
      <c r="I32" s="38" t="s">
        <v>49</v>
      </c>
      <c r="J32" s="38" t="str">
        <f t="shared" si="4"/>
        <v>qui</v>
      </c>
      <c r="K32" s="58"/>
    </row>
    <row r="33" spans="1:17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  <c r="P33" s="50">
        <v>45029</v>
      </c>
    </row>
    <row r="34" spans="1:17" x14ac:dyDescent="0.25">
      <c r="A34" s="4">
        <v>30</v>
      </c>
      <c r="B34" s="36" t="s">
        <v>10</v>
      </c>
      <c r="C34" s="36"/>
      <c r="D34" s="36"/>
      <c r="E34" s="36" t="s">
        <v>5</v>
      </c>
      <c r="F34" s="36"/>
      <c r="G34" s="36"/>
      <c r="H34" s="36" t="s">
        <v>5</v>
      </c>
      <c r="I34" s="38" t="s">
        <v>51</v>
      </c>
      <c r="J34" s="38" t="str">
        <f t="shared" si="4"/>
        <v>sáb</v>
      </c>
      <c r="K34" s="58"/>
      <c r="P34" t="s">
        <v>99</v>
      </c>
      <c r="Q34">
        <v>3</v>
      </c>
    </row>
    <row r="35" spans="1:17" x14ac:dyDescent="0.25">
      <c r="A35" s="4">
        <v>31</v>
      </c>
      <c r="B35" s="36" t="s">
        <v>5</v>
      </c>
      <c r="C35" s="36"/>
      <c r="D35" s="36"/>
      <c r="E35" s="36" t="s">
        <v>5</v>
      </c>
      <c r="F35" s="36"/>
      <c r="G35" s="36"/>
      <c r="H35" s="36" t="s">
        <v>5</v>
      </c>
      <c r="I35" s="38" t="s">
        <v>52</v>
      </c>
      <c r="J35" s="38" t="str">
        <f t="shared" si="4"/>
        <v>dom</v>
      </c>
      <c r="K35" s="58"/>
      <c r="P35" t="s">
        <v>100</v>
      </c>
      <c r="Q35">
        <v>18</v>
      </c>
    </row>
    <row r="36" spans="1:17" x14ac:dyDescent="0.25">
      <c r="A36" s="4">
        <v>32</v>
      </c>
      <c r="B36" s="36"/>
      <c r="C36" s="36" t="s">
        <v>5</v>
      </c>
      <c r="D36" s="36"/>
      <c r="E36" s="36"/>
      <c r="F36" s="36" t="s">
        <v>5</v>
      </c>
      <c r="G36" s="36"/>
      <c r="H36" s="36"/>
      <c r="M36" s="50"/>
      <c r="N36" s="65"/>
      <c r="O36" s="50"/>
      <c r="P36" s="50" t="s">
        <v>97</v>
      </c>
      <c r="Q36">
        <v>3</v>
      </c>
    </row>
    <row r="37" spans="1:17" x14ac:dyDescent="0.25">
      <c r="A37" s="4">
        <v>33</v>
      </c>
      <c r="B37" s="36" t="s">
        <v>5</v>
      </c>
      <c r="C37" s="36"/>
      <c r="D37" s="36"/>
      <c r="E37" s="36" t="s">
        <v>8</v>
      </c>
      <c r="F37" s="36"/>
      <c r="G37" s="36" t="s">
        <v>8</v>
      </c>
      <c r="H37" s="36"/>
      <c r="P37" t="s">
        <v>98</v>
      </c>
      <c r="Q37">
        <v>2</v>
      </c>
    </row>
    <row r="38" spans="1:17" x14ac:dyDescent="0.25">
      <c r="A38" s="4">
        <v>34</v>
      </c>
      <c r="B38" s="36"/>
      <c r="C38" s="36" t="s">
        <v>10</v>
      </c>
      <c r="D38" s="36"/>
      <c r="E38" s="36"/>
      <c r="F38" s="36" t="s">
        <v>5</v>
      </c>
      <c r="G38" s="36"/>
      <c r="H38" s="36"/>
    </row>
    <row r="39" spans="1:17" x14ac:dyDescent="0.25">
      <c r="A39" s="4">
        <v>35</v>
      </c>
      <c r="B39" s="36" t="s">
        <v>5</v>
      </c>
      <c r="C39" s="36" t="s">
        <v>5</v>
      </c>
      <c r="D39" s="36" t="s">
        <v>5</v>
      </c>
      <c r="E39" s="36" t="s">
        <v>8</v>
      </c>
      <c r="F39" s="36" t="s">
        <v>8</v>
      </c>
      <c r="G39" s="36" t="s">
        <v>5</v>
      </c>
      <c r="H39" s="36" t="s">
        <v>5</v>
      </c>
      <c r="P39" s="65"/>
    </row>
    <row r="40" spans="1:17" x14ac:dyDescent="0.25">
      <c r="A40" s="4">
        <v>36</v>
      </c>
      <c r="B40" s="36"/>
      <c r="C40" s="36"/>
      <c r="D40" s="36" t="s">
        <v>5</v>
      </c>
      <c r="E40" s="36"/>
      <c r="F40" s="36" t="s">
        <v>10</v>
      </c>
      <c r="G40" s="36" t="s">
        <v>5</v>
      </c>
      <c r="H40" s="66"/>
      <c r="I40" s="38"/>
      <c r="J40"/>
      <c r="L40" s="65"/>
      <c r="O40" s="50"/>
      <c r="P40" s="50">
        <v>45030</v>
      </c>
    </row>
    <row r="41" spans="1:17" x14ac:dyDescent="0.25">
      <c r="A41" s="4">
        <v>37</v>
      </c>
      <c r="B41" s="36" t="s">
        <v>5</v>
      </c>
      <c r="C41" s="36" t="s">
        <v>5</v>
      </c>
      <c r="D41" s="36" t="s">
        <v>5</v>
      </c>
      <c r="E41" s="36"/>
      <c r="F41" s="36" t="s">
        <v>5</v>
      </c>
      <c r="G41" s="36"/>
      <c r="H41" s="36"/>
      <c r="P41" s="65" t="s">
        <v>99</v>
      </c>
      <c r="Q41">
        <v>5</v>
      </c>
    </row>
    <row r="42" spans="1:17" x14ac:dyDescent="0.25">
      <c r="A42" s="4">
        <v>38</v>
      </c>
      <c r="B42" s="36" t="s">
        <v>5</v>
      </c>
      <c r="C42" s="36"/>
      <c r="D42" s="36" t="s">
        <v>5</v>
      </c>
      <c r="E42" s="36" t="s">
        <v>5</v>
      </c>
      <c r="F42" s="36" t="s">
        <v>5</v>
      </c>
      <c r="G42" s="36" t="s">
        <v>5</v>
      </c>
      <c r="H42" s="36" t="s">
        <v>5</v>
      </c>
      <c r="P42" t="s">
        <v>101</v>
      </c>
      <c r="Q42">
        <v>20</v>
      </c>
    </row>
    <row r="43" spans="1:17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/>
      <c r="P43" t="s">
        <v>97</v>
      </c>
      <c r="Q43">
        <v>2</v>
      </c>
    </row>
    <row r="44" spans="1:17" x14ac:dyDescent="0.25">
      <c r="A44" s="4">
        <v>40</v>
      </c>
      <c r="B44" s="36"/>
      <c r="C44" s="36" t="s">
        <v>5</v>
      </c>
      <c r="D44" s="36"/>
      <c r="E44" s="36"/>
      <c r="F44" s="36" t="s">
        <v>5</v>
      </c>
      <c r="G44" s="36"/>
      <c r="H44" s="36"/>
      <c r="P44" t="s">
        <v>102</v>
      </c>
      <c r="Q44">
        <v>3</v>
      </c>
    </row>
    <row r="45" spans="1:17" x14ac:dyDescent="0.25">
      <c r="A45" s="4">
        <v>41</v>
      </c>
      <c r="B45" s="36"/>
      <c r="C45" s="36"/>
      <c r="D45" s="36" t="s">
        <v>5</v>
      </c>
      <c r="E45" s="36"/>
      <c r="F45" s="36"/>
      <c r="G45" s="36" t="s">
        <v>5</v>
      </c>
      <c r="H45" s="36"/>
    </row>
    <row r="46" spans="1:17" x14ac:dyDescent="0.25">
      <c r="A46" s="4">
        <v>42</v>
      </c>
      <c r="B46" s="36" t="s">
        <v>5</v>
      </c>
      <c r="C46" s="36"/>
      <c r="D46" s="36" t="s">
        <v>5</v>
      </c>
      <c r="E46" s="36"/>
      <c r="F46" s="36" t="s">
        <v>5</v>
      </c>
      <c r="G46" s="36"/>
      <c r="H46" s="36"/>
      <c r="P46" s="50">
        <v>45031</v>
      </c>
    </row>
    <row r="47" spans="1:17" x14ac:dyDescent="0.25">
      <c r="A47" s="4">
        <v>43</v>
      </c>
      <c r="B47" s="36"/>
      <c r="C47" s="36"/>
      <c r="D47" s="36" t="s">
        <v>5</v>
      </c>
      <c r="E47" s="36"/>
      <c r="F47" s="36"/>
      <c r="G47" s="36" t="s">
        <v>5</v>
      </c>
      <c r="H47" s="36"/>
      <c r="P47" t="s">
        <v>103</v>
      </c>
      <c r="Q47">
        <v>4</v>
      </c>
    </row>
    <row r="48" spans="1:17" x14ac:dyDescent="0.25">
      <c r="A48" s="4">
        <v>44</v>
      </c>
      <c r="B48" s="36" t="s">
        <v>5</v>
      </c>
      <c r="C48" s="36"/>
      <c r="D48" s="36" t="s">
        <v>5</v>
      </c>
      <c r="E48" s="36"/>
      <c r="F48" s="36" t="s">
        <v>8</v>
      </c>
      <c r="G48" s="36"/>
      <c r="H48" s="36"/>
      <c r="P48" t="s">
        <v>104</v>
      </c>
      <c r="Q48">
        <v>24</v>
      </c>
    </row>
    <row r="49" spans="1:17" x14ac:dyDescent="0.25">
      <c r="A49" s="4">
        <v>45</v>
      </c>
      <c r="B49" s="36"/>
      <c r="C49" s="36"/>
      <c r="D49" s="36" t="s">
        <v>5</v>
      </c>
      <c r="E49" s="36"/>
      <c r="F49" s="36"/>
      <c r="G49" s="36" t="s">
        <v>5</v>
      </c>
      <c r="H49" s="36"/>
      <c r="P49" t="s">
        <v>97</v>
      </c>
      <c r="Q49">
        <v>0</v>
      </c>
    </row>
    <row r="50" spans="1:17" x14ac:dyDescent="0.25">
      <c r="A50" s="4">
        <v>46</v>
      </c>
      <c r="B50" s="36"/>
      <c r="C50" s="36"/>
      <c r="D50" s="36" t="s">
        <v>5</v>
      </c>
      <c r="E50" s="36"/>
      <c r="F50" s="36"/>
      <c r="G50" s="36" t="s">
        <v>5</v>
      </c>
      <c r="H50" s="36"/>
      <c r="P50" t="s">
        <v>102</v>
      </c>
      <c r="Q50">
        <v>4</v>
      </c>
    </row>
    <row r="51" spans="1:17" x14ac:dyDescent="0.25">
      <c r="A51" s="4">
        <v>47</v>
      </c>
      <c r="B51" s="36"/>
      <c r="C51" s="36" t="s">
        <v>5</v>
      </c>
      <c r="D51" s="36"/>
      <c r="E51" s="36"/>
      <c r="F51" s="36" t="s">
        <v>5</v>
      </c>
      <c r="G51" s="36"/>
      <c r="H51" s="36"/>
    </row>
    <row r="52" spans="1:17" x14ac:dyDescent="0.25">
      <c r="A52" s="4">
        <v>48</v>
      </c>
      <c r="B52" s="36"/>
      <c r="C52" s="36" t="s">
        <v>6</v>
      </c>
      <c r="D52" s="36"/>
      <c r="E52" s="36"/>
      <c r="F52" s="36" t="s">
        <v>9</v>
      </c>
      <c r="G52" s="36"/>
      <c r="H52" s="36"/>
      <c r="P52" s="50">
        <v>45032</v>
      </c>
    </row>
    <row r="53" spans="1:17" x14ac:dyDescent="0.25">
      <c r="A53" s="4">
        <v>49</v>
      </c>
      <c r="B53" s="36"/>
      <c r="C53" s="36" t="s">
        <v>5</v>
      </c>
      <c r="D53" s="36"/>
      <c r="E53" s="36"/>
      <c r="F53" s="36" t="s">
        <v>5</v>
      </c>
      <c r="G53" s="36"/>
      <c r="H53" s="36"/>
      <c r="K53" t="s">
        <v>57</v>
      </c>
      <c r="P53" t="s">
        <v>103</v>
      </c>
      <c r="Q53">
        <v>4</v>
      </c>
    </row>
    <row r="54" spans="1:17" x14ac:dyDescent="0.25">
      <c r="A54" s="4">
        <v>50</v>
      </c>
      <c r="B54" s="36"/>
      <c r="C54" s="36"/>
      <c r="D54" s="36" t="s">
        <v>5</v>
      </c>
      <c r="E54" s="36"/>
      <c r="F54" s="36"/>
      <c r="G54" s="36" t="s">
        <v>5</v>
      </c>
      <c r="H54" s="36"/>
      <c r="P54" t="s">
        <v>105</v>
      </c>
      <c r="Q54">
        <v>18</v>
      </c>
    </row>
    <row r="55" spans="1:17" x14ac:dyDescent="0.25">
      <c r="A55" s="4">
        <v>51</v>
      </c>
      <c r="B55" s="36"/>
      <c r="C55" s="36"/>
      <c r="D55" s="36" t="s">
        <v>5</v>
      </c>
      <c r="E55" s="36"/>
      <c r="F55" s="36"/>
      <c r="G55" s="36" t="s">
        <v>5</v>
      </c>
      <c r="H55" s="36"/>
      <c r="P55" t="s">
        <v>97</v>
      </c>
      <c r="Q55">
        <v>2</v>
      </c>
    </row>
    <row r="56" spans="1:17" x14ac:dyDescent="0.25">
      <c r="A56" s="4">
        <v>52</v>
      </c>
      <c r="B56" s="36"/>
      <c r="C56" s="36"/>
      <c r="D56" s="36"/>
      <c r="E56" s="36"/>
      <c r="F56" s="36"/>
      <c r="G56" s="36"/>
      <c r="H56" s="36"/>
      <c r="P56" t="s">
        <v>98</v>
      </c>
      <c r="Q56">
        <v>0</v>
      </c>
    </row>
    <row r="57" spans="1:17" x14ac:dyDescent="0.25">
      <c r="A57" s="4">
        <v>53</v>
      </c>
      <c r="B57" s="36" t="s">
        <v>5</v>
      </c>
      <c r="C57" s="36"/>
      <c r="D57" s="36"/>
      <c r="E57" s="36" t="s">
        <v>5</v>
      </c>
      <c r="F57" s="36"/>
      <c r="G57" s="36"/>
      <c r="H57" s="36" t="s">
        <v>9</v>
      </c>
      <c r="P57" s="17"/>
    </row>
    <row r="58" spans="1:17" x14ac:dyDescent="0.25">
      <c r="A58" s="4">
        <v>54</v>
      </c>
      <c r="B58" s="36" t="s">
        <v>5</v>
      </c>
      <c r="C58" s="36"/>
      <c r="D58" s="36"/>
      <c r="E58" s="36" t="s">
        <v>5</v>
      </c>
      <c r="F58" s="36"/>
      <c r="G58" s="36"/>
      <c r="H58" s="36" t="s">
        <v>9</v>
      </c>
    </row>
    <row r="59" spans="1:17" x14ac:dyDescent="0.25">
      <c r="A59" s="4">
        <v>55</v>
      </c>
      <c r="B59" s="36"/>
      <c r="C59" s="36" t="s">
        <v>5</v>
      </c>
      <c r="D59" s="36"/>
      <c r="E59" s="36"/>
      <c r="F59" s="36" t="s">
        <v>5</v>
      </c>
      <c r="G59" s="36"/>
      <c r="H59" s="36"/>
    </row>
    <row r="60" spans="1:17" x14ac:dyDescent="0.25">
      <c r="A60" s="4">
        <v>56</v>
      </c>
      <c r="B60" s="36"/>
      <c r="C60" s="36" t="s">
        <v>5</v>
      </c>
      <c r="D60" s="36"/>
      <c r="E60" s="36"/>
      <c r="F60" s="36" t="s">
        <v>5</v>
      </c>
      <c r="G60" s="36"/>
      <c r="H60" s="36"/>
    </row>
    <row r="61" spans="1:17" x14ac:dyDescent="0.25">
      <c r="A61" s="4">
        <v>57</v>
      </c>
      <c r="B61" s="36" t="s">
        <v>5</v>
      </c>
      <c r="C61" s="36"/>
      <c r="D61" s="36" t="s">
        <v>5</v>
      </c>
      <c r="E61" s="36"/>
      <c r="F61" s="36"/>
      <c r="G61" s="36"/>
      <c r="H61" s="36" t="s">
        <v>7</v>
      </c>
    </row>
    <row r="62" spans="1:17" x14ac:dyDescent="0.25">
      <c r="A62" s="4">
        <v>58</v>
      </c>
      <c r="B62" s="36"/>
      <c r="C62" s="36"/>
      <c r="D62" s="36" t="s">
        <v>9</v>
      </c>
      <c r="E62" s="36"/>
      <c r="F62" s="36"/>
      <c r="G62" s="36"/>
      <c r="H62" s="66" t="s">
        <v>7</v>
      </c>
      <c r="I62" s="38"/>
      <c r="J62"/>
    </row>
    <row r="63" spans="1:17" x14ac:dyDescent="0.25">
      <c r="A63" s="4">
        <v>59</v>
      </c>
      <c r="B63" s="36" t="s">
        <v>5</v>
      </c>
      <c r="C63" s="36"/>
      <c r="D63" s="36" t="s">
        <v>5</v>
      </c>
      <c r="E63" s="36"/>
      <c r="F63" s="36"/>
      <c r="G63" s="36"/>
      <c r="H63" s="36" t="s">
        <v>7</v>
      </c>
    </row>
    <row r="64" spans="1:17" x14ac:dyDescent="0.25">
      <c r="A64" s="4">
        <v>60</v>
      </c>
      <c r="B64" s="36"/>
      <c r="C64" s="36" t="s">
        <v>9</v>
      </c>
      <c r="D64" s="36"/>
      <c r="E64" s="36" t="s">
        <v>9</v>
      </c>
      <c r="F64" s="36"/>
      <c r="G64" s="36" t="s">
        <v>5</v>
      </c>
      <c r="H64" s="36"/>
    </row>
    <row r="65" spans="1:8" x14ac:dyDescent="0.25">
      <c r="A65" s="4">
        <v>61</v>
      </c>
      <c r="B65" s="36" t="s">
        <v>5</v>
      </c>
      <c r="C65" s="36"/>
      <c r="D65" s="36" t="s">
        <v>9</v>
      </c>
      <c r="E65" s="36"/>
      <c r="F65" s="36"/>
      <c r="G65" s="36"/>
      <c r="H65" s="36" t="s">
        <v>7</v>
      </c>
    </row>
    <row r="66" spans="1:8" x14ac:dyDescent="0.25">
      <c r="A66" s="4">
        <v>62</v>
      </c>
      <c r="B66" s="36" t="s">
        <v>5</v>
      </c>
      <c r="C66" s="36"/>
      <c r="D66" s="36" t="s">
        <v>9</v>
      </c>
      <c r="E66" s="36"/>
      <c r="F66" s="36"/>
      <c r="G66" s="36"/>
      <c r="H66" s="36" t="s">
        <v>7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 t="s">
        <v>9</v>
      </c>
      <c r="D70" s="36"/>
      <c r="E70" s="36" t="s">
        <v>9</v>
      </c>
      <c r="F70" s="36"/>
      <c r="G70" s="36" t="s">
        <v>5</v>
      </c>
      <c r="H70" s="36"/>
    </row>
    <row r="71" spans="1:8" x14ac:dyDescent="0.25">
      <c r="A71" s="4">
        <v>67</v>
      </c>
      <c r="B71" s="36"/>
      <c r="C71" s="36" t="s">
        <v>9</v>
      </c>
      <c r="D71" s="36"/>
      <c r="E71" s="36" t="s">
        <v>9</v>
      </c>
      <c r="F71" s="36"/>
      <c r="G71" s="36" t="s">
        <v>5</v>
      </c>
      <c r="H71" s="36"/>
    </row>
    <row r="72" spans="1:8" x14ac:dyDescent="0.25">
      <c r="A72" s="4">
        <v>68</v>
      </c>
      <c r="B72" s="36"/>
      <c r="C72" s="36" t="s">
        <v>9</v>
      </c>
      <c r="D72" s="36"/>
      <c r="E72" s="36" t="s">
        <v>9</v>
      </c>
      <c r="F72" s="36"/>
      <c r="G72" s="36" t="s">
        <v>5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 t="s">
        <v>5</v>
      </c>
      <c r="H74" s="36" t="s">
        <v>7</v>
      </c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 t="s">
        <v>5</v>
      </c>
      <c r="D77" s="36"/>
      <c r="E77" s="36" t="s">
        <v>5</v>
      </c>
      <c r="F77" s="36"/>
      <c r="G77" s="36" t="s">
        <v>5</v>
      </c>
      <c r="H77" s="36"/>
    </row>
    <row r="78" spans="1:8" x14ac:dyDescent="0.25">
      <c r="A78" s="4">
        <v>74</v>
      </c>
      <c r="B78" s="36" t="s">
        <v>5</v>
      </c>
      <c r="C78" s="36"/>
      <c r="D78" s="36" t="s">
        <v>5</v>
      </c>
      <c r="E78" s="36"/>
      <c r="F78" s="36" t="s">
        <v>9</v>
      </c>
      <c r="G78" s="36"/>
      <c r="H78" s="36" t="s">
        <v>5</v>
      </c>
    </row>
    <row r="79" spans="1:8" x14ac:dyDescent="0.25">
      <c r="A79" s="4">
        <v>101</v>
      </c>
      <c r="B79" s="36"/>
      <c r="C79" s="37"/>
      <c r="D79" s="36"/>
      <c r="E79" s="37"/>
      <c r="F79" s="37" t="s">
        <v>5</v>
      </c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 t="s">
        <v>5</v>
      </c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 t="s">
        <v>5</v>
      </c>
      <c r="F82" s="37"/>
      <c r="G82" s="36"/>
      <c r="H82" s="36"/>
    </row>
    <row r="83" spans="1:8" x14ac:dyDescent="0.25">
      <c r="A83" s="4">
        <v>105</v>
      </c>
      <c r="B83" s="37"/>
      <c r="C83" s="36"/>
      <c r="D83" s="36" t="s">
        <v>5</v>
      </c>
      <c r="E83" s="36"/>
      <c r="F83" s="36"/>
      <c r="G83" s="36" t="s">
        <v>5</v>
      </c>
      <c r="H83" s="36"/>
    </row>
    <row r="84" spans="1:8" x14ac:dyDescent="0.25">
      <c r="A84" s="4">
        <v>106</v>
      </c>
      <c r="B84" s="37"/>
      <c r="C84" s="36"/>
      <c r="D84" s="36" t="s">
        <v>5</v>
      </c>
      <c r="E84" s="36"/>
      <c r="F84" s="36"/>
      <c r="G84" s="36" t="s">
        <v>5</v>
      </c>
      <c r="H84" s="36"/>
    </row>
    <row r="85" spans="1:8" x14ac:dyDescent="0.25">
      <c r="A85" s="4">
        <v>107</v>
      </c>
      <c r="B85" s="36"/>
      <c r="C85" s="36" t="s">
        <v>5</v>
      </c>
      <c r="D85" s="36"/>
      <c r="E85" s="37"/>
      <c r="F85" s="36" t="s">
        <v>5</v>
      </c>
      <c r="G85" s="36"/>
      <c r="H85" s="36"/>
    </row>
    <row r="86" spans="1:8" x14ac:dyDescent="0.25">
      <c r="A86" s="4">
        <v>108</v>
      </c>
      <c r="B86" s="36"/>
      <c r="C86" s="36" t="s">
        <v>5</v>
      </c>
      <c r="D86" s="36"/>
      <c r="E86" s="37"/>
      <c r="F86" s="36" t="s">
        <v>5</v>
      </c>
      <c r="G86" s="36"/>
      <c r="H86" s="36"/>
    </row>
    <row r="87" spans="1:8" x14ac:dyDescent="0.25">
      <c r="A87" s="4">
        <v>109</v>
      </c>
      <c r="B87" s="36"/>
      <c r="C87" s="36"/>
      <c r="D87" s="36" t="s">
        <v>9</v>
      </c>
      <c r="E87" s="36"/>
      <c r="F87" s="36"/>
      <c r="G87" s="36" t="s">
        <v>5</v>
      </c>
      <c r="H87" s="36"/>
    </row>
    <row r="88" spans="1:8" x14ac:dyDescent="0.25">
      <c r="A88" s="4">
        <v>110</v>
      </c>
      <c r="B88" s="36"/>
      <c r="C88" s="36"/>
      <c r="D88" s="36" t="s">
        <v>5</v>
      </c>
      <c r="E88" s="36"/>
      <c r="F88" s="36"/>
      <c r="G88" s="36" t="s">
        <v>5</v>
      </c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 t="s">
        <v>9</v>
      </c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 t="s">
        <v>8</v>
      </c>
      <c r="F99" s="36"/>
      <c r="G99" s="36"/>
      <c r="H99" s="36" t="s">
        <v>5</v>
      </c>
    </row>
    <row r="100" spans="1:8" x14ac:dyDescent="0.25">
      <c r="A100" s="4">
        <v>122</v>
      </c>
      <c r="B100" s="36" t="s">
        <v>7</v>
      </c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 t="s">
        <v>5</v>
      </c>
      <c r="D101" s="36"/>
      <c r="E101" s="37"/>
      <c r="F101" s="36" t="s">
        <v>5</v>
      </c>
      <c r="G101" s="36"/>
      <c r="H101" s="36"/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7</v>
      </c>
      <c r="C104" s="36" t="s">
        <v>5</v>
      </c>
      <c r="D104" s="36"/>
      <c r="E104" s="37"/>
      <c r="F104" s="36" t="s">
        <v>5</v>
      </c>
      <c r="G104" s="36"/>
      <c r="H104" s="36"/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/>
      <c r="C106" s="36" t="s">
        <v>5</v>
      </c>
      <c r="D106" s="36"/>
      <c r="E106" s="36" t="s">
        <v>5</v>
      </c>
      <c r="F106" s="36"/>
      <c r="G106" s="36"/>
      <c r="H106" s="36" t="s">
        <v>5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 t="s">
        <v>5</v>
      </c>
      <c r="D108" s="36"/>
      <c r="E108" s="36" t="s">
        <v>5</v>
      </c>
      <c r="F108" s="36"/>
      <c r="G108" s="36"/>
      <c r="H108" s="36"/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5">
    <cfRule type="cellIs" dxfId="11379" priority="207" operator="equal">
      <formula>"Energia"</formula>
    </cfRule>
  </conditionalFormatting>
  <conditionalFormatting sqref="B17:B18">
    <cfRule type="cellIs" dxfId="11378" priority="206" operator="equal">
      <formula>"Energia"</formula>
    </cfRule>
  </conditionalFormatting>
  <conditionalFormatting sqref="B29:B30">
    <cfRule type="cellIs" dxfId="11377" priority="37" operator="equal">
      <formula>"Energia"</formula>
    </cfRule>
  </conditionalFormatting>
  <conditionalFormatting sqref="B32">
    <cfRule type="cellIs" dxfId="11376" priority="29" operator="equal">
      <formula>"Energia"</formula>
    </cfRule>
  </conditionalFormatting>
  <conditionalFormatting sqref="B34:B38">
    <cfRule type="cellIs" dxfId="11375" priority="27" operator="equal">
      <formula>"Energia"</formula>
    </cfRule>
  </conditionalFormatting>
  <conditionalFormatting sqref="B100">
    <cfRule type="cellIs" dxfId="11374" priority="188" operator="equal">
      <formula>"Energia"</formula>
    </cfRule>
  </conditionalFormatting>
  <conditionalFormatting sqref="B106">
    <cfRule type="cellIs" dxfId="11373" priority="123" operator="equal">
      <formula>"Energia"</formula>
    </cfRule>
  </conditionalFormatting>
  <conditionalFormatting sqref="B22:C24">
    <cfRule type="cellIs" dxfId="11372" priority="198" operator="equal">
      <formula>"Energia"</formula>
    </cfRule>
    <cfRule type="cellIs" dxfId="11371" priority="199" operator="equal">
      <formula>"Feito"</formula>
    </cfRule>
    <cfRule type="cellIs" dxfId="11370" priority="200" operator="equal">
      <formula>"Operação"</formula>
    </cfRule>
    <cfRule type="cellIs" dxfId="11369" priority="201" operator="equal">
      <formula>"Chuva"</formula>
    </cfRule>
    <cfRule type="cellIs" dxfId="11368" priority="202" operator="equal">
      <formula>"Elétrico"</formula>
    </cfRule>
    <cfRule type="cellIs" dxfId="11367" priority="203" operator="equal">
      <formula>"Mecânico"</formula>
    </cfRule>
    <cfRule type="cellIs" dxfId="11366" priority="204" operator="equal">
      <formula>"Ok"</formula>
    </cfRule>
  </conditionalFormatting>
  <conditionalFormatting sqref="B28:C28">
    <cfRule type="cellIs" dxfId="11365" priority="282" operator="equal">
      <formula>"Energia"</formula>
    </cfRule>
  </conditionalFormatting>
  <conditionalFormatting sqref="B79:C111">
    <cfRule type="cellIs" dxfId="11364" priority="253" operator="equal">
      <formula>"Energia"</formula>
    </cfRule>
  </conditionalFormatting>
  <conditionalFormatting sqref="B18:D20">
    <cfRule type="cellIs" dxfId="11363" priority="284" operator="equal">
      <formula>"Energia"</formula>
    </cfRule>
  </conditionalFormatting>
  <conditionalFormatting sqref="B53:D78 B79:C111">
    <cfRule type="cellIs" dxfId="11362" priority="576" operator="equal">
      <formula>"Feito"</formula>
    </cfRule>
    <cfRule type="cellIs" dxfId="11361" priority="577" operator="equal">
      <formula>"Operação"</formula>
    </cfRule>
    <cfRule type="cellIs" dxfId="11360" priority="578" operator="equal">
      <formula>"Chuva"</formula>
    </cfRule>
    <cfRule type="cellIs" dxfId="11359" priority="579" operator="equal">
      <formula>"Elétrico"</formula>
    </cfRule>
    <cfRule type="cellIs" dxfId="11358" priority="580" operator="equal">
      <formula>"Mecânico"</formula>
    </cfRule>
    <cfRule type="cellIs" dxfId="11357" priority="581" operator="equal">
      <formula>"Ok"</formula>
    </cfRule>
  </conditionalFormatting>
  <conditionalFormatting sqref="B53:D78">
    <cfRule type="cellIs" dxfId="11356" priority="575" operator="equal">
      <formula>"Energia"</formula>
    </cfRule>
  </conditionalFormatting>
  <conditionalFormatting sqref="B95:D95">
    <cfRule type="cellIs" dxfId="11355" priority="189" operator="equal">
      <formula>"Energia"</formula>
    </cfRule>
  </conditionalFormatting>
  <conditionalFormatting sqref="B27:E31">
    <cfRule type="cellIs" dxfId="11354" priority="283" operator="equal">
      <formula>"Energia"</formula>
    </cfRule>
  </conditionalFormatting>
  <conditionalFormatting sqref="B27:E35">
    <cfRule type="cellIs" dxfId="11353" priority="31" operator="equal">
      <formula>"Feito"</formula>
    </cfRule>
    <cfRule type="cellIs" dxfId="11352" priority="32" operator="equal">
      <formula>"Operação"</formula>
    </cfRule>
    <cfRule type="cellIs" dxfId="11351" priority="33" operator="equal">
      <formula>"Chuva"</formula>
    </cfRule>
    <cfRule type="cellIs" dxfId="11350" priority="34" operator="equal">
      <formula>"Elétrico"</formula>
    </cfRule>
    <cfRule type="cellIs" dxfId="11349" priority="35" operator="equal">
      <formula>"Mecânico"</formula>
    </cfRule>
    <cfRule type="cellIs" dxfId="11348" priority="36" operator="equal">
      <formula>"Ok"</formula>
    </cfRule>
  </conditionalFormatting>
  <conditionalFormatting sqref="B6:F12 B13:H17 F19:F22">
    <cfRule type="cellIs" dxfId="11347" priority="583" operator="equal">
      <formula>"Feito"</formula>
    </cfRule>
    <cfRule type="cellIs" dxfId="11346" priority="584" operator="equal">
      <formula>"Operação"</formula>
    </cfRule>
    <cfRule type="cellIs" dxfId="11345" priority="585" operator="equal">
      <formula>"Chuva"</formula>
    </cfRule>
    <cfRule type="cellIs" dxfId="11344" priority="586" operator="equal">
      <formula>"Elétrico"</formula>
    </cfRule>
    <cfRule type="cellIs" dxfId="11343" priority="587" operator="equal">
      <formula>"Mecânico"</formula>
    </cfRule>
    <cfRule type="cellIs" dxfId="11342" priority="588" operator="equal">
      <formula>"Ok"</formula>
    </cfRule>
  </conditionalFormatting>
  <conditionalFormatting sqref="B25:F26">
    <cfRule type="cellIs" dxfId="11341" priority="83" operator="equal">
      <formula>"Energia"</formula>
    </cfRule>
    <cfRule type="cellIs" dxfId="11340" priority="85" operator="equal">
      <formula>"Feito"</formula>
    </cfRule>
    <cfRule type="cellIs" dxfId="11339" priority="86" operator="equal">
      <formula>"Operação"</formula>
    </cfRule>
    <cfRule type="cellIs" dxfId="11338" priority="87" operator="equal">
      <formula>"Chuva"</formula>
    </cfRule>
    <cfRule type="cellIs" dxfId="11337" priority="88" operator="equal">
      <formula>"Elétrico"</formula>
    </cfRule>
    <cfRule type="cellIs" dxfId="11336" priority="89" operator="equal">
      <formula>"Mecânico"</formula>
    </cfRule>
    <cfRule type="cellIs" dxfId="11335" priority="90" operator="equal">
      <formula>"Ok"</formula>
    </cfRule>
  </conditionalFormatting>
  <conditionalFormatting sqref="B97:F97">
    <cfRule type="cellIs" dxfId="11334" priority="449" operator="equal">
      <formula>"Energia"</formula>
    </cfRule>
  </conditionalFormatting>
  <conditionalFormatting sqref="B5:H5 I5:I16 G7:G8 E18:H18 B18:D20 E19:E20 I19:I26 B21:E21 D23:F23 I29:I39 B38:E43 E40:H40 F41:F46 I41:I61 D44:E44 B44:C51 E45:E46 D45:D51 E47:G47 B52:H52 I63:I78 F77:H77 F78:G78 E88:G97 D88:D106">
    <cfRule type="cellIs" dxfId="11333" priority="600" operator="equal">
      <formula>"Feito"</formula>
    </cfRule>
    <cfRule type="cellIs" dxfId="11332" priority="601" operator="equal">
      <formula>"Operação"</formula>
    </cfRule>
    <cfRule type="cellIs" dxfId="11331" priority="602" operator="equal">
      <formula>"Chuva"</formula>
    </cfRule>
    <cfRule type="cellIs" dxfId="11330" priority="603" operator="equal">
      <formula>"Elétrico"</formula>
    </cfRule>
    <cfRule type="cellIs" dxfId="11329" priority="604" operator="equal">
      <formula>"Mecânico"</formula>
    </cfRule>
    <cfRule type="cellIs" dxfId="11328" priority="605" operator="equal">
      <formula>"Ok"</formula>
    </cfRule>
  </conditionalFormatting>
  <conditionalFormatting sqref="B5:H17">
    <cfRule type="cellIs" dxfId="11327" priority="441" operator="equal">
      <formula>"Energia"</formula>
    </cfRule>
  </conditionalFormatting>
  <conditionalFormatting sqref="B36:H36">
    <cfRule type="cellIs" dxfId="11326" priority="418" operator="equal">
      <formula>"Energia"</formula>
    </cfRule>
  </conditionalFormatting>
  <conditionalFormatting sqref="B36:H37">
    <cfRule type="cellIs" dxfId="11325" priority="107" operator="equal">
      <formula>"Feito"</formula>
    </cfRule>
    <cfRule type="cellIs" dxfId="11324" priority="108" operator="equal">
      <formula>"Operação"</formula>
    </cfRule>
    <cfRule type="cellIs" dxfId="11323" priority="109" operator="equal">
      <formula>"Chuva"</formula>
    </cfRule>
    <cfRule type="cellIs" dxfId="11322" priority="110" operator="equal">
      <formula>"Elétrico"</formula>
    </cfRule>
    <cfRule type="cellIs" dxfId="11321" priority="111" operator="equal">
      <formula>"Mecânico"</formula>
    </cfRule>
    <cfRule type="cellIs" dxfId="11320" priority="112" operator="equal">
      <formula>"Ok"</formula>
    </cfRule>
  </conditionalFormatting>
  <conditionalFormatting sqref="C19">
    <cfRule type="cellIs" dxfId="11319" priority="448" operator="equal">
      <formula>"Energia"</formula>
    </cfRule>
  </conditionalFormatting>
  <conditionalFormatting sqref="C28:C37">
    <cfRule type="cellIs" dxfId="11318" priority="38" operator="equal">
      <formula>"Energia"</formula>
    </cfRule>
  </conditionalFormatting>
  <conditionalFormatting sqref="C41">
    <cfRule type="cellIs" dxfId="11317" priority="544" operator="equal">
      <formula>"Energia"</formula>
    </cfRule>
  </conditionalFormatting>
  <conditionalFormatting sqref="C56">
    <cfRule type="cellIs" dxfId="11316" priority="569" operator="equal">
      <formula>"Feito"</formula>
    </cfRule>
    <cfRule type="cellIs" dxfId="11315" priority="570" operator="equal">
      <formula>"Operação"</formula>
    </cfRule>
    <cfRule type="cellIs" dxfId="11314" priority="571" operator="equal">
      <formula>"Chuva"</formula>
    </cfRule>
    <cfRule type="cellIs" dxfId="11313" priority="572" operator="equal">
      <formula>"Elétrico"</formula>
    </cfRule>
    <cfRule type="cellIs" dxfId="11312" priority="573" operator="equal">
      <formula>"Mecânico"</formula>
    </cfRule>
    <cfRule type="cellIs" dxfId="11311" priority="574" operator="equal">
      <formula>"Ok"</formula>
    </cfRule>
  </conditionalFormatting>
  <conditionalFormatting sqref="C56:C58">
    <cfRule type="cellIs" dxfId="11310" priority="543" operator="equal">
      <formula>"Energia"</formula>
    </cfRule>
  </conditionalFormatting>
  <conditionalFormatting sqref="C111">
    <cfRule type="cellIs" dxfId="11309" priority="542" operator="equal">
      <formula>"Energia"</formula>
    </cfRule>
  </conditionalFormatting>
  <conditionalFormatting sqref="C30:D30">
    <cfRule type="cellIs" dxfId="11308" priority="562" operator="equal">
      <formula>"Energia"</formula>
    </cfRule>
  </conditionalFormatting>
  <conditionalFormatting sqref="D17:D20">
    <cfRule type="cellIs" dxfId="11307" priority="445" operator="equal">
      <formula>"Energia"</formula>
    </cfRule>
  </conditionalFormatting>
  <conditionalFormatting sqref="D27:D37">
    <cfRule type="cellIs" dxfId="11306" priority="16" operator="equal">
      <formula>"Energia"</formula>
    </cfRule>
  </conditionalFormatting>
  <conditionalFormatting sqref="D39:D40 D44:D53 D60:D77">
    <cfRule type="cellIs" dxfId="11305" priority="533" operator="equal">
      <formula>"Energia"</formula>
    </cfRule>
  </conditionalFormatting>
  <conditionalFormatting sqref="D88:D106">
    <cfRule type="cellIs" dxfId="11304" priority="176" operator="equal">
      <formula>"Energia"</formula>
    </cfRule>
  </conditionalFormatting>
  <conditionalFormatting sqref="D22:E22">
    <cfRule type="cellIs" dxfId="11303" priority="19" operator="equal">
      <formula>"Energia"</formula>
    </cfRule>
    <cfRule type="cellIs" dxfId="11302" priority="21" operator="equal">
      <formula>"Feito"</formula>
    </cfRule>
    <cfRule type="cellIs" dxfId="11301" priority="22" operator="equal">
      <formula>"Operação"</formula>
    </cfRule>
    <cfRule type="cellIs" dxfId="11300" priority="23" operator="equal">
      <formula>"Chuva"</formula>
    </cfRule>
    <cfRule type="cellIs" dxfId="11299" priority="24" operator="equal">
      <formula>"Elétrico"</formula>
    </cfRule>
    <cfRule type="cellIs" dxfId="11298" priority="25" operator="equal">
      <formula>"Mecânico"</formula>
    </cfRule>
    <cfRule type="cellIs" dxfId="11297" priority="26" operator="equal">
      <formula>"Ok"</formula>
    </cfRule>
  </conditionalFormatting>
  <conditionalFormatting sqref="D32:E33">
    <cfRule type="cellIs" dxfId="11296" priority="422" operator="equal">
      <formula>"Energia"</formula>
    </cfRule>
  </conditionalFormatting>
  <conditionalFormatting sqref="D79:G87 G99:H99 H100 G101:H101 H108:H111">
    <cfRule type="cellIs" dxfId="11295" priority="590" operator="equal">
      <formula>"Energia"</formula>
    </cfRule>
  </conditionalFormatting>
  <conditionalFormatting sqref="D79:G87">
    <cfRule type="cellIs" dxfId="11294" priority="591" operator="equal">
      <formula>"Feito"</formula>
    </cfRule>
    <cfRule type="cellIs" dxfId="11293" priority="592" operator="equal">
      <formula>"Operação"</formula>
    </cfRule>
    <cfRule type="cellIs" dxfId="11292" priority="593" operator="equal">
      <formula>"Chuva"</formula>
    </cfRule>
    <cfRule type="cellIs" dxfId="11291" priority="594" operator="equal">
      <formula>"Elétrico"</formula>
    </cfRule>
    <cfRule type="cellIs" dxfId="11290" priority="595" operator="equal">
      <formula>"Mecânico"</formula>
    </cfRule>
    <cfRule type="cellIs" dxfId="11289" priority="596" operator="equal">
      <formula>"Ok"</formula>
    </cfRule>
  </conditionalFormatting>
  <conditionalFormatting sqref="D24:H24">
    <cfRule type="cellIs" dxfId="11288" priority="472" operator="equal">
      <formula>"Energia"</formula>
    </cfRule>
    <cfRule type="cellIs" dxfId="11287" priority="473" operator="equal">
      <formula>"Feito"</formula>
    </cfRule>
    <cfRule type="cellIs" dxfId="11286" priority="474" operator="equal">
      <formula>"Operação"</formula>
    </cfRule>
    <cfRule type="cellIs" dxfId="11285" priority="475" operator="equal">
      <formula>"Chuva"</formula>
    </cfRule>
    <cfRule type="cellIs" dxfId="11284" priority="476" operator="equal">
      <formula>"Elétrico"</formula>
    </cfRule>
    <cfRule type="cellIs" dxfId="11283" priority="477" operator="equal">
      <formula>"Mecânico"</formula>
    </cfRule>
    <cfRule type="cellIs" dxfId="11282" priority="478" operator="equal">
      <formula>"Ok"</formula>
    </cfRule>
  </conditionalFormatting>
  <conditionalFormatting sqref="D37:H37">
    <cfRule type="cellIs" dxfId="11281" priority="416" operator="equal">
      <formula>"Energia"</formula>
    </cfRule>
  </conditionalFormatting>
  <conditionalFormatting sqref="D107:H111">
    <cfRule type="cellIs" dxfId="11280" priority="487" operator="equal">
      <formula>"Feito"</formula>
    </cfRule>
    <cfRule type="cellIs" dxfId="11279" priority="488" operator="equal">
      <formula>"Operação"</formula>
    </cfRule>
    <cfRule type="cellIs" dxfId="11278" priority="489" operator="equal">
      <formula>"Chuva"</formula>
    </cfRule>
    <cfRule type="cellIs" dxfId="11277" priority="490" operator="equal">
      <formula>"Elétrico"</formula>
    </cfRule>
    <cfRule type="cellIs" dxfId="11276" priority="491" operator="equal">
      <formula>"Mecânico"</formula>
    </cfRule>
    <cfRule type="cellIs" dxfId="11275" priority="492" operator="equal">
      <formula>"Ok"</formula>
    </cfRule>
  </conditionalFormatting>
  <conditionalFormatting sqref="E12 B12:B13 C12:C17 D32:H32 B33:H33 E40:H40 B98:D103">
    <cfRule type="cellIs" dxfId="11274" priority="597" operator="equal">
      <formula>"Energia"</formula>
    </cfRule>
  </conditionalFormatting>
  <conditionalFormatting sqref="E27:E29">
    <cfRule type="cellIs" dxfId="11273" priority="252" operator="equal">
      <formula>"Energia"</formula>
    </cfRule>
  </conditionalFormatting>
  <conditionalFormatting sqref="E34:E37">
    <cfRule type="cellIs" dxfId="11272" priority="10" operator="equal">
      <formula>"Energia"</formula>
    </cfRule>
  </conditionalFormatting>
  <conditionalFormatting sqref="E39">
    <cfRule type="cellIs" dxfId="11271" priority="413" operator="equal">
      <formula>"Energia"</formula>
    </cfRule>
  </conditionalFormatting>
  <conditionalFormatting sqref="E66">
    <cfRule type="cellIs" dxfId="11270" priority="9" operator="equal">
      <formula>"Energia"</formula>
    </cfRule>
  </conditionalFormatting>
  <conditionalFormatting sqref="E77:E78">
    <cfRule type="cellIs" dxfId="11269" priority="385" operator="equal">
      <formula>"Energia"</formula>
    </cfRule>
    <cfRule type="cellIs" dxfId="11268" priority="386" operator="equal">
      <formula>"Feito"</formula>
    </cfRule>
    <cfRule type="cellIs" dxfId="11267" priority="387" operator="equal">
      <formula>"Operação"</formula>
    </cfRule>
    <cfRule type="cellIs" dxfId="11266" priority="388" operator="equal">
      <formula>"Chuva"</formula>
    </cfRule>
    <cfRule type="cellIs" dxfId="11265" priority="389" operator="equal">
      <formula>"Elétrico"</formula>
    </cfRule>
    <cfRule type="cellIs" dxfId="11264" priority="390" operator="equal">
      <formula>"Mecânico"</formula>
    </cfRule>
    <cfRule type="cellIs" dxfId="11263" priority="391" operator="equal">
      <formula>"Ok"</formula>
    </cfRule>
  </conditionalFormatting>
  <conditionalFormatting sqref="E48:F51">
    <cfRule type="cellIs" dxfId="11262" priority="178" operator="equal">
      <formula>"Energia"</formula>
    </cfRule>
    <cfRule type="cellIs" dxfId="11261" priority="179" operator="equal">
      <formula>"Feito"</formula>
    </cfRule>
    <cfRule type="cellIs" dxfId="11260" priority="180" operator="equal">
      <formula>"Operação"</formula>
    </cfRule>
    <cfRule type="cellIs" dxfId="11259" priority="181" operator="equal">
      <formula>"Chuva"</formula>
    </cfRule>
    <cfRule type="cellIs" dxfId="11258" priority="182" operator="equal">
      <formula>"Elétrico"</formula>
    </cfRule>
    <cfRule type="cellIs" dxfId="11257" priority="183" operator="equal">
      <formula>"Mecânico"</formula>
    </cfRule>
    <cfRule type="cellIs" dxfId="11256" priority="184" operator="equal">
      <formula>"Ok"</formula>
    </cfRule>
  </conditionalFormatting>
  <conditionalFormatting sqref="E90:F90">
    <cfRule type="cellIs" dxfId="11255" priority="175" operator="equal">
      <formula>"Energia"</formula>
    </cfRule>
  </conditionalFormatting>
  <conditionalFormatting sqref="E92:F92">
    <cfRule type="cellIs" dxfId="11254" priority="174" operator="equal">
      <formula>"Energia"</formula>
    </cfRule>
  </conditionalFormatting>
  <conditionalFormatting sqref="E98:F106">
    <cfRule type="cellIs" dxfId="11253" priority="62" operator="equal">
      <formula>"Energia"</formula>
    </cfRule>
    <cfRule type="cellIs" dxfId="11252" priority="63" operator="equal">
      <formula>"Feito"</formula>
    </cfRule>
    <cfRule type="cellIs" dxfId="11251" priority="64" operator="equal">
      <formula>"Operação"</formula>
    </cfRule>
    <cfRule type="cellIs" dxfId="11250" priority="65" operator="equal">
      <formula>"Chuva"</formula>
    </cfRule>
    <cfRule type="cellIs" dxfId="11249" priority="66" operator="equal">
      <formula>"Elétrico"</formula>
    </cfRule>
    <cfRule type="cellIs" dxfId="11248" priority="67" operator="equal">
      <formula>"Mecânico"</formula>
    </cfRule>
    <cfRule type="cellIs" dxfId="11247" priority="68" operator="equal">
      <formula>"Ok"</formula>
    </cfRule>
  </conditionalFormatting>
  <conditionalFormatting sqref="E108:G108">
    <cfRule type="cellIs" dxfId="11246" priority="508" operator="equal">
      <formula>"Energia"</formula>
    </cfRule>
  </conditionalFormatting>
  <conditionalFormatting sqref="E17:H18">
    <cfRule type="cellIs" dxfId="11245" priority="440" operator="equal">
      <formula>"Energia"</formula>
    </cfRule>
  </conditionalFormatting>
  <conditionalFormatting sqref="E53:H76">
    <cfRule type="cellIs" dxfId="11244" priority="1" operator="equal">
      <formula>"Energia"</formula>
    </cfRule>
    <cfRule type="cellIs" dxfId="11243" priority="3" operator="equal">
      <formula>"Feito"</formula>
    </cfRule>
    <cfRule type="cellIs" dxfId="11242" priority="4" operator="equal">
      <formula>"Operação"</formula>
    </cfRule>
    <cfRule type="cellIs" dxfId="11241" priority="5" operator="equal">
      <formula>"Chuva"</formula>
    </cfRule>
    <cfRule type="cellIs" dxfId="11240" priority="6" operator="equal">
      <formula>"Elétrico"</formula>
    </cfRule>
    <cfRule type="cellIs" dxfId="11239" priority="7" operator="equal">
      <formula>"Mecânico"</formula>
    </cfRule>
    <cfRule type="cellIs" dxfId="11238" priority="8" operator="equal">
      <formula>"Ok"</formula>
    </cfRule>
  </conditionalFormatting>
  <conditionalFormatting sqref="F19:F22">
    <cfRule type="cellIs" dxfId="11237" priority="582" operator="equal">
      <formula>"Energia"</formula>
    </cfRule>
  </conditionalFormatting>
  <conditionalFormatting sqref="F27:F28">
    <cfRule type="cellIs" dxfId="11236" priority="255" operator="equal">
      <formula>"Energia"</formula>
    </cfRule>
    <cfRule type="cellIs" dxfId="11235" priority="256" operator="equal">
      <formula>"Feito"</formula>
    </cfRule>
    <cfRule type="cellIs" dxfId="11234" priority="257" operator="equal">
      <formula>"Operação"</formula>
    </cfRule>
    <cfRule type="cellIs" dxfId="11233" priority="258" operator="equal">
      <formula>"Chuva"</formula>
    </cfRule>
    <cfRule type="cellIs" dxfId="11232" priority="259" operator="equal">
      <formula>"Elétrico"</formula>
    </cfRule>
    <cfRule type="cellIs" dxfId="11231" priority="260" operator="equal">
      <formula>"Mecânico"</formula>
    </cfRule>
    <cfRule type="cellIs" dxfId="11230" priority="261" operator="equal">
      <formula>"Ok"</formula>
    </cfRule>
  </conditionalFormatting>
  <conditionalFormatting sqref="F30:F34">
    <cfRule type="cellIs" dxfId="11229" priority="479" operator="equal">
      <formula>"Energia"</formula>
    </cfRule>
    <cfRule type="cellIs" dxfId="11228" priority="480" operator="equal">
      <formula>"Feito"</formula>
    </cfRule>
    <cfRule type="cellIs" dxfId="11227" priority="481" operator="equal">
      <formula>"Operação"</formula>
    </cfRule>
    <cfRule type="cellIs" dxfId="11226" priority="482" operator="equal">
      <formula>"Chuva"</formula>
    </cfRule>
    <cfRule type="cellIs" dxfId="11225" priority="483" operator="equal">
      <formula>"Elétrico"</formula>
    </cfRule>
    <cfRule type="cellIs" dxfId="11224" priority="484" operator="equal">
      <formula>"Mecânico"</formula>
    </cfRule>
    <cfRule type="cellIs" dxfId="11223" priority="485" operator="equal">
      <formula>"Ok"</formula>
    </cfRule>
  </conditionalFormatting>
  <conditionalFormatting sqref="F29:G29 G30:G31">
    <cfRule type="cellIs" dxfId="11222" priority="424" operator="equal">
      <formula>"Energia"</formula>
    </cfRule>
    <cfRule type="cellIs" dxfId="11221" priority="426" operator="equal">
      <formula>"Feito"</formula>
    </cfRule>
    <cfRule type="cellIs" dxfId="11220" priority="427" operator="equal">
      <formula>"Operação"</formula>
    </cfRule>
    <cfRule type="cellIs" dxfId="11219" priority="428" operator="equal">
      <formula>"Chuva"</formula>
    </cfRule>
    <cfRule type="cellIs" dxfId="11218" priority="429" operator="equal">
      <formula>"Elétrico"</formula>
    </cfRule>
    <cfRule type="cellIs" dxfId="11217" priority="430" operator="equal">
      <formula>"Mecânico"</formula>
    </cfRule>
    <cfRule type="cellIs" dxfId="11216" priority="431" operator="equal">
      <formula>"Ok"</formula>
    </cfRule>
  </conditionalFormatting>
  <conditionalFormatting sqref="F109:G111">
    <cfRule type="cellIs" dxfId="11215" priority="486" operator="equal">
      <formula>"Energia"</formula>
    </cfRule>
  </conditionalFormatting>
  <conditionalFormatting sqref="F35:H35">
    <cfRule type="cellIs" dxfId="11214" priority="348" operator="equal">
      <formula>"Energia"</formula>
    </cfRule>
    <cfRule type="cellIs" dxfId="11213" priority="349" operator="equal">
      <formula>"Feito"</formula>
    </cfRule>
    <cfRule type="cellIs" dxfId="11212" priority="350" operator="equal">
      <formula>"Operação"</formula>
    </cfRule>
    <cfRule type="cellIs" dxfId="11211" priority="351" operator="equal">
      <formula>"Chuva"</formula>
    </cfRule>
    <cfRule type="cellIs" dxfId="11210" priority="352" operator="equal">
      <formula>"Elétrico"</formula>
    </cfRule>
    <cfRule type="cellIs" dxfId="11209" priority="353" operator="equal">
      <formula>"Mecânico"</formula>
    </cfRule>
    <cfRule type="cellIs" dxfId="11208" priority="354" operator="equal">
      <formula>"Ok"</formula>
    </cfRule>
  </conditionalFormatting>
  <conditionalFormatting sqref="F38:H39">
    <cfRule type="cellIs" dxfId="11207" priority="307" operator="equal">
      <formula>"Energia"</formula>
    </cfRule>
    <cfRule type="cellIs" dxfId="11206" priority="310" operator="equal">
      <formula>"Feito"</formula>
    </cfRule>
    <cfRule type="cellIs" dxfId="11205" priority="311" operator="equal">
      <formula>"Operação"</formula>
    </cfRule>
    <cfRule type="cellIs" dxfId="11204" priority="312" operator="equal">
      <formula>"Chuva"</formula>
    </cfRule>
    <cfRule type="cellIs" dxfId="11203" priority="313" operator="equal">
      <formula>"Elétrico"</formula>
    </cfRule>
    <cfRule type="cellIs" dxfId="11202" priority="314" operator="equal">
      <formula>"Mecânico"</formula>
    </cfRule>
    <cfRule type="cellIs" dxfId="11201" priority="315" operator="equal">
      <formula>"Ok"</formula>
    </cfRule>
  </conditionalFormatting>
  <conditionalFormatting sqref="G25:G28">
    <cfRule type="cellIs" dxfId="11200" priority="324" operator="equal">
      <formula>"Energia"</formula>
    </cfRule>
    <cfRule type="cellIs" dxfId="11199" priority="326" operator="equal">
      <formula>"Feito"</formula>
    </cfRule>
    <cfRule type="cellIs" dxfId="11198" priority="327" operator="equal">
      <formula>"Operação"</formula>
    </cfRule>
    <cfRule type="cellIs" dxfId="11197" priority="328" operator="equal">
      <formula>"Chuva"</formula>
    </cfRule>
    <cfRule type="cellIs" dxfId="11196" priority="329" operator="equal">
      <formula>"Elétrico"</formula>
    </cfRule>
    <cfRule type="cellIs" dxfId="11195" priority="330" operator="equal">
      <formula>"Mecânico"</formula>
    </cfRule>
    <cfRule type="cellIs" dxfId="11194" priority="331" operator="equal">
      <formula>"Ok"</formula>
    </cfRule>
  </conditionalFormatting>
  <conditionalFormatting sqref="G45">
    <cfRule type="cellIs" dxfId="11193" priority="516" operator="equal">
      <formula>"Energia"</formula>
    </cfRule>
    <cfRule type="cellIs" dxfId="11192" priority="517" operator="equal">
      <formula>"Feito"</formula>
    </cfRule>
    <cfRule type="cellIs" dxfId="11191" priority="518" operator="equal">
      <formula>"Operação"</formula>
    </cfRule>
    <cfRule type="cellIs" dxfId="11190" priority="519" operator="equal">
      <formula>"Chuva"</formula>
    </cfRule>
    <cfRule type="cellIs" dxfId="11189" priority="520" operator="equal">
      <formula>"Elétrico"</formula>
    </cfRule>
    <cfRule type="cellIs" dxfId="11188" priority="521" operator="equal">
      <formula>"Mecânico"</formula>
    </cfRule>
    <cfRule type="cellIs" dxfId="11187" priority="522" operator="equal">
      <formula>"Ok"</formula>
    </cfRule>
  </conditionalFormatting>
  <conditionalFormatting sqref="G92:G93">
    <cfRule type="cellIs" dxfId="11186" priority="242" operator="equal">
      <formula>"Energia"</formula>
    </cfRule>
  </conditionalFormatting>
  <conditionalFormatting sqref="G95">
    <cfRule type="cellIs" dxfId="11185" priority="241" operator="equal">
      <formula>"Energia"</formula>
    </cfRule>
  </conditionalFormatting>
  <conditionalFormatting sqref="G97:G106">
    <cfRule type="cellIs" dxfId="11184" priority="55" operator="equal">
      <formula>"Energia"</formula>
    </cfRule>
  </conditionalFormatting>
  <conditionalFormatting sqref="G98">
    <cfRule type="cellIs" dxfId="11183" priority="234" operator="equal">
      <formula>"Feito"</formula>
    </cfRule>
    <cfRule type="cellIs" dxfId="11182" priority="235" operator="equal">
      <formula>"Operação"</formula>
    </cfRule>
    <cfRule type="cellIs" dxfId="11181" priority="236" operator="equal">
      <formula>"Chuva"</formula>
    </cfRule>
    <cfRule type="cellIs" dxfId="11180" priority="237" operator="equal">
      <formula>"Elétrico"</formula>
    </cfRule>
    <cfRule type="cellIs" dxfId="11179" priority="238" operator="equal">
      <formula>"Mecânico"</formula>
    </cfRule>
    <cfRule type="cellIs" dxfId="11178" priority="239" operator="equal">
      <formula>"Ok"</formula>
    </cfRule>
  </conditionalFormatting>
  <conditionalFormatting sqref="G5:H12">
    <cfRule type="cellIs" dxfId="11177" priority="502" operator="equal">
      <formula>"Feito"</formula>
    </cfRule>
    <cfRule type="cellIs" dxfId="11176" priority="503" operator="equal">
      <formula>"Operação"</formula>
    </cfRule>
    <cfRule type="cellIs" dxfId="11175" priority="504" operator="equal">
      <formula>"Chuva"</formula>
    </cfRule>
    <cfRule type="cellIs" dxfId="11174" priority="505" operator="equal">
      <formula>"Elétrico"</formula>
    </cfRule>
    <cfRule type="cellIs" dxfId="11173" priority="506" operator="equal">
      <formula>"Mecânico"</formula>
    </cfRule>
    <cfRule type="cellIs" dxfId="11172" priority="507" operator="equal">
      <formula>"Ok"</formula>
    </cfRule>
  </conditionalFormatting>
  <conditionalFormatting sqref="G19:H23">
    <cfRule type="cellIs" dxfId="11171" priority="91" operator="equal">
      <formula>"Energia"</formula>
    </cfRule>
    <cfRule type="cellIs" dxfId="11170" priority="92" operator="equal">
      <formula>"Feito"</formula>
    </cfRule>
    <cfRule type="cellIs" dxfId="11169" priority="93" operator="equal">
      <formula>"Operação"</formula>
    </cfRule>
    <cfRule type="cellIs" dxfId="11168" priority="94" operator="equal">
      <formula>"Chuva"</formula>
    </cfRule>
    <cfRule type="cellIs" dxfId="11167" priority="95" operator="equal">
      <formula>"Elétrico"</formula>
    </cfRule>
    <cfRule type="cellIs" dxfId="11166" priority="96" operator="equal">
      <formula>"Mecânico"</formula>
    </cfRule>
    <cfRule type="cellIs" dxfId="11165" priority="97" operator="equal">
      <formula>"Ok"</formula>
    </cfRule>
  </conditionalFormatting>
  <conditionalFormatting sqref="G32:H34">
    <cfRule type="cellIs" dxfId="11164" priority="293" operator="equal">
      <formula>"Energia"</formula>
    </cfRule>
    <cfRule type="cellIs" dxfId="11163" priority="294" operator="equal">
      <formula>"Feito"</formula>
    </cfRule>
    <cfRule type="cellIs" dxfId="11162" priority="295" operator="equal">
      <formula>"Operação"</formula>
    </cfRule>
    <cfRule type="cellIs" dxfId="11161" priority="296" operator="equal">
      <formula>"Chuva"</formula>
    </cfRule>
    <cfRule type="cellIs" dxfId="11160" priority="297" operator="equal">
      <formula>"Elétrico"</formula>
    </cfRule>
    <cfRule type="cellIs" dxfId="11159" priority="298" operator="equal">
      <formula>"Mecânico"</formula>
    </cfRule>
    <cfRule type="cellIs" dxfId="11158" priority="299" operator="equal">
      <formula>"Ok"</formula>
    </cfRule>
  </conditionalFormatting>
  <conditionalFormatting sqref="G41:H51">
    <cfRule type="cellIs" dxfId="11157" priority="243" operator="equal">
      <formula>"Energia"</formula>
    </cfRule>
    <cfRule type="cellIs" dxfId="11156" priority="244" operator="equal">
      <formula>"Feito"</formula>
    </cfRule>
    <cfRule type="cellIs" dxfId="11155" priority="245" operator="equal">
      <formula>"Operação"</formula>
    </cfRule>
    <cfRule type="cellIs" dxfId="11154" priority="246" operator="equal">
      <formula>"Chuva"</formula>
    </cfRule>
    <cfRule type="cellIs" dxfId="11153" priority="247" operator="equal">
      <formula>"Elétrico"</formula>
    </cfRule>
    <cfRule type="cellIs" dxfId="11152" priority="248" operator="equal">
      <formula>"Mecânico"</formula>
    </cfRule>
    <cfRule type="cellIs" dxfId="11151" priority="249" operator="equal">
      <formula>"Ok"</formula>
    </cfRule>
  </conditionalFormatting>
  <conditionalFormatting sqref="G99:H106">
    <cfRule type="cellIs" dxfId="11150" priority="56" operator="equal">
      <formula>"Feito"</formula>
    </cfRule>
    <cfRule type="cellIs" dxfId="11149" priority="57" operator="equal">
      <formula>"Operação"</formula>
    </cfRule>
    <cfRule type="cellIs" dxfId="11148" priority="58" operator="equal">
      <formula>"Chuva"</formula>
    </cfRule>
    <cfRule type="cellIs" dxfId="11147" priority="59" operator="equal">
      <formula>"Elétrico"</formula>
    </cfRule>
    <cfRule type="cellIs" dxfId="11146" priority="60" operator="equal">
      <formula>"Mecânico"</formula>
    </cfRule>
    <cfRule type="cellIs" dxfId="11145" priority="61" operator="equal">
      <formula>"Ok"</formula>
    </cfRule>
  </conditionalFormatting>
  <conditionalFormatting sqref="H25:H31">
    <cfRule type="cellIs" dxfId="11144" priority="340" operator="equal">
      <formula>"Energia"</formula>
    </cfRule>
    <cfRule type="cellIs" dxfId="11143" priority="342" operator="equal">
      <formula>"Feito"</formula>
    </cfRule>
    <cfRule type="cellIs" dxfId="11142" priority="343" operator="equal">
      <formula>"Operação"</formula>
    </cfRule>
    <cfRule type="cellIs" dxfId="11141" priority="344" operator="equal">
      <formula>"Chuva"</formula>
    </cfRule>
    <cfRule type="cellIs" dxfId="11140" priority="345" operator="equal">
      <formula>"Elétrico"</formula>
    </cfRule>
    <cfRule type="cellIs" dxfId="11139" priority="346" operator="equal">
      <formula>"Mecânico"</formula>
    </cfRule>
    <cfRule type="cellIs" dxfId="11138" priority="347" operator="equal">
      <formula>"Ok"</formula>
    </cfRule>
  </conditionalFormatting>
  <conditionalFormatting sqref="H78:H98">
    <cfRule type="cellIs" dxfId="11137" priority="41" operator="equal">
      <formula>"Energia"</formula>
    </cfRule>
    <cfRule type="cellIs" dxfId="11136" priority="42" operator="equal">
      <formula>"Feito"</formula>
    </cfRule>
    <cfRule type="cellIs" dxfId="11135" priority="43" operator="equal">
      <formula>"Operação"</formula>
    </cfRule>
    <cfRule type="cellIs" dxfId="11134" priority="44" operator="equal">
      <formula>"Chuva"</formula>
    </cfRule>
    <cfRule type="cellIs" dxfId="11133" priority="45" operator="equal">
      <formula>"Elétrico"</formula>
    </cfRule>
    <cfRule type="cellIs" dxfId="11132" priority="46" operator="equal">
      <formula>"Mecânico"</formula>
    </cfRule>
    <cfRule type="cellIs" dxfId="11131" priority="47" operator="equal">
      <formula>"Ok"</formula>
    </cfRule>
  </conditionalFormatting>
  <conditionalFormatting sqref="H102:H106">
    <cfRule type="cellIs" dxfId="11130" priority="285" operator="equal">
      <formula>"Energia"</formula>
    </cfRule>
  </conditionalFormatting>
  <conditionalFormatting sqref="I5:I16 G7:G8 E19:E20 I19:I26 B21:E21 D23:F23 I29:I39 B35:D35 B38:E43 F41:F46 I41:I61 D44:E44 B44:C51 E45:E46 E47:G47 B52:H52 I63:I78 F77:H77 F78:G78 E88:G97 F107:H107 D107:E111">
    <cfRule type="cellIs" dxfId="11129" priority="599" operator="equal">
      <formula>"Energia"</formula>
    </cfRule>
  </conditionalFormatting>
  <conditionalFormatting sqref="J7">
    <cfRule type="iconSet" priority="59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I19:I26 J36:J39 J41:J61 J63:J76 I29:I78 B5:H111" xr:uid="{6DC0FAD8-83AE-444B-BB90-311FACB4303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A1B2-94FB-44DA-B4AD-672E309BDE60}">
  <sheetPr codeName="Planilha116">
    <tabColor theme="8"/>
  </sheetPr>
  <dimension ref="A1:S111"/>
  <sheetViews>
    <sheetView showGridLines="0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45033</v>
      </c>
      <c r="C3" s="21">
        <f t="shared" ref="C3:H3" si="0">B3+1</f>
        <v>45034</v>
      </c>
      <c r="D3" s="21">
        <f t="shared" si="0"/>
        <v>45035</v>
      </c>
      <c r="E3" s="21">
        <f t="shared" si="0"/>
        <v>45036</v>
      </c>
      <c r="F3" s="21">
        <f t="shared" si="0"/>
        <v>45037</v>
      </c>
      <c r="G3" s="21">
        <f t="shared" si="0"/>
        <v>45038</v>
      </c>
      <c r="H3" s="23">
        <f t="shared" si="0"/>
        <v>45039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/>
      <c r="E5" s="36"/>
      <c r="F5" s="36"/>
      <c r="G5" s="36"/>
      <c r="H5" s="36"/>
      <c r="J5" s="46" t="s">
        <v>5</v>
      </c>
      <c r="K5">
        <f t="shared" ref="K5:K10" si="2">COUNTIF($B$5:$H$111,J5)</f>
        <v>111</v>
      </c>
      <c r="L5" s="32">
        <f t="shared" ref="L5:L10" si="3">K5/$K$11</f>
        <v>0.63793103448275867</v>
      </c>
      <c r="M5" s="50">
        <f>B3</f>
        <v>45033</v>
      </c>
      <c r="O5" t="s">
        <v>42</v>
      </c>
      <c r="P5" s="57">
        <v>162</v>
      </c>
      <c r="Q5" s="50">
        <f>M5</f>
        <v>45033</v>
      </c>
    </row>
    <row r="6" spans="1:17" x14ac:dyDescent="0.25">
      <c r="A6" s="4">
        <v>2</v>
      </c>
      <c r="B6" s="36"/>
      <c r="C6" s="36"/>
      <c r="D6" s="36" t="s">
        <v>5</v>
      </c>
      <c r="E6" s="36"/>
      <c r="F6" s="36" t="s">
        <v>5</v>
      </c>
      <c r="G6" s="36"/>
      <c r="H6" s="36"/>
      <c r="J6" s="40" t="s">
        <v>8</v>
      </c>
      <c r="K6">
        <f t="shared" si="2"/>
        <v>2</v>
      </c>
      <c r="L6" s="33">
        <f t="shared" si="3"/>
        <v>1.1494252873563218E-2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 t="s">
        <v>9</v>
      </c>
      <c r="D7" s="36"/>
      <c r="E7" s="36"/>
      <c r="F7" s="36"/>
      <c r="G7" s="36"/>
      <c r="H7" s="36"/>
      <c r="J7" s="44" t="s">
        <v>9</v>
      </c>
      <c r="K7">
        <f t="shared" si="2"/>
        <v>12</v>
      </c>
      <c r="L7" s="33">
        <f t="shared" si="3"/>
        <v>6.8965517241379309E-2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/>
      <c r="D8" s="36"/>
      <c r="E8" s="36" t="s">
        <v>5</v>
      </c>
      <c r="F8" s="36"/>
      <c r="G8" s="36"/>
      <c r="H8" s="36"/>
      <c r="J8" s="45" t="s">
        <v>7</v>
      </c>
      <c r="K8">
        <f t="shared" si="2"/>
        <v>5</v>
      </c>
      <c r="L8" s="33">
        <f t="shared" si="3"/>
        <v>2.8735632183908046E-2</v>
      </c>
      <c r="O8" s="62" t="s">
        <v>20</v>
      </c>
      <c r="P8" s="67">
        <f>P5+P6-P7</f>
        <v>162</v>
      </c>
    </row>
    <row r="9" spans="1:17" x14ac:dyDescent="0.25">
      <c r="A9" s="4">
        <v>5</v>
      </c>
      <c r="B9" s="36"/>
      <c r="C9" s="36" t="s">
        <v>9</v>
      </c>
      <c r="D9" s="36"/>
      <c r="E9" s="36" t="s">
        <v>5</v>
      </c>
      <c r="F9" s="36"/>
      <c r="G9" s="36"/>
      <c r="H9" s="36"/>
      <c r="J9" s="43" t="s">
        <v>6</v>
      </c>
      <c r="K9">
        <f t="shared" si="2"/>
        <v>18</v>
      </c>
      <c r="L9" s="33">
        <f t="shared" si="3"/>
        <v>0.10344827586206896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26</v>
      </c>
      <c r="L10" s="35">
        <f t="shared" si="3"/>
        <v>0.14942528735632185</v>
      </c>
      <c r="O10" t="s">
        <v>55</v>
      </c>
      <c r="P10">
        <f>P8</f>
        <v>162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174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  <c r="L13" t="s">
        <v>84</v>
      </c>
      <c r="M13" s="57">
        <f>SUM(N19:U19)</f>
        <v>34</v>
      </c>
      <c r="P13" s="50">
        <v>45027</v>
      </c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25</v>
      </c>
      <c r="P14" s="50"/>
    </row>
    <row r="15" spans="1:17" x14ac:dyDescent="0.25">
      <c r="A15" s="4">
        <v>11</v>
      </c>
      <c r="B15" s="36"/>
      <c r="C15" s="36" t="s">
        <v>6</v>
      </c>
      <c r="D15" s="36"/>
      <c r="E15" s="36"/>
      <c r="F15" s="36" t="s">
        <v>5</v>
      </c>
      <c r="G15" s="36"/>
      <c r="H15" s="36"/>
      <c r="L15" t="s">
        <v>86</v>
      </c>
      <c r="M15" s="57">
        <f>SUM(N21:U21)</f>
        <v>11</v>
      </c>
      <c r="P15" t="s">
        <v>84</v>
      </c>
      <c r="Q15">
        <v>6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  <c r="Q16">
        <v>23</v>
      </c>
    </row>
    <row r="17" spans="1:19" x14ac:dyDescent="0.25">
      <c r="A17" s="4">
        <v>13</v>
      </c>
      <c r="B17" s="36"/>
      <c r="C17" s="36" t="s">
        <v>6</v>
      </c>
      <c r="D17" s="36"/>
      <c r="E17" s="36"/>
      <c r="F17" s="36" t="s">
        <v>6</v>
      </c>
      <c r="G17" s="36"/>
      <c r="H17" s="36"/>
      <c r="I17" s="71" t="s">
        <v>43</v>
      </c>
      <c r="J17" s="72"/>
      <c r="K17" s="72"/>
      <c r="P17" t="s">
        <v>86</v>
      </c>
      <c r="Q17">
        <v>4</v>
      </c>
    </row>
    <row r="18" spans="1:19" x14ac:dyDescent="0.25">
      <c r="A18" s="4">
        <v>14</v>
      </c>
      <c r="B18" s="36"/>
      <c r="C18" s="36" t="s">
        <v>6</v>
      </c>
      <c r="D18" s="36"/>
      <c r="E18" s="36"/>
      <c r="F18" s="36" t="s">
        <v>6</v>
      </c>
      <c r="G18" s="36"/>
      <c r="H18" s="36"/>
      <c r="I18" s="71" t="s">
        <v>45</v>
      </c>
      <c r="J18" s="72"/>
      <c r="K18" t="s">
        <v>2</v>
      </c>
      <c r="P18" t="s">
        <v>87</v>
      </c>
      <c r="Q18">
        <v>2</v>
      </c>
    </row>
    <row r="19" spans="1:19" x14ac:dyDescent="0.25">
      <c r="A19" s="4">
        <v>15</v>
      </c>
      <c r="B19" s="36" t="s">
        <v>5</v>
      </c>
      <c r="C19" s="36"/>
      <c r="D19" s="36"/>
      <c r="E19" s="36" t="s">
        <v>5</v>
      </c>
      <c r="F19" s="36"/>
      <c r="G19" s="36"/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>
        <v>34</v>
      </c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 t="s">
        <v>9</v>
      </c>
      <c r="E20" s="36"/>
      <c r="F20" s="36" t="s">
        <v>5</v>
      </c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>
        <v>25</v>
      </c>
      <c r="O20" s="57"/>
      <c r="P20" s="57"/>
      <c r="Q20" s="57"/>
      <c r="R20" s="57"/>
      <c r="S20" s="57"/>
    </row>
    <row r="21" spans="1:19" x14ac:dyDescent="0.25">
      <c r="A21" s="4">
        <v>17</v>
      </c>
      <c r="B21" s="36" t="s">
        <v>5</v>
      </c>
      <c r="C21" s="36"/>
      <c r="D21" s="36"/>
      <c r="E21" s="36" t="s">
        <v>5</v>
      </c>
      <c r="F21" s="36"/>
      <c r="G21" s="36"/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>
        <v>11</v>
      </c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 t="s">
        <v>5</v>
      </c>
      <c r="E22" s="36"/>
      <c r="F22" s="36" t="s">
        <v>5</v>
      </c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 t="s">
        <v>5</v>
      </c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 t="s">
        <v>5</v>
      </c>
      <c r="C24" s="36"/>
      <c r="D24" s="36"/>
      <c r="E24" s="36" t="s">
        <v>5</v>
      </c>
      <c r="F24" s="36"/>
      <c r="G24" s="36"/>
      <c r="H24" s="36"/>
      <c r="I24" s="38" t="s">
        <v>51</v>
      </c>
      <c r="J24" s="38" t="str">
        <f>TEXT(G3,"ddd")</f>
        <v>sáb</v>
      </c>
      <c r="K24" s="58"/>
    </row>
    <row r="25" spans="1:19" x14ac:dyDescent="0.25">
      <c r="A25" s="4">
        <v>21</v>
      </c>
      <c r="B25" s="36"/>
      <c r="C25" s="36" t="s">
        <v>5</v>
      </c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 t="s">
        <v>5</v>
      </c>
      <c r="C26" s="36"/>
      <c r="D26" s="36"/>
      <c r="E26" s="36" t="s">
        <v>5</v>
      </c>
      <c r="F26" s="36"/>
      <c r="G26" s="36"/>
      <c r="H26" s="36"/>
      <c r="M26" s="50">
        <v>45033</v>
      </c>
      <c r="N26" s="50"/>
      <c r="P26" s="50">
        <v>45034</v>
      </c>
    </row>
    <row r="27" spans="1:19" x14ac:dyDescent="0.25">
      <c r="A27" s="4">
        <v>23</v>
      </c>
      <c r="B27" s="36"/>
      <c r="C27" s="36"/>
      <c r="D27" s="36" t="s">
        <v>5</v>
      </c>
      <c r="E27" s="36"/>
      <c r="F27" s="36"/>
      <c r="G27" s="36" t="s">
        <v>6</v>
      </c>
      <c r="H27" s="36"/>
      <c r="I27" s="71" t="s">
        <v>44</v>
      </c>
      <c r="J27" s="72"/>
      <c r="K27" s="72"/>
      <c r="M27" t="s">
        <v>95</v>
      </c>
      <c r="N27">
        <v>6</v>
      </c>
    </row>
    <row r="28" spans="1:19" x14ac:dyDescent="0.25">
      <c r="A28" s="4">
        <v>24</v>
      </c>
      <c r="B28" s="36"/>
      <c r="C28" s="36"/>
      <c r="D28" s="36" t="s">
        <v>5</v>
      </c>
      <c r="E28" s="36"/>
      <c r="F28" s="36"/>
      <c r="G28" s="36" t="s">
        <v>6</v>
      </c>
      <c r="H28" s="36"/>
      <c r="I28" s="71" t="s">
        <v>45</v>
      </c>
      <c r="J28" s="72"/>
      <c r="K28" t="s">
        <v>2</v>
      </c>
      <c r="M28" t="s">
        <v>96</v>
      </c>
      <c r="N28">
        <v>18</v>
      </c>
      <c r="P28" t="s">
        <v>95</v>
      </c>
      <c r="Q28">
        <v>5</v>
      </c>
    </row>
    <row r="29" spans="1:19" x14ac:dyDescent="0.25">
      <c r="A29" s="4">
        <v>25</v>
      </c>
      <c r="B29" s="36" t="s">
        <v>5</v>
      </c>
      <c r="C29" s="36" t="s">
        <v>6</v>
      </c>
      <c r="D29" s="36"/>
      <c r="E29" s="36" t="s">
        <v>5</v>
      </c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  <c r="M29" t="s">
        <v>97</v>
      </c>
      <c r="N29">
        <v>2</v>
      </c>
      <c r="P29" t="s">
        <v>96</v>
      </c>
      <c r="Q29">
        <v>23</v>
      </c>
    </row>
    <row r="30" spans="1:19" x14ac:dyDescent="0.25">
      <c r="A30" s="4">
        <v>26</v>
      </c>
      <c r="B30" s="36"/>
      <c r="C30" s="36" t="s">
        <v>6</v>
      </c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  <c r="M30" t="s">
        <v>98</v>
      </c>
      <c r="N30">
        <v>3</v>
      </c>
      <c r="P30" t="s">
        <v>97</v>
      </c>
      <c r="Q30">
        <v>1</v>
      </c>
    </row>
    <row r="31" spans="1:19" x14ac:dyDescent="0.25">
      <c r="A31" s="4">
        <v>27</v>
      </c>
      <c r="B31" s="36" t="s">
        <v>10</v>
      </c>
      <c r="C31" s="36" t="s">
        <v>6</v>
      </c>
      <c r="D31" s="36"/>
      <c r="E31" s="36" t="s">
        <v>5</v>
      </c>
      <c r="F31" s="36" t="s">
        <v>5</v>
      </c>
      <c r="G31" s="36"/>
      <c r="H31" s="36" t="s">
        <v>5</v>
      </c>
      <c r="I31" s="38" t="s">
        <v>48</v>
      </c>
      <c r="J31" s="38" t="str">
        <f t="shared" si="4"/>
        <v>qua</v>
      </c>
      <c r="K31" s="58"/>
      <c r="N31">
        <f>SUM(N27:N30)</f>
        <v>29</v>
      </c>
      <c r="P31" t="s">
        <v>98</v>
      </c>
      <c r="Q31">
        <v>4</v>
      </c>
    </row>
    <row r="32" spans="1:19" x14ac:dyDescent="0.25">
      <c r="A32" s="4">
        <v>28</v>
      </c>
      <c r="B32" s="36" t="s">
        <v>5</v>
      </c>
      <c r="C32" s="36"/>
      <c r="D32" s="36"/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  <c r="M32" s="50">
        <v>45035</v>
      </c>
      <c r="Q32">
        <f>SUM(Q28:Q31)</f>
        <v>33</v>
      </c>
    </row>
    <row r="33" spans="1:17" x14ac:dyDescent="0.25">
      <c r="A33" s="4">
        <v>29</v>
      </c>
      <c r="B33" s="36" t="s">
        <v>5</v>
      </c>
      <c r="C33" s="36" t="s">
        <v>6</v>
      </c>
      <c r="D33" s="36"/>
      <c r="E33" s="36" t="s">
        <v>5</v>
      </c>
      <c r="F33" s="36"/>
      <c r="G33" s="36"/>
      <c r="H33" s="36" t="s">
        <v>5</v>
      </c>
      <c r="I33" s="38" t="s">
        <v>50</v>
      </c>
      <c r="J33" s="38" t="str">
        <f t="shared" si="4"/>
        <v>sex</v>
      </c>
      <c r="K33" s="58"/>
      <c r="M33" t="s">
        <v>99</v>
      </c>
      <c r="N33">
        <v>5</v>
      </c>
      <c r="P33" s="50">
        <v>45036</v>
      </c>
    </row>
    <row r="34" spans="1:17" x14ac:dyDescent="0.25">
      <c r="A34" s="4">
        <v>30</v>
      </c>
      <c r="B34" s="36"/>
      <c r="C34" s="36"/>
      <c r="D34" s="36"/>
      <c r="E34" s="36"/>
      <c r="F34" s="36"/>
      <c r="G34" s="36" t="s">
        <v>10</v>
      </c>
      <c r="H34" s="36"/>
      <c r="I34" s="38" t="s">
        <v>51</v>
      </c>
      <c r="J34" s="38" t="str">
        <f t="shared" si="4"/>
        <v>sáb</v>
      </c>
      <c r="K34" s="58"/>
      <c r="M34" t="s">
        <v>100</v>
      </c>
      <c r="N34">
        <v>13</v>
      </c>
      <c r="P34" t="s">
        <v>99</v>
      </c>
      <c r="Q34">
        <v>5</v>
      </c>
    </row>
    <row r="35" spans="1:17" x14ac:dyDescent="0.25">
      <c r="A35" s="4">
        <v>31</v>
      </c>
      <c r="B35" s="36"/>
      <c r="C35" s="36"/>
      <c r="D35" s="36"/>
      <c r="E35" s="36"/>
      <c r="F35" s="36"/>
      <c r="G35" s="36" t="s">
        <v>5</v>
      </c>
      <c r="H35" s="36"/>
      <c r="I35" s="38" t="s">
        <v>52</v>
      </c>
      <c r="J35" s="38" t="str">
        <f t="shared" si="4"/>
        <v>dom</v>
      </c>
      <c r="K35" s="58"/>
      <c r="M35" s="50" t="s">
        <v>97</v>
      </c>
      <c r="N35">
        <v>1</v>
      </c>
      <c r="P35" t="s">
        <v>100</v>
      </c>
      <c r="Q35">
        <v>23</v>
      </c>
    </row>
    <row r="36" spans="1:17" x14ac:dyDescent="0.25">
      <c r="A36" s="4">
        <v>32</v>
      </c>
      <c r="B36" s="36" t="s">
        <v>6</v>
      </c>
      <c r="C36" s="36"/>
      <c r="D36" s="36"/>
      <c r="E36" s="36"/>
      <c r="F36" s="36"/>
      <c r="G36" s="36"/>
      <c r="H36" s="36" t="s">
        <v>5</v>
      </c>
      <c r="M36" t="s">
        <v>98</v>
      </c>
      <c r="N36">
        <v>0</v>
      </c>
      <c r="O36" s="50"/>
      <c r="P36" s="50" t="s">
        <v>97</v>
      </c>
      <c r="Q36">
        <v>3</v>
      </c>
    </row>
    <row r="37" spans="1:17" x14ac:dyDescent="0.25">
      <c r="A37" s="4">
        <v>33</v>
      </c>
      <c r="B37" s="36"/>
      <c r="C37" s="36" t="s">
        <v>6</v>
      </c>
      <c r="D37" s="36"/>
      <c r="E37" s="36"/>
      <c r="F37" s="36"/>
      <c r="G37" s="36"/>
      <c r="H37" s="36"/>
      <c r="M37" s="50"/>
      <c r="N37">
        <f>SUM(N33:N36)</f>
        <v>19</v>
      </c>
      <c r="P37" t="s">
        <v>98</v>
      </c>
      <c r="Q37">
        <v>3</v>
      </c>
    </row>
    <row r="38" spans="1:17" x14ac:dyDescent="0.25">
      <c r="A38" s="4">
        <v>34</v>
      </c>
      <c r="B38" s="36" t="s">
        <v>6</v>
      </c>
      <c r="C38" s="36"/>
      <c r="D38" s="36"/>
      <c r="E38" s="36"/>
      <c r="F38" s="36"/>
      <c r="G38" s="36"/>
      <c r="H38" s="36" t="s">
        <v>5</v>
      </c>
      <c r="M38" s="50">
        <v>45037</v>
      </c>
      <c r="P38" s="65">
        <v>45038</v>
      </c>
      <c r="Q38">
        <f>SUM(Q34:Q37)</f>
        <v>34</v>
      </c>
    </row>
    <row r="39" spans="1:17" x14ac:dyDescent="0.25">
      <c r="A39" s="4">
        <v>35</v>
      </c>
      <c r="B39" s="36" t="s">
        <v>5</v>
      </c>
      <c r="C39" s="36" t="s">
        <v>5</v>
      </c>
      <c r="D39" s="36" t="s">
        <v>5</v>
      </c>
      <c r="E39" s="36"/>
      <c r="F39" s="36" t="s">
        <v>5</v>
      </c>
      <c r="G39" s="36"/>
      <c r="H39" s="36" t="s">
        <v>5</v>
      </c>
      <c r="M39" s="65" t="s">
        <v>99</v>
      </c>
      <c r="N39">
        <v>3</v>
      </c>
      <c r="P39" s="65" t="s">
        <v>99</v>
      </c>
      <c r="Q39">
        <v>1</v>
      </c>
    </row>
    <row r="40" spans="1:17" x14ac:dyDescent="0.25">
      <c r="A40" s="4">
        <v>36</v>
      </c>
      <c r="B40" s="36" t="s">
        <v>5</v>
      </c>
      <c r="C40" s="36" t="s">
        <v>5</v>
      </c>
      <c r="D40" s="36" t="s">
        <v>5</v>
      </c>
      <c r="E40" s="36" t="s">
        <v>5</v>
      </c>
      <c r="F40" s="36" t="s">
        <v>5</v>
      </c>
      <c r="G40" s="36" t="s">
        <v>9</v>
      </c>
      <c r="H40" s="66" t="s">
        <v>5</v>
      </c>
      <c r="I40" s="38"/>
      <c r="J40"/>
      <c r="L40" s="65"/>
      <c r="M40" t="s">
        <v>101</v>
      </c>
      <c r="N40">
        <v>21</v>
      </c>
      <c r="O40" s="50"/>
      <c r="P40" t="s">
        <v>101</v>
      </c>
      <c r="Q40">
        <v>15</v>
      </c>
    </row>
    <row r="41" spans="1:17" x14ac:dyDescent="0.25">
      <c r="A41" s="4">
        <v>37</v>
      </c>
      <c r="B41" s="36" t="s">
        <v>8</v>
      </c>
      <c r="C41" s="36"/>
      <c r="D41" s="36" t="s">
        <v>5</v>
      </c>
      <c r="E41" s="36"/>
      <c r="F41" s="36"/>
      <c r="G41" s="36"/>
      <c r="H41" s="36"/>
      <c r="M41" t="s">
        <v>97</v>
      </c>
      <c r="N41">
        <v>1</v>
      </c>
      <c r="P41" t="s">
        <v>97</v>
      </c>
      <c r="Q41">
        <v>0</v>
      </c>
    </row>
    <row r="42" spans="1:17" x14ac:dyDescent="0.25">
      <c r="A42" s="4">
        <v>38</v>
      </c>
      <c r="B42" s="36" t="s">
        <v>5</v>
      </c>
      <c r="C42" s="36" t="s">
        <v>5</v>
      </c>
      <c r="D42" s="36" t="s">
        <v>5</v>
      </c>
      <c r="E42" s="36" t="s">
        <v>5</v>
      </c>
      <c r="F42" s="36"/>
      <c r="G42" s="36"/>
      <c r="H42" s="36"/>
      <c r="M42" t="s">
        <v>102</v>
      </c>
      <c r="N42">
        <v>4</v>
      </c>
      <c r="P42" t="s">
        <v>102</v>
      </c>
      <c r="Q42">
        <v>2</v>
      </c>
    </row>
    <row r="43" spans="1:17" x14ac:dyDescent="0.25">
      <c r="A43" s="4">
        <v>39</v>
      </c>
      <c r="B43" s="36" t="s">
        <v>5</v>
      </c>
      <c r="C43" s="36"/>
      <c r="D43" s="36"/>
      <c r="E43" s="36" t="s">
        <v>5</v>
      </c>
      <c r="F43" s="36"/>
      <c r="G43" s="36" t="s">
        <v>6</v>
      </c>
      <c r="H43" s="36"/>
      <c r="N43">
        <f>SUM(N39:N42)</f>
        <v>29</v>
      </c>
      <c r="Q43">
        <f>SUM(Q39:Q42)</f>
        <v>18</v>
      </c>
    </row>
    <row r="44" spans="1:17" x14ac:dyDescent="0.25">
      <c r="A44" s="4">
        <v>40</v>
      </c>
      <c r="B44" s="36" t="s">
        <v>5</v>
      </c>
      <c r="C44" s="36"/>
      <c r="D44" s="36"/>
      <c r="E44" s="36" t="s">
        <v>5</v>
      </c>
      <c r="F44" s="36"/>
      <c r="G44" s="36" t="s">
        <v>6</v>
      </c>
      <c r="H44" s="36"/>
    </row>
    <row r="45" spans="1:17" x14ac:dyDescent="0.25">
      <c r="A45" s="4">
        <v>41</v>
      </c>
      <c r="B45" s="36"/>
      <c r="C45" s="36" t="s">
        <v>5</v>
      </c>
      <c r="D45" s="36"/>
      <c r="E45" s="36"/>
      <c r="F45" s="36" t="s">
        <v>5</v>
      </c>
      <c r="G45" s="36"/>
      <c r="H45" s="36"/>
      <c r="N45">
        <f>SUM(N43,N37,N31,Q32,Q38,Q43)</f>
        <v>162</v>
      </c>
    </row>
    <row r="46" spans="1:17" x14ac:dyDescent="0.25">
      <c r="A46" s="4">
        <v>42</v>
      </c>
      <c r="B46" s="36" t="s">
        <v>7</v>
      </c>
      <c r="C46" s="36"/>
      <c r="D46" s="36"/>
      <c r="E46" s="36" t="s">
        <v>5</v>
      </c>
      <c r="F46" s="36"/>
      <c r="G46" s="36"/>
      <c r="H46" s="36"/>
      <c r="P46" s="50">
        <v>45039</v>
      </c>
    </row>
    <row r="47" spans="1:17" x14ac:dyDescent="0.25">
      <c r="A47" s="4">
        <v>43</v>
      </c>
      <c r="B47" s="36"/>
      <c r="C47" s="36" t="s">
        <v>5</v>
      </c>
      <c r="D47" s="36"/>
      <c r="E47" s="36"/>
      <c r="F47" s="36" t="s">
        <v>5</v>
      </c>
      <c r="G47" s="36"/>
      <c r="H47" s="36"/>
      <c r="P47" t="s">
        <v>103</v>
      </c>
      <c r="Q47">
        <v>2</v>
      </c>
    </row>
    <row r="48" spans="1:17" x14ac:dyDescent="0.25">
      <c r="A48" s="4">
        <v>44</v>
      </c>
      <c r="B48" s="36"/>
      <c r="C48" s="36"/>
      <c r="D48" s="36" t="s">
        <v>5</v>
      </c>
      <c r="E48" s="36"/>
      <c r="F48" s="36"/>
      <c r="G48" s="36" t="s">
        <v>8</v>
      </c>
      <c r="H48" s="36"/>
      <c r="P48" t="s">
        <v>104</v>
      </c>
      <c r="Q48">
        <v>9</v>
      </c>
    </row>
    <row r="49" spans="1:17" x14ac:dyDescent="0.25">
      <c r="A49" s="4">
        <v>45</v>
      </c>
      <c r="B49" s="36"/>
      <c r="C49" s="36" t="s">
        <v>10</v>
      </c>
      <c r="D49" s="36" t="s">
        <v>5</v>
      </c>
      <c r="E49" s="36"/>
      <c r="F49" s="36" t="s">
        <v>5</v>
      </c>
      <c r="G49" s="36"/>
      <c r="H49" s="36"/>
      <c r="P49" t="s">
        <v>97</v>
      </c>
      <c r="Q49">
        <v>0</v>
      </c>
    </row>
    <row r="50" spans="1:17" x14ac:dyDescent="0.25">
      <c r="A50" s="4">
        <v>46</v>
      </c>
      <c r="B50" s="36"/>
      <c r="C50" s="36" t="s">
        <v>5</v>
      </c>
      <c r="D50" s="36"/>
      <c r="E50" s="36"/>
      <c r="F50" s="36" t="s">
        <v>5</v>
      </c>
      <c r="G50" s="36"/>
      <c r="H50" s="36"/>
      <c r="P50" t="s">
        <v>102</v>
      </c>
      <c r="Q50">
        <v>3</v>
      </c>
    </row>
    <row r="51" spans="1:17" x14ac:dyDescent="0.25">
      <c r="A51" s="4">
        <v>47</v>
      </c>
      <c r="B51" s="36" t="s">
        <v>7</v>
      </c>
      <c r="C51" s="36"/>
      <c r="D51" s="36"/>
      <c r="E51" s="36" t="s">
        <v>5</v>
      </c>
      <c r="F51" s="36"/>
      <c r="G51" s="36"/>
      <c r="H51" s="36"/>
      <c r="Q51">
        <f>SUM(Q47:Q50)</f>
        <v>14</v>
      </c>
    </row>
    <row r="52" spans="1:17" x14ac:dyDescent="0.25">
      <c r="A52" s="4">
        <v>48</v>
      </c>
      <c r="B52" s="36" t="s">
        <v>7</v>
      </c>
      <c r="C52" s="36"/>
      <c r="D52" s="36"/>
      <c r="E52" s="36" t="s">
        <v>5</v>
      </c>
      <c r="F52" s="36"/>
      <c r="G52" s="36"/>
      <c r="H52" s="36"/>
      <c r="P52" s="50"/>
    </row>
    <row r="53" spans="1:17" x14ac:dyDescent="0.25">
      <c r="A53" s="4">
        <v>49</v>
      </c>
      <c r="B53" s="36" t="s">
        <v>7</v>
      </c>
      <c r="C53" s="36"/>
      <c r="D53" s="36"/>
      <c r="E53" s="36" t="s">
        <v>5</v>
      </c>
      <c r="F53" s="36"/>
      <c r="G53" s="36"/>
      <c r="H53" s="36"/>
      <c r="K53" t="s">
        <v>57</v>
      </c>
      <c r="P53" t="s">
        <v>103</v>
      </c>
    </row>
    <row r="54" spans="1:17" x14ac:dyDescent="0.25">
      <c r="A54" s="4">
        <v>50</v>
      </c>
      <c r="B54" s="36"/>
      <c r="C54" s="36" t="s">
        <v>10</v>
      </c>
      <c r="D54" s="36" t="s">
        <v>9</v>
      </c>
      <c r="E54" s="36"/>
      <c r="F54" s="36" t="s">
        <v>10</v>
      </c>
      <c r="G54" s="36"/>
      <c r="H54" s="36"/>
      <c r="P54" t="s">
        <v>105</v>
      </c>
    </row>
    <row r="55" spans="1:17" x14ac:dyDescent="0.25">
      <c r="A55" s="4">
        <v>51</v>
      </c>
      <c r="B55" s="36"/>
      <c r="C55" s="36" t="s">
        <v>10</v>
      </c>
      <c r="D55" s="36" t="s">
        <v>9</v>
      </c>
      <c r="E55" s="36"/>
      <c r="F55" s="36" t="s">
        <v>10</v>
      </c>
      <c r="G55" s="36"/>
      <c r="H55" s="36"/>
      <c r="P55" t="s">
        <v>97</v>
      </c>
    </row>
    <row r="56" spans="1:17" x14ac:dyDescent="0.25">
      <c r="A56" s="4">
        <v>52</v>
      </c>
      <c r="B56" s="36"/>
      <c r="C56" s="36"/>
      <c r="D56" s="36"/>
      <c r="E56" s="36" t="s">
        <v>5</v>
      </c>
      <c r="F56" s="36"/>
      <c r="G56" s="36"/>
      <c r="H56" s="36"/>
      <c r="P56" t="s">
        <v>98</v>
      </c>
    </row>
    <row r="57" spans="1:17" x14ac:dyDescent="0.25">
      <c r="A57" s="4">
        <v>53</v>
      </c>
      <c r="B57" s="36"/>
      <c r="C57" s="36"/>
      <c r="D57" s="36"/>
      <c r="E57" s="36"/>
      <c r="F57" s="36" t="s">
        <v>5</v>
      </c>
      <c r="G57" s="36"/>
      <c r="H57" s="36"/>
      <c r="P57" s="17"/>
    </row>
    <row r="58" spans="1:17" x14ac:dyDescent="0.25">
      <c r="A58" s="4">
        <v>54</v>
      </c>
      <c r="B58" s="36"/>
      <c r="C58" s="36"/>
      <c r="D58" s="36"/>
      <c r="E58" s="36"/>
      <c r="F58" s="36" t="s">
        <v>5</v>
      </c>
      <c r="G58" s="36"/>
      <c r="H58" s="36"/>
    </row>
    <row r="59" spans="1:17" x14ac:dyDescent="0.25">
      <c r="A59" s="4">
        <v>55</v>
      </c>
      <c r="B59" s="36"/>
      <c r="C59" s="36" t="s">
        <v>10</v>
      </c>
      <c r="D59" s="36"/>
      <c r="E59" s="36" t="s">
        <v>10</v>
      </c>
      <c r="F59" s="36"/>
      <c r="G59" s="36"/>
      <c r="H59" s="36" t="s">
        <v>9</v>
      </c>
    </row>
    <row r="60" spans="1:17" x14ac:dyDescent="0.25">
      <c r="A60" s="4">
        <v>56</v>
      </c>
      <c r="B60" s="36"/>
      <c r="C60" s="36" t="s">
        <v>10</v>
      </c>
      <c r="D60" s="36"/>
      <c r="E60" s="36" t="s">
        <v>10</v>
      </c>
      <c r="F60" s="36"/>
      <c r="G60" s="36"/>
      <c r="H60" s="36"/>
    </row>
    <row r="61" spans="1:17" x14ac:dyDescent="0.25">
      <c r="A61" s="4">
        <v>57</v>
      </c>
      <c r="B61" s="36"/>
      <c r="C61" s="36"/>
      <c r="D61" s="36"/>
      <c r="E61" s="36" t="s">
        <v>10</v>
      </c>
      <c r="F61" s="36"/>
      <c r="G61" s="36" t="s">
        <v>9</v>
      </c>
      <c r="H61" s="36"/>
    </row>
    <row r="62" spans="1:17" x14ac:dyDescent="0.25">
      <c r="A62" s="4">
        <v>58</v>
      </c>
      <c r="B62" s="36"/>
      <c r="C62" s="36"/>
      <c r="D62" s="36"/>
      <c r="E62" s="36" t="s">
        <v>10</v>
      </c>
      <c r="F62" s="36"/>
      <c r="G62" s="36" t="s">
        <v>9</v>
      </c>
      <c r="H62" s="66"/>
      <c r="I62" s="38"/>
      <c r="J62"/>
    </row>
    <row r="63" spans="1:17" x14ac:dyDescent="0.25">
      <c r="A63" s="4">
        <v>59</v>
      </c>
      <c r="B63" s="36"/>
      <c r="C63" s="36"/>
      <c r="D63" s="36"/>
      <c r="E63" s="36" t="s">
        <v>10</v>
      </c>
      <c r="F63" s="36"/>
      <c r="G63" s="36" t="s">
        <v>9</v>
      </c>
      <c r="H63" s="36"/>
    </row>
    <row r="64" spans="1:17" x14ac:dyDescent="0.25">
      <c r="A64" s="4">
        <v>60</v>
      </c>
      <c r="B64" s="36"/>
      <c r="C64" s="36" t="s">
        <v>5</v>
      </c>
      <c r="D64" s="36" t="s">
        <v>10</v>
      </c>
      <c r="E64" s="36"/>
      <c r="F64" s="36" t="s">
        <v>10</v>
      </c>
      <c r="G64" s="36"/>
      <c r="H64" s="36"/>
    </row>
    <row r="65" spans="1:8" x14ac:dyDescent="0.25">
      <c r="A65" s="4">
        <v>61</v>
      </c>
      <c r="B65" s="36"/>
      <c r="C65" s="36"/>
      <c r="D65" s="36"/>
      <c r="E65" s="36" t="s">
        <v>10</v>
      </c>
      <c r="F65" s="36"/>
      <c r="G65" s="36" t="s">
        <v>9</v>
      </c>
      <c r="H65" s="36"/>
    </row>
    <row r="66" spans="1:8" x14ac:dyDescent="0.25">
      <c r="A66" s="4">
        <v>62</v>
      </c>
      <c r="B66" s="36"/>
      <c r="C66" s="36"/>
      <c r="D66" s="36"/>
      <c r="E66" s="36" t="s">
        <v>10</v>
      </c>
      <c r="F66" s="36"/>
      <c r="G66" s="36" t="s">
        <v>9</v>
      </c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 t="s">
        <v>10</v>
      </c>
      <c r="D70" s="36" t="s">
        <v>5</v>
      </c>
      <c r="E70" s="36"/>
      <c r="F70" s="36" t="s">
        <v>10</v>
      </c>
      <c r="G70" s="36"/>
      <c r="H70" s="36"/>
    </row>
    <row r="71" spans="1:8" x14ac:dyDescent="0.25">
      <c r="A71" s="4">
        <v>67</v>
      </c>
      <c r="B71" s="36"/>
      <c r="C71" s="36" t="s">
        <v>5</v>
      </c>
      <c r="D71" s="36"/>
      <c r="E71" s="36"/>
      <c r="F71" s="36" t="s">
        <v>10</v>
      </c>
      <c r="G71" s="36"/>
      <c r="H71" s="36"/>
    </row>
    <row r="72" spans="1:8" x14ac:dyDescent="0.25">
      <c r="A72" s="4">
        <v>68</v>
      </c>
      <c r="B72" s="36"/>
      <c r="C72" s="36" t="s">
        <v>5</v>
      </c>
      <c r="D72" s="36" t="s">
        <v>5</v>
      </c>
      <c r="E72" s="36"/>
      <c r="F72" s="36" t="s">
        <v>10</v>
      </c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 t="s">
        <v>10</v>
      </c>
      <c r="C74" s="36" t="s">
        <v>5</v>
      </c>
      <c r="D74" s="36" t="s">
        <v>10</v>
      </c>
      <c r="E74" s="36" t="s">
        <v>10</v>
      </c>
      <c r="F74" s="36" t="s">
        <v>5</v>
      </c>
      <c r="G74" s="36" t="s">
        <v>5</v>
      </c>
      <c r="H74" s="36" t="s">
        <v>5</v>
      </c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 t="s">
        <v>10</v>
      </c>
      <c r="F76" s="36" t="s">
        <v>5</v>
      </c>
      <c r="G76" s="36"/>
      <c r="H76" s="36"/>
    </row>
    <row r="77" spans="1:8" x14ac:dyDescent="0.25">
      <c r="A77" s="4">
        <v>73</v>
      </c>
      <c r="B77" s="36" t="s">
        <v>7</v>
      </c>
      <c r="C77" s="36"/>
      <c r="D77" s="36" t="s">
        <v>5</v>
      </c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 t="s">
        <v>5</v>
      </c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/>
      <c r="E80" s="36" t="s">
        <v>5</v>
      </c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 t="s">
        <v>5</v>
      </c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 t="s">
        <v>5</v>
      </c>
      <c r="H82" s="36"/>
    </row>
    <row r="83" spans="1:8" x14ac:dyDescent="0.25">
      <c r="A83" s="4">
        <v>105</v>
      </c>
      <c r="B83" s="37"/>
      <c r="C83" s="36" t="s">
        <v>5</v>
      </c>
      <c r="D83" s="36"/>
      <c r="E83" s="36"/>
      <c r="F83" s="36" t="s">
        <v>5</v>
      </c>
      <c r="G83" s="36"/>
      <c r="H83" s="36"/>
    </row>
    <row r="84" spans="1:8" x14ac:dyDescent="0.25">
      <c r="A84" s="4">
        <v>106</v>
      </c>
      <c r="B84" s="37"/>
      <c r="C84" s="36" t="s">
        <v>5</v>
      </c>
      <c r="D84" s="36"/>
      <c r="E84" s="36"/>
      <c r="F84" s="36" t="s">
        <v>5</v>
      </c>
      <c r="G84" s="36"/>
      <c r="H84" s="36"/>
    </row>
    <row r="85" spans="1:8" x14ac:dyDescent="0.25">
      <c r="A85" s="4">
        <v>107</v>
      </c>
      <c r="B85" s="36" t="s">
        <v>5</v>
      </c>
      <c r="C85" s="36"/>
      <c r="D85" s="36"/>
      <c r="E85" s="37" t="s">
        <v>5</v>
      </c>
      <c r="F85" s="36"/>
      <c r="G85" s="36"/>
      <c r="H85" s="36" t="s">
        <v>5</v>
      </c>
    </row>
    <row r="86" spans="1:8" x14ac:dyDescent="0.25">
      <c r="A86" s="4">
        <v>108</v>
      </c>
      <c r="B86" s="36" t="s">
        <v>5</v>
      </c>
      <c r="C86" s="36"/>
      <c r="D86" s="36"/>
      <c r="E86" s="37" t="s">
        <v>5</v>
      </c>
      <c r="F86" s="36"/>
      <c r="G86" s="36"/>
      <c r="H86" s="36" t="s">
        <v>5</v>
      </c>
    </row>
    <row r="87" spans="1:8" x14ac:dyDescent="0.25">
      <c r="A87" s="4">
        <v>109</v>
      </c>
      <c r="B87" s="36"/>
      <c r="C87" s="36" t="s">
        <v>5</v>
      </c>
      <c r="D87" s="36"/>
      <c r="E87" s="36"/>
      <c r="F87" s="36" t="s">
        <v>6</v>
      </c>
      <c r="G87" s="36"/>
      <c r="H87" s="36"/>
    </row>
    <row r="88" spans="1:8" x14ac:dyDescent="0.25">
      <c r="A88" s="4">
        <v>110</v>
      </c>
      <c r="B88" s="36"/>
      <c r="C88" s="36" t="s">
        <v>5</v>
      </c>
      <c r="D88" s="36"/>
      <c r="E88" s="36"/>
      <c r="F88" s="36" t="s">
        <v>6</v>
      </c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 t="s">
        <v>5</v>
      </c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 t="s">
        <v>5</v>
      </c>
      <c r="C101" s="36"/>
      <c r="D101" s="36"/>
      <c r="E101" s="37" t="s">
        <v>5</v>
      </c>
      <c r="F101" s="36"/>
      <c r="G101" s="36"/>
      <c r="H101" s="36"/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 t="s">
        <v>5</v>
      </c>
      <c r="F103" s="36"/>
      <c r="G103" s="36"/>
      <c r="H103" s="36" t="s">
        <v>5</v>
      </c>
    </row>
    <row r="104" spans="1:8" x14ac:dyDescent="0.25">
      <c r="A104" s="4">
        <v>126</v>
      </c>
      <c r="B104" s="36" t="s">
        <v>5</v>
      </c>
      <c r="C104" s="36"/>
      <c r="D104" s="36" t="s">
        <v>5</v>
      </c>
      <c r="E104" s="37"/>
      <c r="F104" s="36"/>
      <c r="G104" s="36"/>
      <c r="H104" s="36"/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 t="s">
        <v>5</v>
      </c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/>
      <c r="D108" s="36"/>
      <c r="E108" s="36" t="s">
        <v>5</v>
      </c>
      <c r="F108" s="36" t="s">
        <v>5</v>
      </c>
      <c r="G108" s="36"/>
      <c r="H108" s="36"/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B15">
    <cfRule type="cellIs" dxfId="11128" priority="207" operator="equal">
      <formula>"Energia"</formula>
    </cfRule>
  </conditionalFormatting>
  <conditionalFormatting sqref="B17:B18">
    <cfRule type="cellIs" dxfId="11127" priority="206" operator="equal">
      <formula>"Energia"</formula>
    </cfRule>
  </conditionalFormatting>
  <conditionalFormatting sqref="B22">
    <cfRule type="cellIs" dxfId="11126" priority="198" operator="equal">
      <formula>"Energia"</formula>
    </cfRule>
    <cfRule type="cellIs" dxfId="11125" priority="205" operator="equal">
      <formula>"Energia"</formula>
    </cfRule>
  </conditionalFormatting>
  <conditionalFormatting sqref="B27">
    <cfRule type="cellIs" dxfId="11124" priority="283" operator="equal">
      <formula>"Energia"</formula>
    </cfRule>
  </conditionalFormatting>
  <conditionalFormatting sqref="B29">
    <cfRule type="cellIs" dxfId="11123" priority="281" operator="equal">
      <formula>"Energia"</formula>
    </cfRule>
  </conditionalFormatting>
  <conditionalFormatting sqref="B30">
    <cfRule type="cellIs" dxfId="11122" priority="37" operator="equal">
      <formula>"Energia"</formula>
    </cfRule>
    <cfRule type="cellIs" dxfId="11121" priority="280" operator="equal">
      <formula>"Energia"</formula>
    </cfRule>
  </conditionalFormatting>
  <conditionalFormatting sqref="B32">
    <cfRule type="cellIs" dxfId="11120" priority="29" operator="equal">
      <formula>"Energia"</formula>
    </cfRule>
    <cfRule type="cellIs" dxfId="11119" priority="30" operator="equal">
      <formula>"Energia"</formula>
    </cfRule>
  </conditionalFormatting>
  <conditionalFormatting sqref="B34">
    <cfRule type="cellIs" dxfId="11118" priority="279" operator="equal">
      <formula>"Energia"</formula>
    </cfRule>
  </conditionalFormatting>
  <conditionalFormatting sqref="B35">
    <cfRule type="cellIs" dxfId="11117" priority="278" operator="equal">
      <formula>"Energia"</formula>
    </cfRule>
  </conditionalFormatting>
  <conditionalFormatting sqref="B36">
    <cfRule type="cellIs" dxfId="11116" priority="28" operator="equal">
      <formula>"Energia"</formula>
    </cfRule>
    <cfRule type="cellIs" dxfId="11115" priority="277" operator="equal">
      <formula>"Energia"</formula>
    </cfRule>
  </conditionalFormatting>
  <conditionalFormatting sqref="B37">
    <cfRule type="cellIs" dxfId="11114" priority="276" operator="equal">
      <formula>"Energia"</formula>
    </cfRule>
  </conditionalFormatting>
  <conditionalFormatting sqref="B38">
    <cfRule type="cellIs" dxfId="11113" priority="27" operator="equal">
      <formula>"Energia"</formula>
    </cfRule>
    <cfRule type="cellIs" dxfId="11112" priority="275" operator="equal">
      <formula>"Energia"</formula>
    </cfRule>
  </conditionalFormatting>
  <conditionalFormatting sqref="B95">
    <cfRule type="cellIs" dxfId="11111" priority="189" operator="equal">
      <formula>"Energia"</formula>
    </cfRule>
  </conditionalFormatting>
  <conditionalFormatting sqref="B100">
    <cfRule type="cellIs" dxfId="11110" priority="188" operator="equal">
      <formula>"Energia"</formula>
    </cfRule>
  </conditionalFormatting>
  <conditionalFormatting sqref="B106">
    <cfRule type="cellIs" dxfId="11109" priority="123" operator="equal">
      <formula>"Energia"</formula>
    </cfRule>
    <cfRule type="cellIs" dxfId="11108" priority="254" operator="equal">
      <formula>"Energia"</formula>
    </cfRule>
  </conditionalFormatting>
  <conditionalFormatting sqref="B108">
    <cfRule type="cellIs" dxfId="11107" priority="253" operator="equal">
      <formula>"Energia"</formula>
    </cfRule>
  </conditionalFormatting>
  <conditionalFormatting sqref="B22:C24">
    <cfRule type="cellIs" dxfId="11106" priority="199" operator="equal">
      <formula>"Feito"</formula>
    </cfRule>
    <cfRule type="cellIs" dxfId="11105" priority="200" operator="equal">
      <formula>"Operação"</formula>
    </cfRule>
    <cfRule type="cellIs" dxfId="11104" priority="201" operator="equal">
      <formula>"Chuva"</formula>
    </cfRule>
    <cfRule type="cellIs" dxfId="11103" priority="202" operator="equal">
      <formula>"Elétrico"</formula>
    </cfRule>
    <cfRule type="cellIs" dxfId="11102" priority="203" operator="equal">
      <formula>"Mecânico"</formula>
    </cfRule>
    <cfRule type="cellIs" dxfId="11101" priority="204" operator="equal">
      <formula>"Ok"</formula>
    </cfRule>
  </conditionalFormatting>
  <conditionalFormatting sqref="B28:C28">
    <cfRule type="cellIs" dxfId="11100" priority="282" operator="equal">
      <formula>"Energia"</formula>
    </cfRule>
  </conditionalFormatting>
  <conditionalFormatting sqref="B90:C90">
    <cfRule type="cellIs" dxfId="11099" priority="566" operator="equal">
      <formula>"Energia"</formula>
    </cfRule>
  </conditionalFormatting>
  <conditionalFormatting sqref="B92:C92">
    <cfRule type="cellIs" dxfId="11098" priority="565" operator="equal">
      <formula>"Energia"</formula>
    </cfRule>
  </conditionalFormatting>
  <conditionalFormatting sqref="B111:C111">
    <cfRule type="cellIs" dxfId="11097" priority="567" operator="equal">
      <formula>"Energia"</formula>
    </cfRule>
  </conditionalFormatting>
  <conditionalFormatting sqref="B18:D18">
    <cfRule type="cellIs" dxfId="11096" priority="284" operator="equal">
      <formula>"Energia"</formula>
    </cfRule>
  </conditionalFormatting>
  <conditionalFormatting sqref="B53:D78 B79:C111">
    <cfRule type="cellIs" dxfId="11095" priority="576" operator="equal">
      <formula>"Feito"</formula>
    </cfRule>
    <cfRule type="cellIs" dxfId="11094" priority="577" operator="equal">
      <formula>"Operação"</formula>
    </cfRule>
    <cfRule type="cellIs" dxfId="11093" priority="578" operator="equal">
      <formula>"Chuva"</formula>
    </cfRule>
    <cfRule type="cellIs" dxfId="11092" priority="579" operator="equal">
      <formula>"Elétrico"</formula>
    </cfRule>
    <cfRule type="cellIs" dxfId="11091" priority="580" operator="equal">
      <formula>"Mecânico"</formula>
    </cfRule>
    <cfRule type="cellIs" dxfId="11090" priority="581" operator="equal">
      <formula>"Ok"</formula>
    </cfRule>
  </conditionalFormatting>
  <conditionalFormatting sqref="B78:D78 B79:B80">
    <cfRule type="cellIs" dxfId="11089" priority="575" operator="equal">
      <formula>"Energia"</formula>
    </cfRule>
  </conditionalFormatting>
  <conditionalFormatting sqref="B27:E35">
    <cfRule type="cellIs" dxfId="11088" priority="31" operator="equal">
      <formula>"Feito"</formula>
    </cfRule>
    <cfRule type="cellIs" dxfId="11087" priority="32" operator="equal">
      <formula>"Operação"</formula>
    </cfRule>
    <cfRule type="cellIs" dxfId="11086" priority="33" operator="equal">
      <formula>"Chuva"</formula>
    </cfRule>
    <cfRule type="cellIs" dxfId="11085" priority="34" operator="equal">
      <formula>"Elétrico"</formula>
    </cfRule>
    <cfRule type="cellIs" dxfId="11084" priority="35" operator="equal">
      <formula>"Mecânico"</formula>
    </cfRule>
    <cfRule type="cellIs" dxfId="11083" priority="36" operator="equal">
      <formula>"Ok"</formula>
    </cfRule>
  </conditionalFormatting>
  <conditionalFormatting sqref="B6:F12 B13:H17 F19:F22">
    <cfRule type="cellIs" dxfId="11082" priority="583" operator="equal">
      <formula>"Feito"</formula>
    </cfRule>
    <cfRule type="cellIs" dxfId="11081" priority="584" operator="equal">
      <formula>"Operação"</formula>
    </cfRule>
    <cfRule type="cellIs" dxfId="11080" priority="585" operator="equal">
      <formula>"Chuva"</formula>
    </cfRule>
    <cfRule type="cellIs" dxfId="11079" priority="586" operator="equal">
      <formula>"Elétrico"</formula>
    </cfRule>
    <cfRule type="cellIs" dxfId="11078" priority="587" operator="equal">
      <formula>"Mecânico"</formula>
    </cfRule>
    <cfRule type="cellIs" dxfId="11077" priority="588" operator="equal">
      <formula>"Ok"</formula>
    </cfRule>
  </conditionalFormatting>
  <conditionalFormatting sqref="B25:F26">
    <cfRule type="cellIs" dxfId="11076" priority="85" operator="equal">
      <formula>"Feito"</formula>
    </cfRule>
    <cfRule type="cellIs" dxfId="11075" priority="86" operator="equal">
      <formula>"Operação"</formula>
    </cfRule>
    <cfRule type="cellIs" dxfId="11074" priority="87" operator="equal">
      <formula>"Chuva"</formula>
    </cfRule>
    <cfRule type="cellIs" dxfId="11073" priority="88" operator="equal">
      <formula>"Elétrico"</formula>
    </cfRule>
    <cfRule type="cellIs" dxfId="11072" priority="89" operator="equal">
      <formula>"Mecânico"</formula>
    </cfRule>
    <cfRule type="cellIs" dxfId="11071" priority="90" operator="equal">
      <formula>"Ok"</formula>
    </cfRule>
  </conditionalFormatting>
  <conditionalFormatting sqref="B5:H5 I5:I16 G7:G8 E18:H18 B18:D20 E19:E20 I19:I26 B21:E21 D23:F23 I29:I39 B38:E43 I41:I61 D44:E44 B44:C51 E45:E46 D45:D51 B52:H52 I63:I78 F77:H77 F78:G78 E88:G97 D88:D106">
    <cfRule type="cellIs" dxfId="11070" priority="600" operator="equal">
      <formula>"Feito"</formula>
    </cfRule>
    <cfRule type="cellIs" dxfId="11069" priority="601" operator="equal">
      <formula>"Operação"</formula>
    </cfRule>
    <cfRule type="cellIs" dxfId="11068" priority="602" operator="equal">
      <formula>"Chuva"</formula>
    </cfRule>
    <cfRule type="cellIs" dxfId="11067" priority="603" operator="equal">
      <formula>"Elétrico"</formula>
    </cfRule>
    <cfRule type="cellIs" dxfId="11066" priority="604" operator="equal">
      <formula>"Mecânico"</formula>
    </cfRule>
    <cfRule type="cellIs" dxfId="11065" priority="605" operator="equal">
      <formula>"Ok"</formula>
    </cfRule>
  </conditionalFormatting>
  <conditionalFormatting sqref="B5:H5 I5:I16 G6:H6 F6:F10 B6:E12 G7:G8 B13:H14 B15:E16 F16:H16 B17:H17 E18:H18 B18:D20 E19:E20 I19:I26 B21:E21 C22:C24 D23:F23 B23:B24 D24:E24 B25:E25 B26:C26 B27:E31 I29:I39 D32:E32 G32:H32 F32:F33 B33:E33 B34 D34 E34:E35 B35:D35 B36:H36 B37 D37:H37 F38:F39 B38:E43 G39:H39 F40:H46 I41:I61 D44:E44 B44:C51 E45:E46 D45:D51 E47:H47 G48:H48 B52:H52 E53 G53:H61 B53:D77 E61:F61 E62:H62 G63:H69 E63:F71 I63:I78 F77:H77 F78:G78 C79:C80 D79:G85 H80:H84 B81:C111 D86:F86 D87:G87 E88:G97 D88:D106 F107:H107 D107:E111 F108:G108 F109:F110">
    <cfRule type="cellIs" dxfId="11064" priority="599" operator="equal">
      <formula>"Energia"</formula>
    </cfRule>
  </conditionalFormatting>
  <conditionalFormatting sqref="B36:H37">
    <cfRule type="cellIs" dxfId="11063" priority="107" operator="equal">
      <formula>"Feito"</formula>
    </cfRule>
    <cfRule type="cellIs" dxfId="11062" priority="108" operator="equal">
      <formula>"Operação"</formula>
    </cfRule>
    <cfRule type="cellIs" dxfId="11061" priority="109" operator="equal">
      <formula>"Chuva"</formula>
    </cfRule>
    <cfRule type="cellIs" dxfId="11060" priority="110" operator="equal">
      <formula>"Elétrico"</formula>
    </cfRule>
    <cfRule type="cellIs" dxfId="11059" priority="111" operator="equal">
      <formula>"Mecânico"</formula>
    </cfRule>
    <cfRule type="cellIs" dxfId="11058" priority="112" operator="equal">
      <formula>"Ok"</formula>
    </cfRule>
  </conditionalFormatting>
  <conditionalFormatting sqref="C19">
    <cfRule type="cellIs" dxfId="11057" priority="448" operator="equal">
      <formula>"Energia"</formula>
    </cfRule>
    <cfRule type="cellIs" dxfId="11056" priority="450" operator="equal">
      <formula>"Energia"</formula>
    </cfRule>
  </conditionalFormatting>
  <conditionalFormatting sqref="C28">
    <cfRule type="cellIs" dxfId="11055" priority="187" operator="equal">
      <formula>"Energia"</formula>
    </cfRule>
    <cfRule type="cellIs" dxfId="11054" priority="274" operator="equal">
      <formula>"Energia"</formula>
    </cfRule>
  </conditionalFormatting>
  <conditionalFormatting sqref="C29">
    <cfRule type="cellIs" dxfId="11053" priority="40" operator="equal">
      <formula>"Energia"</formula>
    </cfRule>
  </conditionalFormatting>
  <conditionalFormatting sqref="C30">
    <cfRule type="cellIs" dxfId="11052" priority="273" operator="equal">
      <formula>"Energia"</formula>
    </cfRule>
  </conditionalFormatting>
  <conditionalFormatting sqref="C31">
    <cfRule type="cellIs" dxfId="11051" priority="39" operator="equal">
      <formula>"Energia"</formula>
    </cfRule>
  </conditionalFormatting>
  <conditionalFormatting sqref="C32">
    <cfRule type="cellIs" dxfId="11050" priority="190" operator="equal">
      <formula>"Energia"</formula>
    </cfRule>
    <cfRule type="cellIs" dxfId="11049" priority="191" operator="equal">
      <formula>"Energia"</formula>
    </cfRule>
  </conditionalFormatting>
  <conditionalFormatting sqref="C33">
    <cfRule type="cellIs" dxfId="11048" priority="38" operator="equal">
      <formula>"Energia"</formula>
    </cfRule>
  </conditionalFormatting>
  <conditionalFormatting sqref="C34">
    <cfRule type="cellIs" dxfId="11047" priority="113" operator="equal">
      <formula>"Energia"</formula>
    </cfRule>
    <cfRule type="cellIs" dxfId="11046" priority="114" operator="equal">
      <formula>"Energia"</formula>
    </cfRule>
    <cfRule type="cellIs" dxfId="11045" priority="115" operator="equal">
      <formula>"Energia"</formula>
    </cfRule>
    <cfRule type="cellIs" dxfId="11044" priority="116" operator="equal">
      <formula>"Energia"</formula>
    </cfRule>
  </conditionalFormatting>
  <conditionalFormatting sqref="C35">
    <cfRule type="cellIs" dxfId="11043" priority="185" operator="equal">
      <formula>"Energia"</formula>
    </cfRule>
    <cfRule type="cellIs" dxfId="11042" priority="272" operator="equal">
      <formula>"Energia"</formula>
    </cfRule>
    <cfRule type="cellIs" dxfId="11041" priority="561" operator="equal">
      <formula>"Energia"</formula>
    </cfRule>
  </conditionalFormatting>
  <conditionalFormatting sqref="C36">
    <cfRule type="cellIs" dxfId="11040" priority="186" operator="equal">
      <formula>"Energia"</formula>
    </cfRule>
  </conditionalFormatting>
  <conditionalFormatting sqref="C37">
    <cfRule type="cellIs" dxfId="11039" priority="105" operator="equal">
      <formula>"Energia"</formula>
    </cfRule>
    <cfRule type="cellIs" dxfId="11038" priority="106" operator="equal">
      <formula>"Energia"</formula>
    </cfRule>
  </conditionalFormatting>
  <conditionalFormatting sqref="C41">
    <cfRule type="cellIs" dxfId="11037" priority="544" operator="equal">
      <formula>"Energia"</formula>
    </cfRule>
  </conditionalFormatting>
  <conditionalFormatting sqref="C56">
    <cfRule type="cellIs" dxfId="11036" priority="568" operator="equal">
      <formula>"Energia"</formula>
    </cfRule>
    <cfRule type="cellIs" dxfId="11035" priority="569" operator="equal">
      <formula>"Feito"</formula>
    </cfRule>
    <cfRule type="cellIs" dxfId="11034" priority="570" operator="equal">
      <formula>"Operação"</formula>
    </cfRule>
    <cfRule type="cellIs" dxfId="11033" priority="571" operator="equal">
      <formula>"Chuva"</formula>
    </cfRule>
    <cfRule type="cellIs" dxfId="11032" priority="572" operator="equal">
      <formula>"Elétrico"</formula>
    </cfRule>
    <cfRule type="cellIs" dxfId="11031" priority="573" operator="equal">
      <formula>"Mecânico"</formula>
    </cfRule>
    <cfRule type="cellIs" dxfId="11030" priority="574" operator="equal">
      <formula>"Ok"</formula>
    </cfRule>
  </conditionalFormatting>
  <conditionalFormatting sqref="C57:C58">
    <cfRule type="cellIs" dxfId="11029" priority="543" operator="equal">
      <formula>"Energia"</formula>
    </cfRule>
  </conditionalFormatting>
  <conditionalFormatting sqref="C108">
    <cfRule type="cellIs" dxfId="11028" priority="541" operator="equal">
      <formula>"Energia"</formula>
    </cfRule>
  </conditionalFormatting>
  <conditionalFormatting sqref="C111">
    <cfRule type="cellIs" dxfId="11027" priority="542" operator="equal">
      <formula>"Energia"</formula>
    </cfRule>
  </conditionalFormatting>
  <conditionalFormatting sqref="C30:D30">
    <cfRule type="cellIs" dxfId="11026" priority="562" operator="equal">
      <formula>"Energia"</formula>
    </cfRule>
  </conditionalFormatting>
  <conditionalFormatting sqref="C97:D97 C95:D95">
    <cfRule type="cellIs" dxfId="11025" priority="449" operator="equal">
      <formula>"Energia"</formula>
    </cfRule>
  </conditionalFormatting>
  <conditionalFormatting sqref="C27:E27 D28:D30">
    <cfRule type="cellIs" dxfId="11024" priority="564" operator="equal">
      <formula>"Energia"</formula>
    </cfRule>
  </conditionalFormatting>
  <conditionalFormatting sqref="D17:D20">
    <cfRule type="cellIs" dxfId="11023" priority="445" operator="equal">
      <formula>"Energia"</formula>
    </cfRule>
  </conditionalFormatting>
  <conditionalFormatting sqref="D22">
    <cfRule type="cellIs" dxfId="11022" priority="19" operator="equal">
      <formula>"Energia"</formula>
    </cfRule>
    <cfRule type="cellIs" dxfId="11021" priority="20" operator="equal">
      <formula>"Energia"</formula>
    </cfRule>
  </conditionalFormatting>
  <conditionalFormatting sqref="D27:D28">
    <cfRule type="cellIs" dxfId="11020" priority="539" operator="equal">
      <formula>"Energia"</formula>
    </cfRule>
  </conditionalFormatting>
  <conditionalFormatting sqref="D29">
    <cfRule type="cellIs" dxfId="11019" priority="18" operator="equal">
      <formula>"Energia"</formula>
    </cfRule>
  </conditionalFormatting>
  <conditionalFormatting sqref="D30">
    <cfRule type="cellIs" dxfId="11018" priority="536" operator="equal">
      <formula>"Energia"</formula>
    </cfRule>
  </conditionalFormatting>
  <conditionalFormatting sqref="D30:D35">
    <cfRule type="cellIs" dxfId="11017" priority="17" operator="equal">
      <formula>"Energia"</formula>
    </cfRule>
  </conditionalFormatting>
  <conditionalFormatting sqref="D36">
    <cfRule type="cellIs" dxfId="11016" priority="442" operator="equal">
      <formula>"Energia"</formula>
    </cfRule>
    <cfRule type="cellIs" dxfId="11015" priority="443" operator="equal">
      <formula>"Energia"</formula>
    </cfRule>
  </conditionalFormatting>
  <conditionalFormatting sqref="D37">
    <cfRule type="cellIs" dxfId="11014" priority="16" operator="equal">
      <formula>"Energia"</formula>
    </cfRule>
    <cfRule type="cellIs" dxfId="11013" priority="270" operator="equal">
      <formula>"Energia"</formula>
    </cfRule>
    <cfRule type="cellIs" dxfId="11012" priority="271" operator="equal">
      <formula>"Energia"</formula>
    </cfRule>
  </conditionalFormatting>
  <conditionalFormatting sqref="D39:D40 D44:D53 D77">
    <cfRule type="cellIs" dxfId="11011" priority="533" operator="equal">
      <formula>"Energia"</formula>
    </cfRule>
    <cfRule type="cellIs" dxfId="11010" priority="534" operator="equal">
      <formula>"Energia"</formula>
    </cfRule>
    <cfRule type="cellIs" dxfId="11009" priority="535" operator="equal">
      <formula>"Energia"</formula>
    </cfRule>
  </conditionalFormatting>
  <conditionalFormatting sqref="D60:D76">
    <cfRule type="cellIs" dxfId="11008" priority="563" operator="equal">
      <formula>"Energia"</formula>
    </cfRule>
  </conditionalFormatting>
  <conditionalFormatting sqref="D91">
    <cfRule type="cellIs" dxfId="11007" priority="177" operator="equal">
      <formula>"Energia"</formula>
    </cfRule>
  </conditionalFormatting>
  <conditionalFormatting sqref="D104">
    <cfRule type="cellIs" dxfId="11006" priority="176" operator="equal">
      <formula>"Energia"</formula>
    </cfRule>
  </conditionalFormatting>
  <conditionalFormatting sqref="D15:E15">
    <cfRule type="cellIs" dxfId="11005" priority="540" operator="equal">
      <formula>"Energia"</formula>
    </cfRule>
  </conditionalFormatting>
  <conditionalFormatting sqref="D16:E16">
    <cfRule type="cellIs" dxfId="11004" priority="446" operator="equal">
      <formula>"Energia"</formula>
    </cfRule>
  </conditionalFormatting>
  <conditionalFormatting sqref="D22:E22">
    <cfRule type="cellIs" dxfId="11003" priority="21" operator="equal">
      <formula>"Feito"</formula>
    </cfRule>
    <cfRule type="cellIs" dxfId="11002" priority="22" operator="equal">
      <formula>"Operação"</formula>
    </cfRule>
    <cfRule type="cellIs" dxfId="11001" priority="23" operator="equal">
      <formula>"Chuva"</formula>
    </cfRule>
    <cfRule type="cellIs" dxfId="11000" priority="24" operator="equal">
      <formula>"Elétrico"</formula>
    </cfRule>
    <cfRule type="cellIs" dxfId="10999" priority="25" operator="equal">
      <formula>"Mecânico"</formula>
    </cfRule>
    <cfRule type="cellIs" dxfId="10998" priority="26" operator="equal">
      <formula>"Ok"</formula>
    </cfRule>
  </conditionalFormatting>
  <conditionalFormatting sqref="D33:E33 D34">
    <cfRule type="cellIs" dxfId="10997" priority="422" operator="equal">
      <formula>"Energia"</formula>
    </cfRule>
    <cfRule type="cellIs" dxfId="10996" priority="423" operator="equal">
      <formula>"Energia"</formula>
    </cfRule>
  </conditionalFormatting>
  <conditionalFormatting sqref="D26:F26">
    <cfRule type="cellIs" dxfId="10995" priority="465" operator="equal">
      <formula>"Energia"</formula>
    </cfRule>
  </conditionalFormatting>
  <conditionalFormatting sqref="D79:G87">
    <cfRule type="cellIs" dxfId="10994" priority="591" operator="equal">
      <formula>"Feito"</formula>
    </cfRule>
    <cfRule type="cellIs" dxfId="10993" priority="592" operator="equal">
      <formula>"Operação"</formula>
    </cfRule>
    <cfRule type="cellIs" dxfId="10992" priority="593" operator="equal">
      <formula>"Chuva"</formula>
    </cfRule>
    <cfRule type="cellIs" dxfId="10991" priority="594" operator="equal">
      <formula>"Elétrico"</formula>
    </cfRule>
    <cfRule type="cellIs" dxfId="10990" priority="595" operator="equal">
      <formula>"Mecânico"</formula>
    </cfRule>
    <cfRule type="cellIs" dxfId="10989" priority="596" operator="equal">
      <formula>"Ok"</formula>
    </cfRule>
  </conditionalFormatting>
  <conditionalFormatting sqref="D13:H13">
    <cfRule type="cellIs" dxfId="10988" priority="447" operator="equal">
      <formula>"Energia"</formula>
    </cfRule>
  </conditionalFormatting>
  <conditionalFormatting sqref="D14:H14">
    <cfRule type="cellIs" dxfId="10987" priority="441" operator="equal">
      <formula>"Energia"</formula>
    </cfRule>
  </conditionalFormatting>
  <conditionalFormatting sqref="D24:H24">
    <cfRule type="cellIs" dxfId="10986" priority="473" operator="equal">
      <formula>"Feito"</formula>
    </cfRule>
    <cfRule type="cellIs" dxfId="10985" priority="474" operator="equal">
      <formula>"Operação"</formula>
    </cfRule>
    <cfRule type="cellIs" dxfId="10984" priority="475" operator="equal">
      <formula>"Chuva"</formula>
    </cfRule>
    <cfRule type="cellIs" dxfId="10983" priority="476" operator="equal">
      <formula>"Elétrico"</formula>
    </cfRule>
    <cfRule type="cellIs" dxfId="10982" priority="477" operator="equal">
      <formula>"Mecânico"</formula>
    </cfRule>
    <cfRule type="cellIs" dxfId="10981" priority="478" operator="equal">
      <formula>"Ok"</formula>
    </cfRule>
  </conditionalFormatting>
  <conditionalFormatting sqref="D107:H111">
    <cfRule type="cellIs" dxfId="10980" priority="487" operator="equal">
      <formula>"Feito"</formula>
    </cfRule>
    <cfRule type="cellIs" dxfId="10979" priority="488" operator="equal">
      <formula>"Operação"</formula>
    </cfRule>
    <cfRule type="cellIs" dxfId="10978" priority="489" operator="equal">
      <formula>"Chuva"</formula>
    </cfRule>
    <cfRule type="cellIs" dxfId="10977" priority="490" operator="equal">
      <formula>"Elétrico"</formula>
    </cfRule>
    <cfRule type="cellIs" dxfId="10976" priority="491" operator="equal">
      <formula>"Mecânico"</formula>
    </cfRule>
    <cfRule type="cellIs" dxfId="10975" priority="492" operator="equal">
      <formula>"Ok"</formula>
    </cfRule>
  </conditionalFormatting>
  <conditionalFormatting sqref="E12 B11:E11 G109:G110 G106 G28 G74:H76 H70:H71 B12:B13 G15:H15 G19:H19 F35:H35 G38 F33:H33 C12:C17 B97:F97 H21:H23 D32:H32 G50:H51 G99 G103:G104 G5:H12 B98:D103 H30:H31 G101 B5:F10 G39:H39 G41:H48 F40:G40 G53:H61 G63:H69 F62:G62">
    <cfRule type="cellIs" dxfId="10974" priority="597" operator="equal">
      <formula>"Energia"</formula>
    </cfRule>
  </conditionalFormatting>
  <conditionalFormatting sqref="E22">
    <cfRule type="cellIs" dxfId="10973" priority="98" operator="equal">
      <formula>"Energia"</formula>
    </cfRule>
  </conditionalFormatting>
  <conditionalFormatting sqref="E27">
    <cfRule type="cellIs" dxfId="10972" priority="532" operator="equal">
      <formula>"Energia"</formula>
    </cfRule>
  </conditionalFormatting>
  <conditionalFormatting sqref="E27:E29">
    <cfRule type="cellIs" dxfId="10971" priority="252" operator="equal">
      <formula>"Energia"</formula>
    </cfRule>
  </conditionalFormatting>
  <conditionalFormatting sqref="E28:E29">
    <cfRule type="cellIs" dxfId="10970" priority="537" operator="equal">
      <formula>"Energia"</formula>
    </cfRule>
    <cfRule type="cellIs" dxfId="10969" priority="538" operator="equal">
      <formula>"Energia"</formula>
    </cfRule>
  </conditionalFormatting>
  <conditionalFormatting sqref="E34:E35">
    <cfRule type="cellIs" dxfId="10968" priority="13" operator="equal">
      <formula>"Energia"</formula>
    </cfRule>
    <cfRule type="cellIs" dxfId="10967" priority="14" operator="equal">
      <formula>"Energia"</formula>
    </cfRule>
    <cfRule type="cellIs" dxfId="10966" priority="15" operator="equal">
      <formula>"Energia"</formula>
    </cfRule>
  </conditionalFormatting>
  <conditionalFormatting sqref="E36">
    <cfRule type="cellIs" dxfId="10965" priority="420" operator="equal">
      <formula>"Energia"</formula>
    </cfRule>
    <cfRule type="cellIs" dxfId="10964" priority="421" operator="equal">
      <formula>"Energia"</formula>
    </cfRule>
  </conditionalFormatting>
  <conditionalFormatting sqref="E37">
    <cfRule type="cellIs" dxfId="10963" priority="10" operator="equal">
      <formula>"Energia"</formula>
    </cfRule>
    <cfRule type="cellIs" dxfId="10962" priority="11" operator="equal">
      <formula>"Energia"</formula>
    </cfRule>
    <cfRule type="cellIs" dxfId="10961" priority="12" operator="equal">
      <formula>"Energia"</formula>
    </cfRule>
  </conditionalFormatting>
  <conditionalFormatting sqref="E39">
    <cfRule type="cellIs" dxfId="10960" priority="413" operator="equal">
      <formula>"Energia"</formula>
    </cfRule>
    <cfRule type="cellIs" dxfId="10959" priority="414" operator="equal">
      <formula>"Energia"</formula>
    </cfRule>
    <cfRule type="cellIs" dxfId="10958" priority="415" operator="equal">
      <formula>"Energia"</formula>
    </cfRule>
  </conditionalFormatting>
  <conditionalFormatting sqref="E49">
    <cfRule type="cellIs" dxfId="10957" priority="178" operator="equal">
      <formula>"Energia"</formula>
    </cfRule>
  </conditionalFormatting>
  <conditionalFormatting sqref="E56">
    <cfRule type="cellIs" dxfId="10956" priority="406" operator="equal">
      <formula>"Energia"</formula>
    </cfRule>
  </conditionalFormatting>
  <conditionalFormatting sqref="E57">
    <cfRule type="cellIs" dxfId="10955" priority="399" operator="equal">
      <formula>"Energia"</formula>
    </cfRule>
  </conditionalFormatting>
  <conditionalFormatting sqref="E60">
    <cfRule type="cellIs" dxfId="10954" priority="392" operator="equal">
      <formula>"Energia"</formula>
    </cfRule>
  </conditionalFormatting>
  <conditionalFormatting sqref="E66">
    <cfRule type="cellIs" dxfId="10953" priority="9" operator="equal">
      <formula>"Energia"</formula>
    </cfRule>
  </conditionalFormatting>
  <conditionalFormatting sqref="E72">
    <cfRule type="cellIs" dxfId="10952" priority="1" operator="equal">
      <formula>"Energia"</formula>
    </cfRule>
    <cfRule type="cellIs" dxfId="10951" priority="2" operator="equal">
      <formula>"Energia"</formula>
    </cfRule>
  </conditionalFormatting>
  <conditionalFormatting sqref="E77">
    <cfRule type="cellIs" dxfId="10950" priority="385" operator="equal">
      <formula>"Energia"</formula>
    </cfRule>
  </conditionalFormatting>
  <conditionalFormatting sqref="E77:E78">
    <cfRule type="cellIs" dxfId="10949" priority="386" operator="equal">
      <formula>"Feito"</formula>
    </cfRule>
    <cfRule type="cellIs" dxfId="10948" priority="387" operator="equal">
      <formula>"Operação"</formula>
    </cfRule>
    <cfRule type="cellIs" dxfId="10947" priority="388" operator="equal">
      <formula>"Chuva"</formula>
    </cfRule>
    <cfRule type="cellIs" dxfId="10946" priority="389" operator="equal">
      <formula>"Elétrico"</formula>
    </cfRule>
    <cfRule type="cellIs" dxfId="10945" priority="390" operator="equal">
      <formula>"Mecânico"</formula>
    </cfRule>
    <cfRule type="cellIs" dxfId="10944" priority="391" operator="equal">
      <formula>"Ok"</formula>
    </cfRule>
  </conditionalFormatting>
  <conditionalFormatting sqref="E78">
    <cfRule type="cellIs" dxfId="10943" priority="509" operator="equal">
      <formula>"Energia"</formula>
    </cfRule>
  </conditionalFormatting>
  <conditionalFormatting sqref="E90">
    <cfRule type="cellIs" dxfId="10942" priority="175" operator="equal">
      <formula>"Energia"</formula>
    </cfRule>
  </conditionalFormatting>
  <conditionalFormatting sqref="E92">
    <cfRule type="cellIs" dxfId="10941" priority="174" operator="equal">
      <formula>"Energia"</formula>
    </cfRule>
  </conditionalFormatting>
  <conditionalFormatting sqref="E98">
    <cfRule type="cellIs" dxfId="10940" priority="167" operator="equal">
      <formula>"Energia"</formula>
    </cfRule>
  </conditionalFormatting>
  <conditionalFormatting sqref="E100">
    <cfRule type="cellIs" dxfId="10939" priority="160" operator="equal">
      <formula>"Energia"</formula>
    </cfRule>
  </conditionalFormatting>
  <conditionalFormatting sqref="E101">
    <cfRule type="cellIs" dxfId="10938" priority="153" operator="equal">
      <formula>"Energia"</formula>
    </cfRule>
  </conditionalFormatting>
  <conditionalFormatting sqref="E104">
    <cfRule type="cellIs" dxfId="10937" priority="146" operator="equal">
      <formula>"Energia"</formula>
    </cfRule>
  </conditionalFormatting>
  <conditionalFormatting sqref="E108">
    <cfRule type="cellIs" dxfId="10936" priority="508" operator="equal">
      <formula>"Energia"</formula>
    </cfRule>
  </conditionalFormatting>
  <conditionalFormatting sqref="E98:F106">
    <cfRule type="cellIs" dxfId="10935" priority="63" operator="equal">
      <formula>"Feito"</formula>
    </cfRule>
    <cfRule type="cellIs" dxfId="10934" priority="64" operator="equal">
      <formula>"Operação"</formula>
    </cfRule>
    <cfRule type="cellIs" dxfId="10933" priority="65" operator="equal">
      <formula>"Chuva"</formula>
    </cfRule>
    <cfRule type="cellIs" dxfId="10932" priority="66" operator="equal">
      <formula>"Elétrico"</formula>
    </cfRule>
    <cfRule type="cellIs" dxfId="10931" priority="67" operator="equal">
      <formula>"Mecânico"</formula>
    </cfRule>
    <cfRule type="cellIs" dxfId="10930" priority="68" operator="equal">
      <formula>"Ok"</formula>
    </cfRule>
  </conditionalFormatting>
  <conditionalFormatting sqref="E103:F103 E99 F98 E102">
    <cfRule type="cellIs" dxfId="10929" priority="589" operator="equal">
      <formula>"Energia"</formula>
    </cfRule>
  </conditionalFormatting>
  <conditionalFormatting sqref="E17:H17">
    <cfRule type="cellIs" dxfId="10928" priority="440" operator="equal">
      <formula>"Energia"</formula>
    </cfRule>
  </conditionalFormatting>
  <conditionalFormatting sqref="E18:H18">
    <cfRule type="cellIs" dxfId="10927" priority="444" operator="equal">
      <formula>"Energia"</formula>
    </cfRule>
  </conditionalFormatting>
  <conditionalFormatting sqref="E37:H37">
    <cfRule type="cellIs" dxfId="10926" priority="416" operator="equal">
      <formula>"Energia"</formula>
    </cfRule>
    <cfRule type="cellIs" dxfId="10925" priority="417" operator="equal">
      <formula>"Energia"</formula>
    </cfRule>
  </conditionalFormatting>
  <conditionalFormatting sqref="E47:H51">
    <cfRule type="cellIs" dxfId="10924" priority="179" operator="equal">
      <formula>"Feito"</formula>
    </cfRule>
    <cfRule type="cellIs" dxfId="10923" priority="180" operator="equal">
      <formula>"Operação"</formula>
    </cfRule>
    <cfRule type="cellIs" dxfId="10922" priority="181" operator="equal">
      <formula>"Chuva"</formula>
    </cfRule>
    <cfRule type="cellIs" dxfId="10921" priority="182" operator="equal">
      <formula>"Elétrico"</formula>
    </cfRule>
    <cfRule type="cellIs" dxfId="10920" priority="183" operator="equal">
      <formula>"Mecânico"</formula>
    </cfRule>
    <cfRule type="cellIs" dxfId="10919" priority="184" operator="equal">
      <formula>"Ok"</formula>
    </cfRule>
  </conditionalFormatting>
  <conditionalFormatting sqref="E53:H76">
    <cfRule type="cellIs" dxfId="10918" priority="3" operator="equal">
      <formula>"Feito"</formula>
    </cfRule>
    <cfRule type="cellIs" dxfId="10917" priority="4" operator="equal">
      <formula>"Operação"</formula>
    </cfRule>
    <cfRule type="cellIs" dxfId="10916" priority="5" operator="equal">
      <formula>"Chuva"</formula>
    </cfRule>
    <cfRule type="cellIs" dxfId="10915" priority="6" operator="equal">
      <formula>"Elétrico"</formula>
    </cfRule>
    <cfRule type="cellIs" dxfId="10914" priority="7" operator="equal">
      <formula>"Mecânico"</formula>
    </cfRule>
    <cfRule type="cellIs" dxfId="10913" priority="8" operator="equal">
      <formula>"Ok"</formula>
    </cfRule>
  </conditionalFormatting>
  <conditionalFormatting sqref="F25">
    <cfRule type="cellIs" dxfId="10912" priority="83" operator="equal">
      <formula>"Energia"</formula>
    </cfRule>
    <cfRule type="cellIs" dxfId="10911" priority="84" operator="equal">
      <formula>"Energia"</formula>
    </cfRule>
  </conditionalFormatting>
  <conditionalFormatting sqref="F27">
    <cfRule type="cellIs" dxfId="10910" priority="255" operator="equal">
      <formula>"Energia"</formula>
    </cfRule>
  </conditionalFormatting>
  <conditionalFormatting sqref="F27:F28">
    <cfRule type="cellIs" dxfId="10909" priority="256" operator="equal">
      <formula>"Feito"</formula>
    </cfRule>
    <cfRule type="cellIs" dxfId="10908" priority="257" operator="equal">
      <formula>"Operação"</formula>
    </cfRule>
    <cfRule type="cellIs" dxfId="10907" priority="258" operator="equal">
      <formula>"Chuva"</formula>
    </cfRule>
    <cfRule type="cellIs" dxfId="10906" priority="259" operator="equal">
      <formula>"Elétrico"</formula>
    </cfRule>
    <cfRule type="cellIs" dxfId="10905" priority="260" operator="equal">
      <formula>"Mecânico"</formula>
    </cfRule>
    <cfRule type="cellIs" dxfId="10904" priority="261" operator="equal">
      <formula>"Ok"</formula>
    </cfRule>
  </conditionalFormatting>
  <conditionalFormatting sqref="F28">
    <cfRule type="cellIs" dxfId="10903" priority="523" operator="equal">
      <formula>"Energia"</formula>
    </cfRule>
    <cfRule type="cellIs" dxfId="10902" priority="524" operator="equal">
      <formula>"Energia"</formula>
    </cfRule>
    <cfRule type="cellIs" dxfId="10901" priority="525" operator="equal">
      <formula>"Energia"</formula>
    </cfRule>
  </conditionalFormatting>
  <conditionalFormatting sqref="F30:F34">
    <cfRule type="cellIs" dxfId="10900" priority="480" operator="equal">
      <formula>"Feito"</formula>
    </cfRule>
    <cfRule type="cellIs" dxfId="10899" priority="481" operator="equal">
      <formula>"Operação"</formula>
    </cfRule>
    <cfRule type="cellIs" dxfId="10898" priority="482" operator="equal">
      <formula>"Chuva"</formula>
    </cfRule>
    <cfRule type="cellIs" dxfId="10897" priority="483" operator="equal">
      <formula>"Elétrico"</formula>
    </cfRule>
    <cfRule type="cellIs" dxfId="10896" priority="484" operator="equal">
      <formula>"Mecânico"</formula>
    </cfRule>
    <cfRule type="cellIs" dxfId="10895" priority="485" operator="equal">
      <formula>"Ok"</formula>
    </cfRule>
  </conditionalFormatting>
  <conditionalFormatting sqref="F34">
    <cfRule type="cellIs" dxfId="10894" priority="479" operator="equal">
      <formula>"Energia"</formula>
    </cfRule>
  </conditionalFormatting>
  <conditionalFormatting sqref="F90">
    <cfRule type="cellIs" dxfId="10893" priority="250" operator="equal">
      <formula>"Energia"</formula>
    </cfRule>
  </conditionalFormatting>
  <conditionalFormatting sqref="F92">
    <cfRule type="cellIs" dxfId="10892" priority="251" operator="equal">
      <formula>"Energia"</formula>
    </cfRule>
  </conditionalFormatting>
  <conditionalFormatting sqref="F99">
    <cfRule type="cellIs" dxfId="10891" priority="76" operator="equal">
      <formula>"Energia"</formula>
    </cfRule>
  </conditionalFormatting>
  <conditionalFormatting sqref="F100">
    <cfRule type="cellIs" dxfId="10890" priority="69" operator="equal">
      <formula>"Energia"</formula>
    </cfRule>
  </conditionalFormatting>
  <conditionalFormatting sqref="F101">
    <cfRule type="cellIs" dxfId="10889" priority="546" operator="equal">
      <formula>"Energia"</formula>
    </cfRule>
    <cfRule type="cellIs" dxfId="10888" priority="547" operator="equal">
      <formula>"Energia"</formula>
    </cfRule>
  </conditionalFormatting>
  <conditionalFormatting sqref="F102">
    <cfRule type="cellIs" dxfId="10887" priority="62" operator="equal">
      <formula>"Energia"</formula>
    </cfRule>
  </conditionalFormatting>
  <conditionalFormatting sqref="F111 F30:F31 F11:F12 E103:F103 F19:F22 E48:F48 F15 E58:F59 F56:F57 F60 E73:F76 E99 E54:F55 E50:F51 F49 F98 E105:F106 F104 E102 F53">
    <cfRule type="cellIs" dxfId="10886" priority="582" operator="equal">
      <formula>"Energia"</formula>
    </cfRule>
  </conditionalFormatting>
  <conditionalFormatting sqref="F29:G29 G30:G31">
    <cfRule type="cellIs" dxfId="10885" priority="424" operator="equal">
      <formula>"Energia"</formula>
    </cfRule>
    <cfRule type="cellIs" dxfId="10884" priority="425" operator="equal">
      <formula>"Energia"</formula>
    </cfRule>
    <cfRule type="cellIs" dxfId="10883" priority="426" operator="equal">
      <formula>"Feito"</formula>
    </cfRule>
    <cfRule type="cellIs" dxfId="10882" priority="427" operator="equal">
      <formula>"Operação"</formula>
    </cfRule>
    <cfRule type="cellIs" dxfId="10881" priority="428" operator="equal">
      <formula>"Chuva"</formula>
    </cfRule>
    <cfRule type="cellIs" dxfId="10880" priority="429" operator="equal">
      <formula>"Elétrico"</formula>
    </cfRule>
    <cfRule type="cellIs" dxfId="10879" priority="430" operator="equal">
      <formula>"Mecânico"</formula>
    </cfRule>
    <cfRule type="cellIs" dxfId="10878" priority="431" operator="equal">
      <formula>"Ok"</formula>
    </cfRule>
  </conditionalFormatting>
  <conditionalFormatting sqref="F24:H24">
    <cfRule type="cellIs" dxfId="10877" priority="472" operator="equal">
      <formula>"Energia"</formula>
    </cfRule>
  </conditionalFormatting>
  <conditionalFormatting sqref="F35:H35">
    <cfRule type="cellIs" dxfId="10876" priority="348" operator="equal">
      <formula>"Energia"</formula>
    </cfRule>
    <cfRule type="cellIs" dxfId="10875" priority="349" operator="equal">
      <formula>"Feito"</formula>
    </cfRule>
    <cfRule type="cellIs" dxfId="10874" priority="350" operator="equal">
      <formula>"Operação"</formula>
    </cfRule>
    <cfRule type="cellIs" dxfId="10873" priority="351" operator="equal">
      <formula>"Chuva"</formula>
    </cfRule>
    <cfRule type="cellIs" dxfId="10872" priority="352" operator="equal">
      <formula>"Elétrico"</formula>
    </cfRule>
    <cfRule type="cellIs" dxfId="10871" priority="353" operator="equal">
      <formula>"Mecânico"</formula>
    </cfRule>
    <cfRule type="cellIs" dxfId="10870" priority="354" operator="equal">
      <formula>"Ok"</formula>
    </cfRule>
  </conditionalFormatting>
  <conditionalFormatting sqref="F38:H46">
    <cfRule type="cellIs" dxfId="10869" priority="310" operator="equal">
      <formula>"Feito"</formula>
    </cfRule>
    <cfRule type="cellIs" dxfId="10868" priority="311" operator="equal">
      <formula>"Operação"</formula>
    </cfRule>
    <cfRule type="cellIs" dxfId="10867" priority="312" operator="equal">
      <formula>"Chuva"</formula>
    </cfRule>
    <cfRule type="cellIs" dxfId="10866" priority="313" operator="equal">
      <formula>"Elétrico"</formula>
    </cfRule>
    <cfRule type="cellIs" dxfId="10865" priority="314" operator="equal">
      <formula>"Mecânico"</formula>
    </cfRule>
    <cfRule type="cellIs" dxfId="10864" priority="315" operator="equal">
      <formula>"Ok"</formula>
    </cfRule>
  </conditionalFormatting>
  <conditionalFormatting sqref="F72:H72">
    <cfRule type="cellIs" dxfId="10863" priority="262" operator="equal">
      <formula>"Energia"</formula>
    </cfRule>
    <cfRule type="cellIs" dxfId="10862" priority="263" operator="equal">
      <formula>"Energia"</formula>
    </cfRule>
  </conditionalFormatting>
  <conditionalFormatting sqref="G21">
    <cfRule type="cellIs" dxfId="10861" priority="371" operator="equal">
      <formula>"Energia"</formula>
    </cfRule>
  </conditionalFormatting>
  <conditionalFormatting sqref="G22">
    <cfRule type="cellIs" dxfId="10860" priority="91" operator="equal">
      <formula>"Energia"</formula>
    </cfRule>
  </conditionalFormatting>
  <conditionalFormatting sqref="G23">
    <cfRule type="cellIs" dxfId="10859" priority="432" operator="equal">
      <formula>"Energia"</formula>
    </cfRule>
    <cfRule type="cellIs" dxfId="10858" priority="433" operator="equal">
      <formula>"Energia"</formula>
    </cfRule>
  </conditionalFormatting>
  <conditionalFormatting sqref="G25">
    <cfRule type="cellIs" dxfId="10857" priority="363" operator="equal">
      <formula>"Energia"</formula>
    </cfRule>
    <cfRule type="cellIs" dxfId="10856" priority="364" operator="equal">
      <formula>"Energia"</formula>
    </cfRule>
  </conditionalFormatting>
  <conditionalFormatting sqref="G25:G28">
    <cfRule type="cellIs" dxfId="10855" priority="326" operator="equal">
      <formula>"Feito"</formula>
    </cfRule>
    <cfRule type="cellIs" dxfId="10854" priority="327" operator="equal">
      <formula>"Operação"</formula>
    </cfRule>
    <cfRule type="cellIs" dxfId="10853" priority="328" operator="equal">
      <formula>"Chuva"</formula>
    </cfRule>
    <cfRule type="cellIs" dxfId="10852" priority="329" operator="equal">
      <formula>"Elétrico"</formula>
    </cfRule>
    <cfRule type="cellIs" dxfId="10851" priority="330" operator="equal">
      <formula>"Mecânico"</formula>
    </cfRule>
    <cfRule type="cellIs" dxfId="10850" priority="331" operator="equal">
      <formula>"Ok"</formula>
    </cfRule>
  </conditionalFormatting>
  <conditionalFormatting sqref="G26">
    <cfRule type="cellIs" dxfId="10849" priority="332" operator="equal">
      <formula>"Energia"</formula>
    </cfRule>
    <cfRule type="cellIs" dxfId="10848" priority="333" operator="equal">
      <formula>"Energia"</formula>
    </cfRule>
  </conditionalFormatting>
  <conditionalFormatting sqref="G27">
    <cfRule type="cellIs" dxfId="10847" priority="324" operator="equal">
      <formula>"Energia"</formula>
    </cfRule>
    <cfRule type="cellIs" dxfId="10846" priority="325" operator="equal">
      <formula>"Energia"</formula>
    </cfRule>
  </conditionalFormatting>
  <conditionalFormatting sqref="G45">
    <cfRule type="cellIs" dxfId="10845" priority="516" operator="equal">
      <formula>"Energia"</formula>
    </cfRule>
    <cfRule type="cellIs" dxfId="10844" priority="517" operator="equal">
      <formula>"Feito"</formula>
    </cfRule>
    <cfRule type="cellIs" dxfId="10843" priority="518" operator="equal">
      <formula>"Operação"</formula>
    </cfRule>
    <cfRule type="cellIs" dxfId="10842" priority="519" operator="equal">
      <formula>"Chuva"</formula>
    </cfRule>
    <cfRule type="cellIs" dxfId="10841" priority="520" operator="equal">
      <formula>"Elétrico"</formula>
    </cfRule>
    <cfRule type="cellIs" dxfId="10840" priority="521" operator="equal">
      <formula>"Mecânico"</formula>
    </cfRule>
    <cfRule type="cellIs" dxfId="10839" priority="522" operator="equal">
      <formula>"Ok"</formula>
    </cfRule>
  </conditionalFormatting>
  <conditionalFormatting sqref="G70">
    <cfRule type="cellIs" dxfId="10838" priority="451" operator="equal">
      <formula>"Energia"</formula>
    </cfRule>
  </conditionalFormatting>
  <conditionalFormatting sqref="G71">
    <cfRule type="cellIs" dxfId="10837" priority="300" operator="equal">
      <formula>"Energia"</formula>
    </cfRule>
  </conditionalFormatting>
  <conditionalFormatting sqref="G92:G93">
    <cfRule type="cellIs" dxfId="10836" priority="242" operator="equal">
      <formula>"Energia"</formula>
    </cfRule>
  </conditionalFormatting>
  <conditionalFormatting sqref="G95">
    <cfRule type="cellIs" dxfId="10835" priority="241" operator="equal">
      <formula>"Energia"</formula>
    </cfRule>
  </conditionalFormatting>
  <conditionalFormatting sqref="G97">
    <cfRule type="cellIs" dxfId="10834" priority="240" operator="equal">
      <formula>"Energia"</formula>
    </cfRule>
  </conditionalFormatting>
  <conditionalFormatting sqref="G98">
    <cfRule type="cellIs" dxfId="10833" priority="232" operator="equal">
      <formula>"Energia"</formula>
    </cfRule>
    <cfRule type="cellIs" dxfId="10832" priority="233" operator="equal">
      <formula>"Energia"</formula>
    </cfRule>
    <cfRule type="cellIs" dxfId="10831" priority="234" operator="equal">
      <formula>"Feito"</formula>
    </cfRule>
    <cfRule type="cellIs" dxfId="10830" priority="235" operator="equal">
      <formula>"Operação"</formula>
    </cfRule>
    <cfRule type="cellIs" dxfId="10829" priority="236" operator="equal">
      <formula>"Chuva"</formula>
    </cfRule>
    <cfRule type="cellIs" dxfId="10828" priority="237" operator="equal">
      <formula>"Elétrico"</formula>
    </cfRule>
    <cfRule type="cellIs" dxfId="10827" priority="238" operator="equal">
      <formula>"Mecânico"</formula>
    </cfRule>
    <cfRule type="cellIs" dxfId="10826" priority="239" operator="equal">
      <formula>"Ok"</formula>
    </cfRule>
  </conditionalFormatting>
  <conditionalFormatting sqref="G100">
    <cfRule type="cellIs" dxfId="10825" priority="55" operator="equal">
      <formula>"Energia"</formula>
    </cfRule>
  </conditionalFormatting>
  <conditionalFormatting sqref="G102">
    <cfRule type="cellIs" dxfId="10824" priority="138" operator="equal">
      <formula>"Energia"</formula>
    </cfRule>
    <cfRule type="cellIs" dxfId="10823" priority="139" operator="equal">
      <formula>"Energia"</formula>
    </cfRule>
  </conditionalFormatting>
  <conditionalFormatting sqref="G105">
    <cfRule type="cellIs" dxfId="10822" priority="493" operator="equal">
      <formula>"Energia"</formula>
    </cfRule>
  </conditionalFormatting>
  <conditionalFormatting sqref="G109:G110 H108:H111 H78 G106 H94 H103:H106 G28 F35:H35 G74:H76 H70:H71 G15:H15 G19:H19 H30:H31 G33:H33 G38 H21:H23 G50:H51 H96 G99:H99 G103:G104 G5:H12 G86 H85:H89 G101:H101 H100">
    <cfRule type="cellIs" dxfId="10821" priority="590" operator="equal">
      <formula>"Energia"</formula>
    </cfRule>
  </conditionalFormatting>
  <conditionalFormatting sqref="G111">
    <cfRule type="cellIs" dxfId="10820" priority="486" operator="equal">
      <formula>"Energia"</formula>
    </cfRule>
  </conditionalFormatting>
  <conditionalFormatting sqref="G5:H12">
    <cfRule type="cellIs" dxfId="10819" priority="502" operator="equal">
      <formula>"Feito"</formula>
    </cfRule>
    <cfRule type="cellIs" dxfId="10818" priority="503" operator="equal">
      <formula>"Operação"</formula>
    </cfRule>
    <cfRule type="cellIs" dxfId="10817" priority="504" operator="equal">
      <formula>"Chuva"</formula>
    </cfRule>
    <cfRule type="cellIs" dxfId="10816" priority="505" operator="equal">
      <formula>"Elétrico"</formula>
    </cfRule>
    <cfRule type="cellIs" dxfId="10815" priority="506" operator="equal">
      <formula>"Mecânico"</formula>
    </cfRule>
    <cfRule type="cellIs" dxfId="10814" priority="507" operator="equal">
      <formula>"Ok"</formula>
    </cfRule>
  </conditionalFormatting>
  <conditionalFormatting sqref="G9:H10">
    <cfRule type="cellIs" dxfId="10813" priority="501" operator="equal">
      <formula>"Energia"</formula>
    </cfRule>
  </conditionalFormatting>
  <conditionalFormatting sqref="G19:H23">
    <cfRule type="cellIs" dxfId="10812" priority="92" operator="equal">
      <formula>"Feito"</formula>
    </cfRule>
    <cfRule type="cellIs" dxfId="10811" priority="93" operator="equal">
      <formula>"Operação"</formula>
    </cfRule>
    <cfRule type="cellIs" dxfId="10810" priority="94" operator="equal">
      <formula>"Chuva"</formula>
    </cfRule>
    <cfRule type="cellIs" dxfId="10809" priority="95" operator="equal">
      <formula>"Elétrico"</formula>
    </cfRule>
    <cfRule type="cellIs" dxfId="10808" priority="96" operator="equal">
      <formula>"Mecânico"</formula>
    </cfRule>
    <cfRule type="cellIs" dxfId="10807" priority="97" operator="equal">
      <formula>"Ok"</formula>
    </cfRule>
  </conditionalFormatting>
  <conditionalFormatting sqref="G20:H20">
    <cfRule type="cellIs" dxfId="10806" priority="378" operator="equal">
      <formula>"Energia"</formula>
    </cfRule>
  </conditionalFormatting>
  <conditionalFormatting sqref="G32:H34">
    <cfRule type="cellIs" dxfId="10805" priority="294" operator="equal">
      <formula>"Feito"</formula>
    </cfRule>
    <cfRule type="cellIs" dxfId="10804" priority="295" operator="equal">
      <formula>"Operação"</formula>
    </cfRule>
    <cfRule type="cellIs" dxfId="10803" priority="296" operator="equal">
      <formula>"Chuva"</formula>
    </cfRule>
    <cfRule type="cellIs" dxfId="10802" priority="297" operator="equal">
      <formula>"Elétrico"</formula>
    </cfRule>
    <cfRule type="cellIs" dxfId="10801" priority="298" operator="equal">
      <formula>"Mecânico"</formula>
    </cfRule>
    <cfRule type="cellIs" dxfId="10800" priority="299" operator="equal">
      <formula>"Ok"</formula>
    </cfRule>
  </conditionalFormatting>
  <conditionalFormatting sqref="G33:H33">
    <cfRule type="cellIs" dxfId="10799" priority="293" operator="equal">
      <formula>"Energia"</formula>
    </cfRule>
  </conditionalFormatting>
  <conditionalFormatting sqref="G34:H34">
    <cfRule type="cellIs" dxfId="10798" priority="316" operator="equal">
      <formula>"Energia"</formula>
    </cfRule>
    <cfRule type="cellIs" dxfId="10797" priority="317" operator="equal">
      <formula>"Energia"</formula>
    </cfRule>
  </conditionalFormatting>
  <conditionalFormatting sqref="G36:H36">
    <cfRule type="cellIs" dxfId="10796" priority="418" operator="equal">
      <formula>"Energia"</formula>
    </cfRule>
    <cfRule type="cellIs" dxfId="10795" priority="419" operator="equal">
      <formula>"Energia"</formula>
    </cfRule>
  </conditionalFormatting>
  <conditionalFormatting sqref="G49:H49">
    <cfRule type="cellIs" dxfId="10794" priority="243" operator="equal">
      <formula>"Energia"</formula>
    </cfRule>
  </conditionalFormatting>
  <conditionalFormatting sqref="G73:H73">
    <cfRule type="cellIs" dxfId="10793" priority="458" operator="equal">
      <formula>"Energia"</formula>
    </cfRule>
  </conditionalFormatting>
  <conditionalFormatting sqref="G99:H106">
    <cfRule type="cellIs" dxfId="10792" priority="56" operator="equal">
      <formula>"Feito"</formula>
    </cfRule>
    <cfRule type="cellIs" dxfId="10791" priority="57" operator="equal">
      <formula>"Operação"</formula>
    </cfRule>
    <cfRule type="cellIs" dxfId="10790" priority="58" operator="equal">
      <formula>"Chuva"</formula>
    </cfRule>
    <cfRule type="cellIs" dxfId="10789" priority="59" operator="equal">
      <formula>"Elétrico"</formula>
    </cfRule>
    <cfRule type="cellIs" dxfId="10788" priority="60" operator="equal">
      <formula>"Mecânico"</formula>
    </cfRule>
    <cfRule type="cellIs" dxfId="10787" priority="61" operator="equal">
      <formula>"Ok"</formula>
    </cfRule>
  </conditionalFormatting>
  <conditionalFormatting sqref="H25">
    <cfRule type="cellIs" dxfId="10786" priority="355" operator="equal">
      <formula>"Energia"</formula>
    </cfRule>
    <cfRule type="cellIs" dxfId="10785" priority="356" operator="equal">
      <formula>"Energia"</formula>
    </cfRule>
  </conditionalFormatting>
  <conditionalFormatting sqref="H25:H31">
    <cfRule type="cellIs" dxfId="10784" priority="342" operator="equal">
      <formula>"Feito"</formula>
    </cfRule>
    <cfRule type="cellIs" dxfId="10783" priority="343" operator="equal">
      <formula>"Operação"</formula>
    </cfRule>
    <cfRule type="cellIs" dxfId="10782" priority="344" operator="equal">
      <formula>"Chuva"</formula>
    </cfRule>
    <cfRule type="cellIs" dxfId="10781" priority="345" operator="equal">
      <formula>"Elétrico"</formula>
    </cfRule>
    <cfRule type="cellIs" dxfId="10780" priority="346" operator="equal">
      <formula>"Mecânico"</formula>
    </cfRule>
    <cfRule type="cellIs" dxfId="10779" priority="347" operator="equal">
      <formula>"Ok"</formula>
    </cfRule>
  </conditionalFormatting>
  <conditionalFormatting sqref="H26:H29">
    <cfRule type="cellIs" dxfId="10778" priority="340" operator="equal">
      <formula>"Energia"</formula>
    </cfRule>
    <cfRule type="cellIs" dxfId="10777" priority="341" operator="equal">
      <formula>"Energia"</formula>
    </cfRule>
  </conditionalFormatting>
  <conditionalFormatting sqref="H38">
    <cfRule type="cellIs" dxfId="10776" priority="307" operator="equal">
      <formula>"Energia"</formula>
    </cfRule>
    <cfRule type="cellIs" dxfId="10775" priority="308" operator="equal">
      <formula>"Energia"</formula>
    </cfRule>
    <cfRule type="cellIs" dxfId="10774" priority="309" operator="equal">
      <formula>"Energia"</formula>
    </cfRule>
  </conditionalFormatting>
  <conditionalFormatting sqref="H78">
    <cfRule type="cellIs" dxfId="10773" priority="500" operator="equal">
      <formula>"Energia"</formula>
    </cfRule>
  </conditionalFormatting>
  <conditionalFormatting sqref="H78:H98">
    <cfRule type="cellIs" dxfId="10772" priority="42" operator="equal">
      <formula>"Feito"</formula>
    </cfRule>
    <cfRule type="cellIs" dxfId="10771" priority="43" operator="equal">
      <formula>"Operação"</formula>
    </cfRule>
    <cfRule type="cellIs" dxfId="10770" priority="44" operator="equal">
      <formula>"Chuva"</formula>
    </cfRule>
    <cfRule type="cellIs" dxfId="10769" priority="45" operator="equal">
      <formula>"Elétrico"</formula>
    </cfRule>
    <cfRule type="cellIs" dxfId="10768" priority="46" operator="equal">
      <formula>"Mecânico"</formula>
    </cfRule>
    <cfRule type="cellIs" dxfId="10767" priority="47" operator="equal">
      <formula>"Ok"</formula>
    </cfRule>
  </conditionalFormatting>
  <conditionalFormatting sqref="H79">
    <cfRule type="cellIs" dxfId="10766" priority="554" operator="equal">
      <formula>"Energia"</formula>
    </cfRule>
  </conditionalFormatting>
  <conditionalFormatting sqref="H90">
    <cfRule type="cellIs" dxfId="10765" priority="41" operator="equal">
      <formula>"Energia"</formula>
    </cfRule>
  </conditionalFormatting>
  <conditionalFormatting sqref="H91">
    <cfRule type="cellIs" dxfId="10764" priority="224" operator="equal">
      <formula>"Energia"</formula>
    </cfRule>
    <cfRule type="cellIs" dxfId="10763" priority="225" operator="equal">
      <formula>"Energia"</formula>
    </cfRule>
  </conditionalFormatting>
  <conditionalFormatting sqref="H92">
    <cfRule type="cellIs" dxfId="10762" priority="131" operator="equal">
      <formula>"Energia"</formula>
    </cfRule>
  </conditionalFormatting>
  <conditionalFormatting sqref="H93">
    <cfRule type="cellIs" dxfId="10761" priority="124" operator="equal">
      <formula>"Energia"</formula>
    </cfRule>
  </conditionalFormatting>
  <conditionalFormatting sqref="H95">
    <cfRule type="cellIs" dxfId="10760" priority="48" operator="equal">
      <formula>"Energia"</formula>
    </cfRule>
  </conditionalFormatting>
  <conditionalFormatting sqref="H97">
    <cfRule type="cellIs" dxfId="10759" priority="216" operator="equal">
      <formula>"Energia"</formula>
    </cfRule>
    <cfRule type="cellIs" dxfId="10758" priority="217" operator="equal">
      <formula>"Energia"</formula>
    </cfRule>
  </conditionalFormatting>
  <conditionalFormatting sqref="H98">
    <cfRule type="cellIs" dxfId="10757" priority="208" operator="equal">
      <formula>"Energia"</formula>
    </cfRule>
    <cfRule type="cellIs" dxfId="10756" priority="209" operator="equal">
      <formula>"Energia"</formula>
    </cfRule>
  </conditionalFormatting>
  <conditionalFormatting sqref="H102">
    <cfRule type="cellIs" dxfId="10755" priority="285" operator="equal">
      <formula>"Energia"</formula>
    </cfRule>
    <cfRule type="cellIs" dxfId="10754" priority="286" operator="equal">
      <formula>"Energia"</formula>
    </cfRule>
  </conditionalFormatting>
  <conditionalFormatting sqref="H104">
    <cfRule type="cellIs" dxfId="10753" priority="545" operator="equal">
      <formula>"Energia"</formula>
    </cfRule>
  </conditionalFormatting>
  <conditionalFormatting sqref="J7">
    <cfRule type="iconSet" priority="598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5:I16 I19:I26 J36:J39 J41:J61 J63:J76 I29:I78 B5:H111" xr:uid="{59195286-8121-428F-8419-825A19C757A6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59AB-5AA2-406A-845D-2222F2536561}">
  <sheetPr codeName="Planilha117">
    <tabColor theme="8"/>
  </sheetPr>
  <dimension ref="A1:S111"/>
  <sheetViews>
    <sheetView showGridLines="0" zoomScale="115" zoomScaleNormal="115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L56" sqref="L5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45040</v>
      </c>
      <c r="C3" s="21">
        <f t="shared" ref="C3:H3" si="0">B3+1</f>
        <v>45041</v>
      </c>
      <c r="D3" s="21">
        <f t="shared" si="0"/>
        <v>45042</v>
      </c>
      <c r="E3" s="21">
        <f t="shared" si="0"/>
        <v>45043</v>
      </c>
      <c r="F3" s="21">
        <f t="shared" si="0"/>
        <v>45044</v>
      </c>
      <c r="G3" s="21">
        <f t="shared" si="0"/>
        <v>45045</v>
      </c>
      <c r="H3" s="23">
        <f t="shared" si="0"/>
        <v>45046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 t="s">
        <v>5</v>
      </c>
      <c r="F5" s="36"/>
      <c r="G5" s="36"/>
      <c r="H5" s="36"/>
      <c r="J5" s="46" t="s">
        <v>5</v>
      </c>
      <c r="K5">
        <f t="shared" ref="K5:K10" si="2">COUNTIF($B$5:$H$111,J5)</f>
        <v>130</v>
      </c>
      <c r="L5" s="32">
        <f t="shared" ref="L5:L10" si="3">K5/$K$11</f>
        <v>0.7142857142857143</v>
      </c>
      <c r="M5" s="50">
        <f>B3</f>
        <v>45040</v>
      </c>
      <c r="O5" t="s">
        <v>42</v>
      </c>
      <c r="P5" s="57">
        <f>N45</f>
        <v>3</v>
      </c>
      <c r="Q5" s="50">
        <f>M5</f>
        <v>45040</v>
      </c>
    </row>
    <row r="6" spans="1:17" x14ac:dyDescent="0.25">
      <c r="A6" s="4">
        <v>2</v>
      </c>
      <c r="B6" s="36" t="s">
        <v>9</v>
      </c>
      <c r="C6" s="36"/>
      <c r="D6" s="36"/>
      <c r="E6" s="36" t="s">
        <v>9</v>
      </c>
      <c r="F6" s="36"/>
      <c r="G6" s="36"/>
      <c r="H6" s="36" t="s">
        <v>5</v>
      </c>
      <c r="J6" s="40" t="s">
        <v>8</v>
      </c>
      <c r="K6">
        <f t="shared" si="2"/>
        <v>8</v>
      </c>
      <c r="L6" s="33">
        <f t="shared" si="3"/>
        <v>4.3956043956043959E-2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 t="s">
        <v>5</v>
      </c>
      <c r="E7" s="36"/>
      <c r="F7" s="36"/>
      <c r="G7" s="36" t="s">
        <v>5</v>
      </c>
      <c r="H7" s="36"/>
      <c r="J7" s="44" t="s">
        <v>9</v>
      </c>
      <c r="K7">
        <f t="shared" si="2"/>
        <v>27</v>
      </c>
      <c r="L7" s="33">
        <f t="shared" si="3"/>
        <v>0.14835164835164835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/>
      <c r="D8" s="36" t="s">
        <v>5</v>
      </c>
      <c r="E8" s="36"/>
      <c r="F8" s="36" t="s">
        <v>5</v>
      </c>
      <c r="G8" s="36"/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3</v>
      </c>
    </row>
    <row r="9" spans="1:17" x14ac:dyDescent="0.25">
      <c r="A9" s="4">
        <v>5</v>
      </c>
      <c r="B9" s="36" t="s">
        <v>9</v>
      </c>
      <c r="C9" s="36" t="s">
        <v>5</v>
      </c>
      <c r="D9" s="36" t="s">
        <v>5</v>
      </c>
      <c r="E9" s="36" t="s">
        <v>5</v>
      </c>
      <c r="F9" s="36" t="s">
        <v>5</v>
      </c>
      <c r="G9" s="36" t="s">
        <v>5</v>
      </c>
      <c r="H9" s="36" t="s">
        <v>8</v>
      </c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/>
      <c r="E10" s="36"/>
      <c r="F10" s="36"/>
      <c r="G10" s="36"/>
      <c r="H10" s="36"/>
      <c r="J10" s="41" t="s">
        <v>10</v>
      </c>
      <c r="K10">
        <f t="shared" si="2"/>
        <v>17</v>
      </c>
      <c r="L10" s="35">
        <f t="shared" si="3"/>
        <v>9.3406593406593408E-2</v>
      </c>
      <c r="O10" t="s">
        <v>55</v>
      </c>
      <c r="P10">
        <f>P8</f>
        <v>3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182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/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/>
      <c r="D15" s="36"/>
      <c r="E15" s="36"/>
      <c r="F15" s="36" t="s">
        <v>5</v>
      </c>
      <c r="G15" s="36"/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/>
      <c r="D17" s="36"/>
      <c r="E17" s="36"/>
      <c r="F17" s="36"/>
      <c r="G17" s="36" t="s">
        <v>5</v>
      </c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/>
      <c r="C18" s="36"/>
      <c r="D18" s="36"/>
      <c r="E18" s="36"/>
      <c r="F18" s="36" t="s">
        <v>5</v>
      </c>
      <c r="G18" s="36"/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/>
      <c r="E19" s="36" t="s">
        <v>5</v>
      </c>
      <c r="F19" s="36"/>
      <c r="G19" s="36"/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/>
      <c r="E20" s="36"/>
      <c r="F20" s="36" t="s">
        <v>5</v>
      </c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/>
      <c r="E21" s="36" t="s">
        <v>10</v>
      </c>
      <c r="F21" s="36"/>
      <c r="G21" s="36"/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/>
      <c r="E22" s="36"/>
      <c r="F22" s="36" t="s">
        <v>5</v>
      </c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/>
      <c r="D23" s="36"/>
      <c r="E23" s="36"/>
      <c r="F23" s="36" t="s">
        <v>5</v>
      </c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 t="s">
        <v>5</v>
      </c>
      <c r="D24" s="36"/>
      <c r="E24" s="36"/>
      <c r="F24" s="36"/>
      <c r="G24" s="36" t="s">
        <v>5</v>
      </c>
      <c r="H24" s="36"/>
      <c r="I24" s="38" t="s">
        <v>51</v>
      </c>
      <c r="J24" s="38" t="str">
        <f>TEXT(G3,"ddd")</f>
        <v>sáb</v>
      </c>
      <c r="K24" s="58"/>
      <c r="N24">
        <f>SUM(N31,Q32,N33:N36,Q34:Q37,N39:N42,Q40:Q43,N45:N48)</f>
        <v>191</v>
      </c>
    </row>
    <row r="25" spans="1:19" x14ac:dyDescent="0.25">
      <c r="A25" s="4">
        <v>21</v>
      </c>
      <c r="B25" s="36"/>
      <c r="C25" s="36"/>
      <c r="D25" s="36"/>
      <c r="E25" s="36"/>
      <c r="F25" s="36" t="s">
        <v>5</v>
      </c>
      <c r="G25" s="36"/>
      <c r="H25" s="36"/>
      <c r="I25" s="38" t="s">
        <v>52</v>
      </c>
      <c r="J25" s="38" t="str">
        <f>TEXT(H3,"ddd")</f>
        <v>dom</v>
      </c>
      <c r="K25" s="58"/>
    </row>
    <row r="26" spans="1:19" x14ac:dyDescent="0.25">
      <c r="A26" s="4">
        <v>22</v>
      </c>
      <c r="B26" s="36"/>
      <c r="C26" s="36" t="s">
        <v>5</v>
      </c>
      <c r="D26" s="36"/>
      <c r="E26" s="36"/>
      <c r="F26" s="36"/>
      <c r="G26" s="36" t="s">
        <v>5</v>
      </c>
      <c r="H26" s="36"/>
      <c r="M26" s="50">
        <v>45040</v>
      </c>
      <c r="N26" s="50"/>
      <c r="P26" s="50">
        <v>45041</v>
      </c>
    </row>
    <row r="27" spans="1:19" x14ac:dyDescent="0.25">
      <c r="A27" s="4">
        <v>23</v>
      </c>
      <c r="B27" s="36"/>
      <c r="C27" s="36"/>
      <c r="D27" s="36"/>
      <c r="E27" s="36"/>
      <c r="F27" s="36"/>
      <c r="G27" s="36"/>
      <c r="H27" s="36" t="s">
        <v>5</v>
      </c>
      <c r="I27" s="71" t="s">
        <v>44</v>
      </c>
      <c r="J27" s="72"/>
      <c r="K27" s="72"/>
      <c r="M27" t="s">
        <v>95</v>
      </c>
      <c r="N27">
        <v>3</v>
      </c>
    </row>
    <row r="28" spans="1:19" x14ac:dyDescent="0.25">
      <c r="A28" s="4">
        <v>24</v>
      </c>
      <c r="B28" s="36"/>
      <c r="C28" s="36"/>
      <c r="D28" s="36"/>
      <c r="E28" s="36"/>
      <c r="F28" s="36"/>
      <c r="G28" s="36"/>
      <c r="H28" s="36" t="s">
        <v>5</v>
      </c>
      <c r="I28" s="71" t="s">
        <v>45</v>
      </c>
      <c r="J28" s="72"/>
      <c r="K28" t="s">
        <v>2</v>
      </c>
      <c r="M28" t="s">
        <v>96</v>
      </c>
      <c r="N28">
        <v>8</v>
      </c>
      <c r="P28" t="s">
        <v>95</v>
      </c>
      <c r="Q28">
        <v>4</v>
      </c>
    </row>
    <row r="29" spans="1:19" x14ac:dyDescent="0.25">
      <c r="A29" s="4">
        <v>25</v>
      </c>
      <c r="B29" s="36" t="s">
        <v>9</v>
      </c>
      <c r="C29" s="36" t="s">
        <v>9</v>
      </c>
      <c r="D29" s="36" t="s">
        <v>8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  <c r="M29" t="s">
        <v>97</v>
      </c>
      <c r="N29">
        <v>0</v>
      </c>
      <c r="P29" t="s">
        <v>96</v>
      </c>
      <c r="Q29">
        <v>18</v>
      </c>
    </row>
    <row r="30" spans="1:19" x14ac:dyDescent="0.25">
      <c r="A30" s="4">
        <v>26</v>
      </c>
      <c r="B30" s="36"/>
      <c r="C30" s="36"/>
      <c r="D30" s="36"/>
      <c r="E30" s="36" t="s">
        <v>10</v>
      </c>
      <c r="F30" s="36"/>
      <c r="G30" s="36"/>
      <c r="H30" s="36"/>
      <c r="I30" s="38" t="s">
        <v>47</v>
      </c>
      <c r="J30" s="38" t="str">
        <f t="shared" si="4"/>
        <v>ter</v>
      </c>
      <c r="K30" s="58"/>
      <c r="M30" t="s">
        <v>98</v>
      </c>
      <c r="N30">
        <v>3</v>
      </c>
      <c r="P30" t="s">
        <v>97</v>
      </c>
      <c r="Q30">
        <v>0</v>
      </c>
    </row>
    <row r="31" spans="1:19" x14ac:dyDescent="0.25">
      <c r="A31" s="4">
        <v>27</v>
      </c>
      <c r="B31" s="36" t="s">
        <v>9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N31">
        <f>SUM(N27:N30)</f>
        <v>14</v>
      </c>
      <c r="P31" t="s">
        <v>98</v>
      </c>
      <c r="Q31">
        <v>2</v>
      </c>
    </row>
    <row r="32" spans="1:19" x14ac:dyDescent="0.25">
      <c r="A32" s="4">
        <v>28</v>
      </c>
      <c r="B32" s="36"/>
      <c r="C32" s="36"/>
      <c r="D32" s="36" t="s">
        <v>9</v>
      </c>
      <c r="E32" s="36" t="s">
        <v>9</v>
      </c>
      <c r="F32" s="36"/>
      <c r="G32" s="36"/>
      <c r="H32" s="36" t="s">
        <v>5</v>
      </c>
      <c r="I32" s="38" t="s">
        <v>49</v>
      </c>
      <c r="J32" s="38" t="str">
        <f t="shared" si="4"/>
        <v>qui</v>
      </c>
      <c r="K32" s="58"/>
      <c r="M32" s="50">
        <v>45042</v>
      </c>
      <c r="Q32">
        <f>SUM(Q28:Q31)</f>
        <v>24</v>
      </c>
    </row>
    <row r="33" spans="1:17" x14ac:dyDescent="0.25">
      <c r="A33" s="4">
        <v>29</v>
      </c>
      <c r="B33" s="36" t="s">
        <v>9</v>
      </c>
      <c r="C33" s="36" t="s">
        <v>9</v>
      </c>
      <c r="D33" s="36" t="s">
        <v>9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  <c r="M33" t="s">
        <v>99</v>
      </c>
      <c r="N33">
        <v>4</v>
      </c>
      <c r="P33" s="50">
        <v>45043</v>
      </c>
    </row>
    <row r="34" spans="1:17" x14ac:dyDescent="0.25">
      <c r="A34" s="4">
        <v>30</v>
      </c>
      <c r="B34" s="36"/>
      <c r="C34" s="36" t="s">
        <v>10</v>
      </c>
      <c r="D34" s="36" t="s">
        <v>8</v>
      </c>
      <c r="E34" s="36"/>
      <c r="F34" s="36" t="s">
        <v>10</v>
      </c>
      <c r="G34" s="36"/>
      <c r="H34" s="36"/>
      <c r="I34" s="38" t="s">
        <v>51</v>
      </c>
      <c r="J34" s="38" t="str">
        <f t="shared" si="4"/>
        <v>sáb</v>
      </c>
      <c r="K34" s="58"/>
      <c r="M34" t="s">
        <v>100</v>
      </c>
      <c r="N34">
        <v>19</v>
      </c>
      <c r="P34" t="s">
        <v>99</v>
      </c>
      <c r="Q34">
        <v>5</v>
      </c>
    </row>
    <row r="35" spans="1:17" x14ac:dyDescent="0.25">
      <c r="A35" s="4">
        <v>31</v>
      </c>
      <c r="B35" s="36"/>
      <c r="C35" s="36" t="s">
        <v>5</v>
      </c>
      <c r="D35" s="36"/>
      <c r="E35" s="36"/>
      <c r="F35" s="36" t="s">
        <v>10</v>
      </c>
      <c r="G35" s="36" t="s">
        <v>5</v>
      </c>
      <c r="H35" s="36"/>
      <c r="I35" s="38" t="s">
        <v>52</v>
      </c>
      <c r="J35" s="38" t="str">
        <f t="shared" si="4"/>
        <v>dom</v>
      </c>
      <c r="K35" s="58"/>
      <c r="M35" s="50" t="s">
        <v>97</v>
      </c>
      <c r="N35">
        <v>0</v>
      </c>
      <c r="P35" t="s">
        <v>100</v>
      </c>
      <c r="Q35">
        <v>20</v>
      </c>
    </row>
    <row r="36" spans="1:17" x14ac:dyDescent="0.25">
      <c r="A36" s="4">
        <v>32</v>
      </c>
      <c r="B36" s="36"/>
      <c r="C36" s="36"/>
      <c r="D36" s="36" t="s">
        <v>5</v>
      </c>
      <c r="E36" s="36"/>
      <c r="F36" s="36"/>
      <c r="G36" s="36"/>
      <c r="H36" s="36"/>
      <c r="M36" t="s">
        <v>98</v>
      </c>
      <c r="N36">
        <v>2</v>
      </c>
      <c r="O36" s="50"/>
      <c r="P36" s="50" t="s">
        <v>97</v>
      </c>
      <c r="Q36">
        <v>1</v>
      </c>
    </row>
    <row r="37" spans="1:17" x14ac:dyDescent="0.25">
      <c r="A37" s="4">
        <v>33</v>
      </c>
      <c r="B37" s="36" t="s">
        <v>9</v>
      </c>
      <c r="C37" s="36"/>
      <c r="D37" s="36"/>
      <c r="E37" s="36" t="s">
        <v>5</v>
      </c>
      <c r="F37" s="36"/>
      <c r="G37" s="36"/>
      <c r="H37" s="36" t="s">
        <v>5</v>
      </c>
      <c r="M37" s="50"/>
      <c r="P37" t="s">
        <v>98</v>
      </c>
      <c r="Q37">
        <v>3</v>
      </c>
    </row>
    <row r="38" spans="1:17" x14ac:dyDescent="0.25">
      <c r="A38" s="4">
        <v>34</v>
      </c>
      <c r="B38" s="36"/>
      <c r="C38" s="36"/>
      <c r="D38" s="36" t="s">
        <v>5</v>
      </c>
      <c r="E38" s="36"/>
      <c r="F38" s="36"/>
      <c r="G38" s="36" t="s">
        <v>5</v>
      </c>
      <c r="H38" s="36"/>
      <c r="M38" s="50">
        <v>45044</v>
      </c>
      <c r="P38" s="50"/>
    </row>
    <row r="39" spans="1:17" x14ac:dyDescent="0.25">
      <c r="A39" s="4">
        <v>35</v>
      </c>
      <c r="B39" s="36"/>
      <c r="C39" s="36" t="s">
        <v>9</v>
      </c>
      <c r="D39" s="36"/>
      <c r="E39" s="36"/>
      <c r="F39" s="36" t="s">
        <v>5</v>
      </c>
      <c r="G39" s="36"/>
      <c r="H39" s="36"/>
      <c r="M39" s="65" t="s">
        <v>99</v>
      </c>
      <c r="N39">
        <v>4</v>
      </c>
      <c r="P39" s="50">
        <v>45045</v>
      </c>
    </row>
    <row r="40" spans="1:17" x14ac:dyDescent="0.25">
      <c r="A40" s="4">
        <v>36</v>
      </c>
      <c r="B40" s="36" t="s">
        <v>9</v>
      </c>
      <c r="C40" s="36" t="s">
        <v>5</v>
      </c>
      <c r="D40" s="36"/>
      <c r="E40" s="36" t="s">
        <v>5</v>
      </c>
      <c r="F40" s="36" t="s">
        <v>5</v>
      </c>
      <c r="G40" s="36"/>
      <c r="H40" s="66" t="s">
        <v>5</v>
      </c>
      <c r="I40" s="38"/>
      <c r="J40"/>
      <c r="L40" s="65"/>
      <c r="M40" t="s">
        <v>101</v>
      </c>
      <c r="N40">
        <v>26</v>
      </c>
      <c r="O40" s="50"/>
      <c r="P40" s="65" t="s">
        <v>99</v>
      </c>
      <c r="Q40">
        <v>4</v>
      </c>
    </row>
    <row r="41" spans="1:17" x14ac:dyDescent="0.25">
      <c r="A41" s="4">
        <v>37</v>
      </c>
      <c r="B41" s="36"/>
      <c r="C41" s="36"/>
      <c r="D41" s="36"/>
      <c r="E41" s="36" t="s">
        <v>5</v>
      </c>
      <c r="F41" s="36"/>
      <c r="G41" s="36" t="s">
        <v>5</v>
      </c>
      <c r="H41" s="36"/>
      <c r="M41" t="s">
        <v>97</v>
      </c>
      <c r="N41">
        <v>2</v>
      </c>
      <c r="P41" t="s">
        <v>101</v>
      </c>
      <c r="Q41">
        <v>19</v>
      </c>
    </row>
    <row r="42" spans="1:17" x14ac:dyDescent="0.25">
      <c r="A42" s="4">
        <v>38</v>
      </c>
      <c r="B42" s="36"/>
      <c r="C42" s="36"/>
      <c r="D42" s="36" t="s">
        <v>5</v>
      </c>
      <c r="E42" s="36" t="s">
        <v>5</v>
      </c>
      <c r="F42" s="36"/>
      <c r="G42" s="36" t="s">
        <v>5</v>
      </c>
      <c r="H42" s="36"/>
      <c r="M42" t="s">
        <v>102</v>
      </c>
      <c r="N42">
        <v>3</v>
      </c>
      <c r="P42" t="s">
        <v>97</v>
      </c>
      <c r="Q42">
        <v>4</v>
      </c>
    </row>
    <row r="43" spans="1:17" x14ac:dyDescent="0.25">
      <c r="A43" s="4">
        <v>39</v>
      </c>
      <c r="B43" s="36"/>
      <c r="C43" s="36" t="s">
        <v>5</v>
      </c>
      <c r="D43" s="36"/>
      <c r="E43" s="36"/>
      <c r="F43" s="36" t="s">
        <v>5</v>
      </c>
      <c r="G43" s="36"/>
      <c r="H43" s="36"/>
      <c r="P43" t="s">
        <v>102</v>
      </c>
      <c r="Q43">
        <v>5</v>
      </c>
    </row>
    <row r="44" spans="1:17" x14ac:dyDescent="0.25">
      <c r="A44" s="4">
        <v>40</v>
      </c>
      <c r="B44" s="36"/>
      <c r="C44" s="36" t="s">
        <v>5</v>
      </c>
      <c r="D44" s="36"/>
      <c r="E44" s="36"/>
      <c r="F44" s="36" t="s">
        <v>5</v>
      </c>
      <c r="G44" s="36"/>
      <c r="H44" s="36"/>
      <c r="M44" s="50">
        <v>45046</v>
      </c>
    </row>
    <row r="45" spans="1:17" x14ac:dyDescent="0.25">
      <c r="A45" s="4">
        <v>41</v>
      </c>
      <c r="B45" s="36"/>
      <c r="C45" s="36"/>
      <c r="D45" s="36"/>
      <c r="E45" s="36" t="s">
        <v>5</v>
      </c>
      <c r="F45" s="36"/>
      <c r="G45" s="36"/>
      <c r="H45" s="36" t="s">
        <v>5</v>
      </c>
      <c r="M45" t="s">
        <v>103</v>
      </c>
      <c r="N45">
        <v>3</v>
      </c>
    </row>
    <row r="46" spans="1:17" x14ac:dyDescent="0.25">
      <c r="A46" s="4">
        <v>42</v>
      </c>
      <c r="B46" s="36"/>
      <c r="C46" s="36" t="s">
        <v>5</v>
      </c>
      <c r="D46" s="36"/>
      <c r="E46" s="36"/>
      <c r="F46" s="36" t="s">
        <v>5</v>
      </c>
      <c r="G46" s="36"/>
      <c r="H46" s="36"/>
      <c r="M46" t="s">
        <v>104</v>
      </c>
      <c r="N46">
        <v>23</v>
      </c>
      <c r="P46" s="50"/>
    </row>
    <row r="47" spans="1:17" x14ac:dyDescent="0.25">
      <c r="A47" s="4">
        <v>43</v>
      </c>
      <c r="B47" s="36"/>
      <c r="C47" s="36"/>
      <c r="D47" s="36"/>
      <c r="E47" s="36" t="s">
        <v>5</v>
      </c>
      <c r="F47" s="36"/>
      <c r="G47" s="36"/>
      <c r="H47" s="36" t="s">
        <v>5</v>
      </c>
      <c r="M47" t="s">
        <v>97</v>
      </c>
      <c r="N47">
        <v>1</v>
      </c>
    </row>
    <row r="48" spans="1:17" x14ac:dyDescent="0.25">
      <c r="A48" s="4">
        <v>44</v>
      </c>
      <c r="B48" s="36"/>
      <c r="C48" s="36" t="s">
        <v>5</v>
      </c>
      <c r="D48" s="36"/>
      <c r="E48" s="36"/>
      <c r="F48" s="36" t="s">
        <v>8</v>
      </c>
      <c r="G48" s="36"/>
      <c r="H48" s="36"/>
      <c r="M48" t="s">
        <v>102</v>
      </c>
      <c r="N48">
        <v>5</v>
      </c>
    </row>
    <row r="49" spans="1:16" x14ac:dyDescent="0.25">
      <c r="A49" s="4">
        <v>45</v>
      </c>
      <c r="B49" s="36" t="s">
        <v>9</v>
      </c>
      <c r="C49" s="36"/>
      <c r="D49" s="36"/>
      <c r="E49" s="36" t="s">
        <v>8</v>
      </c>
      <c r="F49" s="36"/>
      <c r="G49" s="36"/>
      <c r="H49" s="36" t="s">
        <v>5</v>
      </c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</row>
    <row r="51" spans="1:16" x14ac:dyDescent="0.25">
      <c r="A51" s="4">
        <v>47</v>
      </c>
      <c r="B51" s="36"/>
      <c r="C51" s="36"/>
      <c r="D51" s="36" t="s">
        <v>5</v>
      </c>
      <c r="E51" s="36"/>
      <c r="F51" s="36"/>
      <c r="G51" s="36" t="s">
        <v>8</v>
      </c>
      <c r="H51" s="36"/>
    </row>
    <row r="52" spans="1:16" x14ac:dyDescent="0.25">
      <c r="A52" s="4">
        <v>48</v>
      </c>
      <c r="B52" s="36"/>
      <c r="C52" s="36"/>
      <c r="D52" s="36" t="s">
        <v>9</v>
      </c>
      <c r="E52" s="36"/>
      <c r="F52" s="36"/>
      <c r="G52" s="36" t="s">
        <v>9</v>
      </c>
      <c r="H52" s="36" t="s">
        <v>5</v>
      </c>
      <c r="P52" s="50"/>
    </row>
    <row r="53" spans="1:16" x14ac:dyDescent="0.25">
      <c r="A53" s="4">
        <v>49</v>
      </c>
      <c r="B53" s="36"/>
      <c r="C53" s="36"/>
      <c r="D53" s="36" t="s">
        <v>10</v>
      </c>
      <c r="E53" s="36"/>
      <c r="F53" s="36"/>
      <c r="G53" s="36" t="s">
        <v>5</v>
      </c>
      <c r="H53" s="36"/>
      <c r="K53" t="s">
        <v>57</v>
      </c>
    </row>
    <row r="54" spans="1:16" x14ac:dyDescent="0.25">
      <c r="A54" s="4">
        <v>50</v>
      </c>
      <c r="B54" s="36"/>
      <c r="C54" s="36" t="s">
        <v>5</v>
      </c>
      <c r="D54" s="36"/>
      <c r="E54" s="36"/>
      <c r="F54" s="36" t="s">
        <v>5</v>
      </c>
      <c r="G54" s="36"/>
      <c r="H54" s="36"/>
    </row>
    <row r="55" spans="1:16" x14ac:dyDescent="0.25">
      <c r="A55" s="4">
        <v>51</v>
      </c>
      <c r="B55" s="36"/>
      <c r="C55" s="36" t="s">
        <v>5</v>
      </c>
      <c r="D55" s="36"/>
      <c r="E55" s="36"/>
      <c r="F55" s="36" t="s">
        <v>5</v>
      </c>
      <c r="G55" s="36"/>
      <c r="H55" s="36"/>
    </row>
    <row r="56" spans="1:16" x14ac:dyDescent="0.25">
      <c r="A56" s="4">
        <v>52</v>
      </c>
      <c r="B56" s="36"/>
      <c r="C56" s="36"/>
      <c r="D56" s="36"/>
      <c r="E56" s="36" t="s">
        <v>5</v>
      </c>
      <c r="F56" s="36" t="s">
        <v>5</v>
      </c>
      <c r="G56" s="36" t="s">
        <v>5</v>
      </c>
      <c r="H56" s="36" t="s">
        <v>5</v>
      </c>
    </row>
    <row r="57" spans="1:16" x14ac:dyDescent="0.25">
      <c r="A57" s="4">
        <v>53</v>
      </c>
      <c r="B57" s="36"/>
      <c r="C57" s="36"/>
      <c r="D57" s="36"/>
      <c r="E57" s="36" t="s">
        <v>5</v>
      </c>
      <c r="F57" s="36"/>
      <c r="G57" s="36"/>
      <c r="H57" s="36" t="s">
        <v>5</v>
      </c>
      <c r="P57" s="17"/>
    </row>
    <row r="58" spans="1:16" x14ac:dyDescent="0.25">
      <c r="A58" s="4">
        <v>54</v>
      </c>
      <c r="B58" s="36"/>
      <c r="C58" s="36"/>
      <c r="D58" s="36"/>
      <c r="E58" s="36" t="s">
        <v>5</v>
      </c>
      <c r="F58" s="36"/>
      <c r="G58" s="36"/>
      <c r="H58" s="36" t="s">
        <v>5</v>
      </c>
    </row>
    <row r="59" spans="1:16" x14ac:dyDescent="0.25">
      <c r="A59" s="4">
        <v>55</v>
      </c>
      <c r="B59" s="36"/>
      <c r="C59" s="36"/>
      <c r="D59" s="36" t="s">
        <v>5</v>
      </c>
      <c r="E59" s="36"/>
      <c r="F59" s="36"/>
      <c r="G59" s="36" t="s">
        <v>5</v>
      </c>
      <c r="H59" s="36"/>
    </row>
    <row r="60" spans="1:16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/>
    </row>
    <row r="61" spans="1:16" x14ac:dyDescent="0.25">
      <c r="A61" s="4">
        <v>57</v>
      </c>
      <c r="B61" s="36"/>
      <c r="C61" s="36"/>
      <c r="D61" s="36" t="s">
        <v>5</v>
      </c>
      <c r="E61" s="36"/>
      <c r="F61" s="36" t="s">
        <v>5</v>
      </c>
      <c r="G61" s="36"/>
      <c r="H61" s="36" t="s">
        <v>10</v>
      </c>
    </row>
    <row r="62" spans="1:16" x14ac:dyDescent="0.25">
      <c r="A62" s="4">
        <v>58</v>
      </c>
      <c r="B62" s="36"/>
      <c r="C62" s="36"/>
      <c r="D62" s="36" t="s">
        <v>5</v>
      </c>
      <c r="E62" s="36"/>
      <c r="F62" s="36" t="s">
        <v>5</v>
      </c>
      <c r="G62" s="36"/>
      <c r="H62" s="66"/>
      <c r="I62" s="38"/>
      <c r="J62"/>
    </row>
    <row r="63" spans="1:16" x14ac:dyDescent="0.25">
      <c r="A63" s="4">
        <v>59</v>
      </c>
      <c r="B63" s="36"/>
      <c r="C63" s="36"/>
      <c r="D63" s="36" t="s">
        <v>5</v>
      </c>
      <c r="E63" s="36"/>
      <c r="F63" s="36" t="s">
        <v>5</v>
      </c>
      <c r="G63" s="36"/>
      <c r="H63" s="36" t="s">
        <v>10</v>
      </c>
    </row>
    <row r="64" spans="1:16" x14ac:dyDescent="0.25">
      <c r="A64" s="4">
        <v>60</v>
      </c>
      <c r="B64" s="36"/>
      <c r="C64" s="36" t="s">
        <v>5</v>
      </c>
      <c r="D64" s="36"/>
      <c r="E64" s="36" t="s">
        <v>5</v>
      </c>
      <c r="F64" s="36"/>
      <c r="G64" s="36" t="s">
        <v>10</v>
      </c>
      <c r="H64" s="36"/>
    </row>
    <row r="65" spans="1:8" x14ac:dyDescent="0.25">
      <c r="A65" s="4">
        <v>61</v>
      </c>
      <c r="B65" s="36"/>
      <c r="C65" s="36"/>
      <c r="D65" s="36" t="s">
        <v>5</v>
      </c>
      <c r="E65" s="36"/>
      <c r="F65" s="36" t="s">
        <v>5</v>
      </c>
      <c r="G65" s="36"/>
      <c r="H65" s="36" t="s">
        <v>10</v>
      </c>
    </row>
    <row r="66" spans="1:8" x14ac:dyDescent="0.25">
      <c r="A66" s="4">
        <v>62</v>
      </c>
      <c r="B66" s="36"/>
      <c r="C66" s="36"/>
      <c r="D66" s="36" t="s">
        <v>5</v>
      </c>
      <c r="E66" s="36"/>
      <c r="F66" s="36" t="s">
        <v>9</v>
      </c>
      <c r="G66" s="36"/>
      <c r="H66" s="36" t="s">
        <v>9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 t="s">
        <v>9</v>
      </c>
      <c r="D70" s="36"/>
      <c r="E70" s="36" t="s">
        <v>9</v>
      </c>
      <c r="F70" s="36"/>
      <c r="G70" s="36" t="s">
        <v>10</v>
      </c>
      <c r="H70" s="36"/>
    </row>
    <row r="71" spans="1:8" x14ac:dyDescent="0.25">
      <c r="A71" s="4">
        <v>67</v>
      </c>
      <c r="B71" s="36"/>
      <c r="C71" s="36" t="s">
        <v>5</v>
      </c>
      <c r="D71" s="36"/>
      <c r="E71" s="36" t="s">
        <v>5</v>
      </c>
      <c r="F71" s="36"/>
      <c r="G71" s="36" t="s">
        <v>10</v>
      </c>
      <c r="H71" s="36"/>
    </row>
    <row r="72" spans="1:8" x14ac:dyDescent="0.25">
      <c r="A72" s="4">
        <v>68</v>
      </c>
      <c r="B72" s="36"/>
      <c r="C72" s="36" t="s">
        <v>5</v>
      </c>
      <c r="D72" s="36"/>
      <c r="E72" s="36" t="s">
        <v>5</v>
      </c>
      <c r="F72" s="36"/>
      <c r="G72" s="36" t="s">
        <v>10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 t="s">
        <v>5</v>
      </c>
      <c r="C74" s="36"/>
      <c r="D74" s="36" t="s">
        <v>5</v>
      </c>
      <c r="E74" s="36"/>
      <c r="F74" s="36" t="s">
        <v>5</v>
      </c>
      <c r="G74" s="36"/>
      <c r="H74" s="36" t="s">
        <v>10</v>
      </c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 t="s">
        <v>5</v>
      </c>
      <c r="C76" s="36" t="s">
        <v>5</v>
      </c>
      <c r="D76" s="36" t="s">
        <v>5</v>
      </c>
      <c r="E76" s="36"/>
      <c r="F76" s="36" t="s">
        <v>5</v>
      </c>
      <c r="G76" s="36" t="s">
        <v>10</v>
      </c>
      <c r="H76" s="36" t="s">
        <v>10</v>
      </c>
    </row>
    <row r="77" spans="1:8" x14ac:dyDescent="0.25">
      <c r="A77" s="4">
        <v>73</v>
      </c>
      <c r="B77" s="36" t="s">
        <v>5</v>
      </c>
      <c r="C77" s="36"/>
      <c r="D77" s="36"/>
      <c r="E77" s="36" t="s">
        <v>5</v>
      </c>
      <c r="F77" s="36"/>
      <c r="G77" s="36"/>
      <c r="H77" s="36" t="s">
        <v>8</v>
      </c>
    </row>
    <row r="78" spans="1:8" x14ac:dyDescent="0.25">
      <c r="A78" s="4">
        <v>74</v>
      </c>
      <c r="B78" s="36"/>
      <c r="C78" s="36" t="s">
        <v>5</v>
      </c>
      <c r="D78" s="36"/>
      <c r="E78" s="36"/>
      <c r="F78" s="36" t="s">
        <v>8</v>
      </c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 t="s">
        <v>10</v>
      </c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 t="s">
        <v>5</v>
      </c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 t="s">
        <v>5</v>
      </c>
      <c r="F82" s="37"/>
      <c r="G82" s="36"/>
      <c r="H82" s="36"/>
    </row>
    <row r="83" spans="1:8" x14ac:dyDescent="0.25">
      <c r="A83" s="4">
        <v>105</v>
      </c>
      <c r="B83" s="37" t="s">
        <v>5</v>
      </c>
      <c r="C83" s="36"/>
      <c r="D83" s="36"/>
      <c r="E83" s="36"/>
      <c r="F83" s="36" t="s">
        <v>5</v>
      </c>
      <c r="G83" s="36"/>
      <c r="H83" s="36" t="s">
        <v>9</v>
      </c>
    </row>
    <row r="84" spans="1:8" x14ac:dyDescent="0.25">
      <c r="A84" s="4">
        <v>106</v>
      </c>
      <c r="B84" s="37"/>
      <c r="C84" s="36" t="s">
        <v>5</v>
      </c>
      <c r="D84" s="36"/>
      <c r="E84" s="36"/>
      <c r="F84" s="36"/>
      <c r="G84" s="36"/>
      <c r="H84" s="36" t="s">
        <v>9</v>
      </c>
    </row>
    <row r="85" spans="1:8" x14ac:dyDescent="0.25">
      <c r="A85" s="4">
        <v>107</v>
      </c>
      <c r="B85" s="36"/>
      <c r="C85" s="36"/>
      <c r="D85" s="36" t="s">
        <v>5</v>
      </c>
      <c r="E85" s="37"/>
      <c r="F85" s="36"/>
      <c r="G85" s="36"/>
      <c r="H85" s="36"/>
    </row>
    <row r="86" spans="1:8" x14ac:dyDescent="0.25">
      <c r="A86" s="4">
        <v>108</v>
      </c>
      <c r="B86" s="36"/>
      <c r="C86" s="36"/>
      <c r="D86" s="36"/>
      <c r="E86" s="37"/>
      <c r="F86" s="36"/>
      <c r="G86" s="36"/>
      <c r="H86" s="36"/>
    </row>
    <row r="87" spans="1:8" x14ac:dyDescent="0.25">
      <c r="A87" s="4">
        <v>109</v>
      </c>
      <c r="B87" s="36" t="s">
        <v>5</v>
      </c>
      <c r="C87" s="36"/>
      <c r="D87" s="36"/>
      <c r="E87" s="36"/>
      <c r="F87" s="36"/>
      <c r="G87" s="36"/>
      <c r="H87" s="36" t="s">
        <v>9</v>
      </c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 t="s">
        <v>9</v>
      </c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 t="s">
        <v>5</v>
      </c>
      <c r="G99" s="36"/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7" t="s">
        <v>5</v>
      </c>
      <c r="F101" s="36"/>
      <c r="G101" s="36"/>
      <c r="H101" s="36"/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 t="s">
        <v>5</v>
      </c>
      <c r="C103" s="36" t="s">
        <v>5</v>
      </c>
      <c r="D103" s="36" t="s">
        <v>5</v>
      </c>
      <c r="E103" s="36" t="s">
        <v>5</v>
      </c>
      <c r="F103" s="36" t="s">
        <v>5</v>
      </c>
      <c r="G103" s="36"/>
      <c r="H103" s="36" t="s">
        <v>9</v>
      </c>
    </row>
    <row r="104" spans="1:8" x14ac:dyDescent="0.25">
      <c r="A104" s="4">
        <v>126</v>
      </c>
      <c r="B104" s="36"/>
      <c r="C104" s="36"/>
      <c r="D104" s="36"/>
      <c r="E104" s="37"/>
      <c r="F104" s="36" t="s">
        <v>5</v>
      </c>
      <c r="G104" s="36"/>
      <c r="H104" s="36"/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 t="s">
        <v>9</v>
      </c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109:F110 F108:G108 F107:H107 F6:F10 D107:E111 F16:H16 F77:H77 F32:F33 B13:H14 D44:E44 G6:H6 G32:H32 B15:E16 B17:H17 B52:H52 B36:H36 B5:H5 B25:E25 D86:F86 H80:H84 B21:E21 C79:C80 B34 B23:B24 D24:E24 D23:F23 C22:C24 E19:E20 E18:H18 B26:C26 F78:G78 D79:G85 B53:D77 B38:E43 B37 B81:C111 B18:D20 B27:E31 D32:E32 B33:E33 D34 B35:D35 D45:D51 B44:C51 D88:D106 B6:E12 E34:E35 D37:H37 E45:E46 E53 D87:G87 E88:G97 G7:G8 I29:I39 F38:F39 G39:H39 E47:H47 F40:H46 G48:H48 E61:F61 E63:F71 I41:I61 I63:I78 G53:H61 G63:H69 E62:H62">
    <cfRule type="cellIs" dxfId="10752" priority="599" operator="equal">
      <formula>"Energia"</formula>
    </cfRule>
    <cfRule type="cellIs" dxfId="10751" priority="601" operator="equal">
      <formula>"Operação"</formula>
    </cfRule>
    <cfRule type="cellIs" dxfId="10750" priority="602" operator="equal">
      <formula>"Chuva"</formula>
    </cfRule>
    <cfRule type="cellIs" dxfId="10749" priority="603" operator="equal">
      <formula>"Elétrico"</formula>
    </cfRule>
    <cfRule type="cellIs" dxfId="10748" priority="604" operator="equal">
      <formula>"Mecânico"</formula>
    </cfRule>
    <cfRule type="cellIs" dxfId="10747" priority="605" operator="equal">
      <formula>"Ok"</formula>
    </cfRule>
  </conditionalFormatting>
  <conditionalFormatting sqref="I5:I16 I19:I26 F109:F110 F108:G108 F107:H107 F6:F10 D107:E111 F16:H16 F77:H77 F32:F33 B13:H14 D44:E44 G6:H6 G32:H32 B15:E16 B17:H17 B52:H52 B36:H36 B5:H5 B25:E25 D86:F86 H80:H84 B21:E21 C79:C80 B34 B23:B24 D24:E24 D23:F23 C22:C24 E19:E20 E18:H18 B26:C26 F78:G78 D79:G85 B53:D77 B38:E43 B37 B81:C111 B18:D20 B27:E31 D32:E32 B33:E33 D34 B35:D35 D45:D51 B44:C51 D88:D106 B6:E12 E34:E35 D37:H37 E45:E46 E53 D87:G87 E88:G97 G7:G8 I29:I39 F38:F39 G39:H39 E47:H47 F40:H46 G48:H48 E61:F61 E63:F71 I41:I61 I63:I78 G53:H61 G63:H69 E62:H62">
    <cfRule type="cellIs" dxfId="10746" priority="600" operator="equal">
      <formula>"Feito"</formula>
    </cfRule>
  </conditionalFormatting>
  <conditionalFormatting sqref="J7">
    <cfRule type="iconSet" priority="598">
      <iconSet iconSet="3Arrows">
        <cfvo type="percent" val="0"/>
        <cfvo type="percent" val="33"/>
        <cfvo type="percent" val="67"/>
      </iconSet>
    </cfRule>
  </conditionalFormatting>
  <conditionalFormatting sqref="E12 B11:E11 G109:G110 G106 G28 G74:H76 H70:H71 B12:B13 G15:H15 G19:H19 F35:H35 G38 F33:H33 C12:C17 B97:F97 H21:H23 D32:H32 G50:H51 G99 G103:G104 G5:H12 B98:D103 H30:H31 G101 B5:F10 G39:H39 G41:H48 F40:G40 G53:H61 G63:H69 F62:G62">
    <cfRule type="cellIs" dxfId="10745" priority="597" operator="equal">
      <formula>"Energia"</formula>
    </cfRule>
  </conditionalFormatting>
  <conditionalFormatting sqref="G109:G110 H108:H111 H78 G106 H94 H103:H106 G28 F35:H35 G74:H76 H70:H71 G15:H15 G19:H19 H30:H31 G33:H33 G38 H21:H23 G50:H51 H96 G99:H99 G103:G104 G5:H12 G86 H85:H89 G101:H101 H100">
    <cfRule type="cellIs" dxfId="10744" priority="590" operator="equal">
      <formula>"Energia"</formula>
    </cfRule>
    <cfRule type="cellIs" dxfId="10743" priority="592" operator="equal">
      <formula>"Operação"</formula>
    </cfRule>
    <cfRule type="cellIs" dxfId="10742" priority="593" operator="equal">
      <formula>"Chuva"</formula>
    </cfRule>
    <cfRule type="cellIs" dxfId="10741" priority="594" operator="equal">
      <formula>"Elétrico"</formula>
    </cfRule>
    <cfRule type="cellIs" dxfId="10740" priority="595" operator="equal">
      <formula>"Mecânico"</formula>
    </cfRule>
    <cfRule type="cellIs" dxfId="10739" priority="596" operator="equal">
      <formula>"Ok"</formula>
    </cfRule>
  </conditionalFormatting>
  <conditionalFormatting sqref="G109:G110 H108:H111 H78 G106 H94 H103:H106 G28 F35:H35 G74:H76 H70:H71 G15:H15 G19:H19 H30:H31 G33:H33 G38 H21:H23 G50:H51 H96 G99:H99 G103:G104 G5:H12 G86 H85:H89 G101:H101 H100">
    <cfRule type="cellIs" dxfId="10738" priority="591" operator="equal">
      <formula>"Feito"</formula>
    </cfRule>
  </conditionalFormatting>
  <conditionalFormatting sqref="E103:F103 E99 F98 E102">
    <cfRule type="cellIs" dxfId="10737" priority="589" operator="equal">
      <formula>"Energia"</formula>
    </cfRule>
  </conditionalFormatting>
  <conditionalFormatting sqref="F111 F30:F31 F11:F12 E103:F103 F19:F22 E48:F48 F15 E58:F59 F56:F57 F60 E73:F76 E99 E54:F55 E50:F51 F49 F98 E105:F106 F104 E102 F53">
    <cfRule type="cellIs" dxfId="10736" priority="582" operator="equal">
      <formula>"Energia"</formula>
    </cfRule>
    <cfRule type="cellIs" dxfId="10735" priority="584" operator="equal">
      <formula>"Operação"</formula>
    </cfRule>
    <cfRule type="cellIs" dxfId="10734" priority="585" operator="equal">
      <formula>"Chuva"</formula>
    </cfRule>
    <cfRule type="cellIs" dxfId="10733" priority="586" operator="equal">
      <formula>"Elétrico"</formula>
    </cfRule>
    <cfRule type="cellIs" dxfId="10732" priority="587" operator="equal">
      <formula>"Mecânico"</formula>
    </cfRule>
    <cfRule type="cellIs" dxfId="10731" priority="588" operator="equal">
      <formula>"Ok"</formula>
    </cfRule>
  </conditionalFormatting>
  <conditionalFormatting sqref="F111 F30:F31 F11:F12 E103:F103 F19:F22 E48:F48 F15 E58:F59 F56:F57 F60 E73:F76 E99 E54:F55 E50:F51 F49 F98 E105:F106 F104 E102 F53">
    <cfRule type="cellIs" dxfId="10730" priority="583" operator="equal">
      <formula>"Feito"</formula>
    </cfRule>
  </conditionalFormatting>
  <conditionalFormatting sqref="B78:D78 B79:B80">
    <cfRule type="cellIs" dxfId="10729" priority="575" operator="equal">
      <formula>"Energia"</formula>
    </cfRule>
    <cfRule type="cellIs" dxfId="10728" priority="577" operator="equal">
      <formula>"Operação"</formula>
    </cfRule>
    <cfRule type="cellIs" dxfId="10727" priority="578" operator="equal">
      <formula>"Chuva"</formula>
    </cfRule>
    <cfRule type="cellIs" dxfId="10726" priority="579" operator="equal">
      <formula>"Elétrico"</formula>
    </cfRule>
    <cfRule type="cellIs" dxfId="10725" priority="580" operator="equal">
      <formula>"Mecânico"</formula>
    </cfRule>
    <cfRule type="cellIs" dxfId="10724" priority="581" operator="equal">
      <formula>"Ok"</formula>
    </cfRule>
  </conditionalFormatting>
  <conditionalFormatting sqref="B78:D78 B79:B80">
    <cfRule type="cellIs" dxfId="10723" priority="576" operator="equal">
      <formula>"Feito"</formula>
    </cfRule>
  </conditionalFormatting>
  <conditionalFormatting sqref="C56">
    <cfRule type="cellIs" dxfId="10722" priority="568" operator="equal">
      <formula>"Energia"</formula>
    </cfRule>
    <cfRule type="cellIs" dxfId="10721" priority="570" operator="equal">
      <formula>"Operação"</formula>
    </cfRule>
    <cfRule type="cellIs" dxfId="10720" priority="571" operator="equal">
      <formula>"Chuva"</formula>
    </cfRule>
    <cfRule type="cellIs" dxfId="10719" priority="572" operator="equal">
      <formula>"Elétrico"</formula>
    </cfRule>
    <cfRule type="cellIs" dxfId="10718" priority="573" operator="equal">
      <formula>"Mecânico"</formula>
    </cfRule>
    <cfRule type="cellIs" dxfId="10717" priority="574" operator="equal">
      <formula>"Ok"</formula>
    </cfRule>
  </conditionalFormatting>
  <conditionalFormatting sqref="C56">
    <cfRule type="cellIs" dxfId="10716" priority="569" operator="equal">
      <formula>"Feito"</formula>
    </cfRule>
  </conditionalFormatting>
  <conditionalFormatting sqref="B111:C111">
    <cfRule type="cellIs" dxfId="10715" priority="567" operator="equal">
      <formula>"Energia"</formula>
    </cfRule>
  </conditionalFormatting>
  <conditionalFormatting sqref="B90:C90">
    <cfRule type="cellIs" dxfId="10714" priority="566" operator="equal">
      <formula>"Energia"</formula>
    </cfRule>
  </conditionalFormatting>
  <conditionalFormatting sqref="B92:C92">
    <cfRule type="cellIs" dxfId="10713" priority="565" operator="equal">
      <formula>"Energia"</formula>
    </cfRule>
  </conditionalFormatting>
  <conditionalFormatting sqref="C27:E27 D28:D30">
    <cfRule type="cellIs" dxfId="10712" priority="564" operator="equal">
      <formula>"Energia"</formula>
    </cfRule>
  </conditionalFormatting>
  <conditionalFormatting sqref="D60:D76">
    <cfRule type="cellIs" dxfId="10711" priority="563" operator="equal">
      <formula>"Energia"</formula>
    </cfRule>
  </conditionalFormatting>
  <conditionalFormatting sqref="C30:D30">
    <cfRule type="cellIs" dxfId="10710" priority="562" operator="equal">
      <formula>"Energia"</formula>
    </cfRule>
  </conditionalFormatting>
  <conditionalFormatting sqref="C35">
    <cfRule type="cellIs" dxfId="10709" priority="561" operator="equal">
      <formula>"Energia"</formula>
    </cfRule>
  </conditionalFormatting>
  <conditionalFormatting sqref="H79">
    <cfRule type="cellIs" dxfId="10708" priority="554" operator="equal">
      <formula>"Energia"</formula>
    </cfRule>
    <cfRule type="cellIs" dxfId="10707" priority="556" operator="equal">
      <formula>"Operação"</formula>
    </cfRule>
    <cfRule type="cellIs" dxfId="10706" priority="557" operator="equal">
      <formula>"Chuva"</formula>
    </cfRule>
    <cfRule type="cellIs" dxfId="10705" priority="558" operator="equal">
      <formula>"Elétrico"</formula>
    </cfRule>
    <cfRule type="cellIs" dxfId="10704" priority="559" operator="equal">
      <formula>"Mecânico"</formula>
    </cfRule>
    <cfRule type="cellIs" dxfId="10703" priority="560" operator="equal">
      <formula>"Ok"</formula>
    </cfRule>
  </conditionalFormatting>
  <conditionalFormatting sqref="H79">
    <cfRule type="cellIs" dxfId="10702" priority="555" operator="equal">
      <formula>"Feito"</formula>
    </cfRule>
  </conditionalFormatting>
  <conditionalFormatting sqref="F101">
    <cfRule type="cellIs" dxfId="10701" priority="547" operator="equal">
      <formula>"Energia"</formula>
    </cfRule>
    <cfRule type="cellIs" dxfId="10700" priority="549" operator="equal">
      <formula>"Operação"</formula>
    </cfRule>
    <cfRule type="cellIs" dxfId="10699" priority="550" operator="equal">
      <formula>"Chuva"</formula>
    </cfRule>
    <cfRule type="cellIs" dxfId="10698" priority="551" operator="equal">
      <formula>"Elétrico"</formula>
    </cfRule>
    <cfRule type="cellIs" dxfId="10697" priority="552" operator="equal">
      <formula>"Mecânico"</formula>
    </cfRule>
    <cfRule type="cellIs" dxfId="10696" priority="553" operator="equal">
      <formula>"Ok"</formula>
    </cfRule>
  </conditionalFormatting>
  <conditionalFormatting sqref="F101">
    <cfRule type="cellIs" dxfId="10695" priority="548" operator="equal">
      <formula>"Feito"</formula>
    </cfRule>
  </conditionalFormatting>
  <conditionalFormatting sqref="F101">
    <cfRule type="cellIs" dxfId="10694" priority="546" operator="equal">
      <formula>"Energia"</formula>
    </cfRule>
  </conditionalFormatting>
  <conditionalFormatting sqref="H104">
    <cfRule type="cellIs" dxfId="10693" priority="545" operator="equal">
      <formula>"Energia"</formula>
    </cfRule>
  </conditionalFormatting>
  <conditionalFormatting sqref="C41">
    <cfRule type="cellIs" dxfId="10692" priority="544" operator="equal">
      <formula>"Energia"</formula>
    </cfRule>
  </conditionalFormatting>
  <conditionalFormatting sqref="C57:C58">
    <cfRule type="cellIs" dxfId="10691" priority="543" operator="equal">
      <formula>"Energia"</formula>
    </cfRule>
  </conditionalFormatting>
  <conditionalFormatting sqref="C111">
    <cfRule type="cellIs" dxfId="10690" priority="542" operator="equal">
      <formula>"Energia"</formula>
    </cfRule>
  </conditionalFormatting>
  <conditionalFormatting sqref="C108">
    <cfRule type="cellIs" dxfId="10689" priority="541" operator="equal">
      <formula>"Energia"</formula>
    </cfRule>
  </conditionalFormatting>
  <conditionalFormatting sqref="D15:E15">
    <cfRule type="cellIs" dxfId="10688" priority="540" operator="equal">
      <formula>"Energia"</formula>
    </cfRule>
  </conditionalFormatting>
  <conditionalFormatting sqref="D27:D28">
    <cfRule type="cellIs" dxfId="10687" priority="539" operator="equal">
      <formula>"Energia"</formula>
    </cfRule>
  </conditionalFormatting>
  <conditionalFormatting sqref="E28:E29">
    <cfRule type="cellIs" dxfId="10686" priority="538" operator="equal">
      <formula>"Energia"</formula>
    </cfRule>
  </conditionalFormatting>
  <conditionalFormatting sqref="E28:E29">
    <cfRule type="cellIs" dxfId="10685" priority="537" operator="equal">
      <formula>"Energia"</formula>
    </cfRule>
  </conditionalFormatting>
  <conditionalFormatting sqref="D30">
    <cfRule type="cellIs" dxfId="10684" priority="536" operator="equal">
      <formula>"Energia"</formula>
    </cfRule>
  </conditionalFormatting>
  <conditionalFormatting sqref="D39:D40 D44:D53 D77">
    <cfRule type="cellIs" dxfId="10683" priority="535" operator="equal">
      <formula>"Energia"</formula>
    </cfRule>
  </conditionalFormatting>
  <conditionalFormatting sqref="D39:D40 D44:D53 D77">
    <cfRule type="cellIs" dxfId="10682" priority="534" operator="equal">
      <formula>"Energia"</formula>
    </cfRule>
  </conditionalFormatting>
  <conditionalFormatting sqref="D39:D40 D44:D53 D77">
    <cfRule type="cellIs" dxfId="10681" priority="533" operator="equal">
      <formula>"Energia"</formula>
    </cfRule>
  </conditionalFormatting>
  <conditionalFormatting sqref="E27">
    <cfRule type="cellIs" dxfId="10680" priority="532" operator="equal">
      <formula>"Energia"</formula>
    </cfRule>
  </conditionalFormatting>
  <conditionalFormatting sqref="F28">
    <cfRule type="cellIs" dxfId="10679" priority="525" operator="equal">
      <formula>"Energia"</formula>
    </cfRule>
    <cfRule type="cellIs" dxfId="10678" priority="527" operator="equal">
      <formula>"Operação"</formula>
    </cfRule>
    <cfRule type="cellIs" dxfId="10677" priority="528" operator="equal">
      <formula>"Chuva"</formula>
    </cfRule>
    <cfRule type="cellIs" dxfId="10676" priority="529" operator="equal">
      <formula>"Elétrico"</formula>
    </cfRule>
    <cfRule type="cellIs" dxfId="10675" priority="530" operator="equal">
      <formula>"Mecânico"</formula>
    </cfRule>
    <cfRule type="cellIs" dxfId="10674" priority="531" operator="equal">
      <formula>"Ok"</formula>
    </cfRule>
  </conditionalFormatting>
  <conditionalFormatting sqref="F28">
    <cfRule type="cellIs" dxfId="10673" priority="526" operator="equal">
      <formula>"Feito"</formula>
    </cfRule>
  </conditionalFormatting>
  <conditionalFormatting sqref="F28">
    <cfRule type="cellIs" dxfId="10672" priority="524" operator="equal">
      <formula>"Energia"</formula>
    </cfRule>
  </conditionalFormatting>
  <conditionalFormatting sqref="F28">
    <cfRule type="cellIs" dxfId="10671" priority="523" operator="equal">
      <formula>"Energia"</formula>
    </cfRule>
  </conditionalFormatting>
  <conditionalFormatting sqref="G45">
    <cfRule type="cellIs" dxfId="10670" priority="516" operator="equal">
      <formula>"Energia"</formula>
    </cfRule>
    <cfRule type="cellIs" dxfId="10669" priority="518" operator="equal">
      <formula>"Operação"</formula>
    </cfRule>
    <cfRule type="cellIs" dxfId="10668" priority="519" operator="equal">
      <formula>"Chuva"</formula>
    </cfRule>
    <cfRule type="cellIs" dxfId="10667" priority="520" operator="equal">
      <formula>"Elétrico"</formula>
    </cfRule>
    <cfRule type="cellIs" dxfId="10666" priority="521" operator="equal">
      <formula>"Mecânico"</formula>
    </cfRule>
    <cfRule type="cellIs" dxfId="10665" priority="522" operator="equal">
      <formula>"Ok"</formula>
    </cfRule>
  </conditionalFormatting>
  <conditionalFormatting sqref="G45">
    <cfRule type="cellIs" dxfId="10664" priority="517" operator="equal">
      <formula>"Feito"</formula>
    </cfRule>
  </conditionalFormatting>
  <conditionalFormatting sqref="E78">
    <cfRule type="cellIs" dxfId="10663" priority="509" operator="equal">
      <formula>"Energia"</formula>
    </cfRule>
    <cfRule type="cellIs" dxfId="10662" priority="511" operator="equal">
      <formula>"Operação"</formula>
    </cfRule>
    <cfRule type="cellIs" dxfId="10661" priority="512" operator="equal">
      <formula>"Chuva"</formula>
    </cfRule>
    <cfRule type="cellIs" dxfId="10660" priority="513" operator="equal">
      <formula>"Elétrico"</formula>
    </cfRule>
    <cfRule type="cellIs" dxfId="10659" priority="514" operator="equal">
      <formula>"Mecânico"</formula>
    </cfRule>
    <cfRule type="cellIs" dxfId="10658" priority="515" operator="equal">
      <formula>"Ok"</formula>
    </cfRule>
  </conditionalFormatting>
  <conditionalFormatting sqref="E78">
    <cfRule type="cellIs" dxfId="10657" priority="510" operator="equal">
      <formula>"Feito"</formula>
    </cfRule>
  </conditionalFormatting>
  <conditionalFormatting sqref="E108">
    <cfRule type="cellIs" dxfId="10656" priority="508" operator="equal">
      <formula>"Energia"</formula>
    </cfRule>
  </conditionalFormatting>
  <conditionalFormatting sqref="G9:H10">
    <cfRule type="cellIs" dxfId="10655" priority="501" operator="equal">
      <formula>"Energia"</formula>
    </cfRule>
    <cfRule type="cellIs" dxfId="10654" priority="503" operator="equal">
      <formula>"Operação"</formula>
    </cfRule>
    <cfRule type="cellIs" dxfId="10653" priority="504" operator="equal">
      <formula>"Chuva"</formula>
    </cfRule>
    <cfRule type="cellIs" dxfId="10652" priority="505" operator="equal">
      <formula>"Elétrico"</formula>
    </cfRule>
    <cfRule type="cellIs" dxfId="10651" priority="506" operator="equal">
      <formula>"Mecânico"</formula>
    </cfRule>
    <cfRule type="cellIs" dxfId="10650" priority="507" operator="equal">
      <formula>"Ok"</formula>
    </cfRule>
  </conditionalFormatting>
  <conditionalFormatting sqref="G9:H10">
    <cfRule type="cellIs" dxfId="10649" priority="502" operator="equal">
      <formula>"Feito"</formula>
    </cfRule>
  </conditionalFormatting>
  <conditionalFormatting sqref="H78">
    <cfRule type="cellIs" dxfId="10648" priority="500" operator="equal">
      <formula>"Energia"</formula>
    </cfRule>
  </conditionalFormatting>
  <conditionalFormatting sqref="G105">
    <cfRule type="cellIs" dxfId="10647" priority="493" operator="equal">
      <formula>"Energia"</formula>
    </cfRule>
    <cfRule type="cellIs" dxfId="10646" priority="495" operator="equal">
      <formula>"Operação"</formula>
    </cfRule>
    <cfRule type="cellIs" dxfId="10645" priority="496" operator="equal">
      <formula>"Chuva"</formula>
    </cfRule>
    <cfRule type="cellIs" dxfId="10644" priority="497" operator="equal">
      <formula>"Elétrico"</formula>
    </cfRule>
    <cfRule type="cellIs" dxfId="10643" priority="498" operator="equal">
      <formula>"Mecânico"</formula>
    </cfRule>
    <cfRule type="cellIs" dxfId="10642" priority="499" operator="equal">
      <formula>"Ok"</formula>
    </cfRule>
  </conditionalFormatting>
  <conditionalFormatting sqref="G105">
    <cfRule type="cellIs" dxfId="10641" priority="494" operator="equal">
      <formula>"Feito"</formula>
    </cfRule>
  </conditionalFormatting>
  <conditionalFormatting sqref="G111">
    <cfRule type="cellIs" dxfId="10640" priority="486" operator="equal">
      <formula>"Energia"</formula>
    </cfRule>
    <cfRule type="cellIs" dxfId="10639" priority="488" operator="equal">
      <formula>"Operação"</formula>
    </cfRule>
    <cfRule type="cellIs" dxfId="10638" priority="489" operator="equal">
      <formula>"Chuva"</formula>
    </cfRule>
    <cfRule type="cellIs" dxfId="10637" priority="490" operator="equal">
      <formula>"Elétrico"</formula>
    </cfRule>
    <cfRule type="cellIs" dxfId="10636" priority="491" operator="equal">
      <formula>"Mecânico"</formula>
    </cfRule>
    <cfRule type="cellIs" dxfId="10635" priority="492" operator="equal">
      <formula>"Ok"</formula>
    </cfRule>
  </conditionalFormatting>
  <conditionalFormatting sqref="G111">
    <cfRule type="cellIs" dxfId="10634" priority="487" operator="equal">
      <formula>"Feito"</formula>
    </cfRule>
  </conditionalFormatting>
  <conditionalFormatting sqref="F34">
    <cfRule type="cellIs" dxfId="10633" priority="479" operator="equal">
      <formula>"Energia"</formula>
    </cfRule>
    <cfRule type="cellIs" dxfId="10632" priority="481" operator="equal">
      <formula>"Operação"</formula>
    </cfRule>
    <cfRule type="cellIs" dxfId="10631" priority="482" operator="equal">
      <formula>"Chuva"</formula>
    </cfRule>
    <cfRule type="cellIs" dxfId="10630" priority="483" operator="equal">
      <formula>"Elétrico"</formula>
    </cfRule>
    <cfRule type="cellIs" dxfId="10629" priority="484" operator="equal">
      <formula>"Mecânico"</formula>
    </cfRule>
    <cfRule type="cellIs" dxfId="10628" priority="485" operator="equal">
      <formula>"Ok"</formula>
    </cfRule>
  </conditionalFormatting>
  <conditionalFormatting sqref="F34">
    <cfRule type="cellIs" dxfId="10627" priority="480" operator="equal">
      <formula>"Feito"</formula>
    </cfRule>
  </conditionalFormatting>
  <conditionalFormatting sqref="F24:H24">
    <cfRule type="cellIs" dxfId="10626" priority="472" operator="equal">
      <formula>"Energia"</formula>
    </cfRule>
    <cfRule type="cellIs" dxfId="10625" priority="474" operator="equal">
      <formula>"Operação"</formula>
    </cfRule>
    <cfRule type="cellIs" dxfId="10624" priority="475" operator="equal">
      <formula>"Chuva"</formula>
    </cfRule>
    <cfRule type="cellIs" dxfId="10623" priority="476" operator="equal">
      <formula>"Elétrico"</formula>
    </cfRule>
    <cfRule type="cellIs" dxfId="10622" priority="477" operator="equal">
      <formula>"Mecânico"</formula>
    </cfRule>
    <cfRule type="cellIs" dxfId="10621" priority="478" operator="equal">
      <formula>"Ok"</formula>
    </cfRule>
  </conditionalFormatting>
  <conditionalFormatting sqref="F24:H24">
    <cfRule type="cellIs" dxfId="10620" priority="473" operator="equal">
      <formula>"Feito"</formula>
    </cfRule>
  </conditionalFormatting>
  <conditionalFormatting sqref="D26:F26">
    <cfRule type="cellIs" dxfId="10619" priority="465" operator="equal">
      <formula>"Energia"</formula>
    </cfRule>
    <cfRule type="cellIs" dxfId="10618" priority="467" operator="equal">
      <formula>"Operação"</formula>
    </cfRule>
    <cfRule type="cellIs" dxfId="10617" priority="468" operator="equal">
      <formula>"Chuva"</formula>
    </cfRule>
    <cfRule type="cellIs" dxfId="10616" priority="469" operator="equal">
      <formula>"Elétrico"</formula>
    </cfRule>
    <cfRule type="cellIs" dxfId="10615" priority="470" operator="equal">
      <formula>"Mecânico"</formula>
    </cfRule>
    <cfRule type="cellIs" dxfId="10614" priority="471" operator="equal">
      <formula>"Ok"</formula>
    </cfRule>
  </conditionalFormatting>
  <conditionalFormatting sqref="D26:F26">
    <cfRule type="cellIs" dxfId="10613" priority="466" operator="equal">
      <formula>"Feito"</formula>
    </cfRule>
  </conditionalFormatting>
  <conditionalFormatting sqref="G73:H73">
    <cfRule type="cellIs" dxfId="10612" priority="458" operator="equal">
      <formula>"Energia"</formula>
    </cfRule>
    <cfRule type="cellIs" dxfId="10611" priority="460" operator="equal">
      <formula>"Operação"</formula>
    </cfRule>
    <cfRule type="cellIs" dxfId="10610" priority="461" operator="equal">
      <formula>"Chuva"</formula>
    </cfRule>
    <cfRule type="cellIs" dxfId="10609" priority="462" operator="equal">
      <formula>"Elétrico"</formula>
    </cfRule>
    <cfRule type="cellIs" dxfId="10608" priority="463" operator="equal">
      <formula>"Mecânico"</formula>
    </cfRule>
    <cfRule type="cellIs" dxfId="10607" priority="464" operator="equal">
      <formula>"Ok"</formula>
    </cfRule>
  </conditionalFormatting>
  <conditionalFormatting sqref="G73:H73">
    <cfRule type="cellIs" dxfId="10606" priority="459" operator="equal">
      <formula>"Feito"</formula>
    </cfRule>
  </conditionalFormatting>
  <conditionalFormatting sqref="G70">
    <cfRule type="cellIs" dxfId="10605" priority="451" operator="equal">
      <formula>"Energia"</formula>
    </cfRule>
    <cfRule type="cellIs" dxfId="10604" priority="453" operator="equal">
      <formula>"Operação"</formula>
    </cfRule>
    <cfRule type="cellIs" dxfId="10603" priority="454" operator="equal">
      <formula>"Chuva"</formula>
    </cfRule>
    <cfRule type="cellIs" dxfId="10602" priority="455" operator="equal">
      <formula>"Elétrico"</formula>
    </cfRule>
    <cfRule type="cellIs" dxfId="10601" priority="456" operator="equal">
      <formula>"Mecânico"</formula>
    </cfRule>
    <cfRule type="cellIs" dxfId="10600" priority="457" operator="equal">
      <formula>"Ok"</formula>
    </cfRule>
  </conditionalFormatting>
  <conditionalFormatting sqref="G70">
    <cfRule type="cellIs" dxfId="10599" priority="452" operator="equal">
      <formula>"Feito"</formula>
    </cfRule>
  </conditionalFormatting>
  <conditionalFormatting sqref="C19">
    <cfRule type="cellIs" dxfId="10598" priority="450" operator="equal">
      <formula>"Energia"</formula>
    </cfRule>
  </conditionalFormatting>
  <conditionalFormatting sqref="C97:D97 C95:D95">
    <cfRule type="cellIs" dxfId="10597" priority="449" operator="equal">
      <formula>"Energia"</formula>
    </cfRule>
  </conditionalFormatting>
  <conditionalFormatting sqref="C19">
    <cfRule type="cellIs" dxfId="10596" priority="448" operator="equal">
      <formula>"Energia"</formula>
    </cfRule>
  </conditionalFormatting>
  <conditionalFormatting sqref="D13:H13">
    <cfRule type="cellIs" dxfId="10595" priority="447" operator="equal">
      <formula>"Energia"</formula>
    </cfRule>
  </conditionalFormatting>
  <conditionalFormatting sqref="D16:E16">
    <cfRule type="cellIs" dxfId="10594" priority="446" operator="equal">
      <formula>"Energia"</formula>
    </cfRule>
  </conditionalFormatting>
  <conditionalFormatting sqref="D17:D20">
    <cfRule type="cellIs" dxfId="10593" priority="445" operator="equal">
      <formula>"Energia"</formula>
    </cfRule>
  </conditionalFormatting>
  <conditionalFormatting sqref="E18:H18">
    <cfRule type="cellIs" dxfId="10592" priority="444" operator="equal">
      <formula>"Energia"</formula>
    </cfRule>
  </conditionalFormatting>
  <conditionalFormatting sqref="D36">
    <cfRule type="cellIs" dxfId="10591" priority="443" operator="equal">
      <formula>"Energia"</formula>
    </cfRule>
  </conditionalFormatting>
  <conditionalFormatting sqref="D36">
    <cfRule type="cellIs" dxfId="10590" priority="442" operator="equal">
      <formula>"Energia"</formula>
    </cfRule>
  </conditionalFormatting>
  <conditionalFormatting sqref="D14:H14">
    <cfRule type="cellIs" dxfId="10589" priority="441" operator="equal">
      <formula>"Energia"</formula>
    </cfRule>
  </conditionalFormatting>
  <conditionalFormatting sqref="E17:H17">
    <cfRule type="cellIs" dxfId="10588" priority="440" operator="equal">
      <formula>"Energia"</formula>
    </cfRule>
  </conditionalFormatting>
  <conditionalFormatting sqref="G23">
    <cfRule type="cellIs" dxfId="10587" priority="433" operator="equal">
      <formula>"Energia"</formula>
    </cfRule>
    <cfRule type="cellIs" dxfId="10586" priority="435" operator="equal">
      <formula>"Operação"</formula>
    </cfRule>
    <cfRule type="cellIs" dxfId="10585" priority="436" operator="equal">
      <formula>"Chuva"</formula>
    </cfRule>
    <cfRule type="cellIs" dxfId="10584" priority="437" operator="equal">
      <formula>"Elétrico"</formula>
    </cfRule>
    <cfRule type="cellIs" dxfId="10583" priority="438" operator="equal">
      <formula>"Mecânico"</formula>
    </cfRule>
    <cfRule type="cellIs" dxfId="10582" priority="439" operator="equal">
      <formula>"Ok"</formula>
    </cfRule>
  </conditionalFormatting>
  <conditionalFormatting sqref="G23">
    <cfRule type="cellIs" dxfId="10581" priority="434" operator="equal">
      <formula>"Feito"</formula>
    </cfRule>
  </conditionalFormatting>
  <conditionalFormatting sqref="G23">
    <cfRule type="cellIs" dxfId="10580" priority="432" operator="equal">
      <formula>"Energia"</formula>
    </cfRule>
  </conditionalFormatting>
  <conditionalFormatting sqref="F29:G29 G30:G31">
    <cfRule type="cellIs" dxfId="10579" priority="425" operator="equal">
      <formula>"Energia"</formula>
    </cfRule>
    <cfRule type="cellIs" dxfId="10578" priority="427" operator="equal">
      <formula>"Operação"</formula>
    </cfRule>
    <cfRule type="cellIs" dxfId="10577" priority="428" operator="equal">
      <formula>"Chuva"</formula>
    </cfRule>
    <cfRule type="cellIs" dxfId="10576" priority="429" operator="equal">
      <formula>"Elétrico"</formula>
    </cfRule>
    <cfRule type="cellIs" dxfId="10575" priority="430" operator="equal">
      <formula>"Mecânico"</formula>
    </cfRule>
    <cfRule type="cellIs" dxfId="10574" priority="431" operator="equal">
      <formula>"Ok"</formula>
    </cfRule>
  </conditionalFormatting>
  <conditionalFormatting sqref="F29:G29 G30:G31">
    <cfRule type="cellIs" dxfId="10573" priority="426" operator="equal">
      <formula>"Feito"</formula>
    </cfRule>
  </conditionalFormatting>
  <conditionalFormatting sqref="F29:G29 G30:G31">
    <cfRule type="cellIs" dxfId="10572" priority="424" operator="equal">
      <formula>"Energia"</formula>
    </cfRule>
  </conditionalFormatting>
  <conditionalFormatting sqref="D33:E33 D34">
    <cfRule type="cellIs" dxfId="10571" priority="423" operator="equal">
      <formula>"Energia"</formula>
    </cfRule>
  </conditionalFormatting>
  <conditionalFormatting sqref="D33:E33 D34">
    <cfRule type="cellIs" dxfId="10570" priority="422" operator="equal">
      <formula>"Energia"</formula>
    </cfRule>
  </conditionalFormatting>
  <conditionalFormatting sqref="E36">
    <cfRule type="cellIs" dxfId="10569" priority="421" operator="equal">
      <formula>"Energia"</formula>
    </cfRule>
  </conditionalFormatting>
  <conditionalFormatting sqref="E36">
    <cfRule type="cellIs" dxfId="10568" priority="420" operator="equal">
      <formula>"Energia"</formula>
    </cfRule>
  </conditionalFormatting>
  <conditionalFormatting sqref="G36:H36">
    <cfRule type="cellIs" dxfId="10567" priority="419" operator="equal">
      <formula>"Energia"</formula>
    </cfRule>
  </conditionalFormatting>
  <conditionalFormatting sqref="G36:H36">
    <cfRule type="cellIs" dxfId="10566" priority="418" operator="equal">
      <formula>"Energia"</formula>
    </cfRule>
  </conditionalFormatting>
  <conditionalFormatting sqref="E37:H37">
    <cfRule type="cellIs" dxfId="10565" priority="417" operator="equal">
      <formula>"Energia"</formula>
    </cfRule>
  </conditionalFormatting>
  <conditionalFormatting sqref="E37:H37">
    <cfRule type="cellIs" dxfId="10564" priority="416" operator="equal">
      <formula>"Energia"</formula>
    </cfRule>
  </conditionalFormatting>
  <conditionalFormatting sqref="E39">
    <cfRule type="cellIs" dxfId="10563" priority="415" operator="equal">
      <formula>"Energia"</formula>
    </cfRule>
  </conditionalFormatting>
  <conditionalFormatting sqref="E39">
    <cfRule type="cellIs" dxfId="10562" priority="414" operator="equal">
      <formula>"Energia"</formula>
    </cfRule>
  </conditionalFormatting>
  <conditionalFormatting sqref="E39">
    <cfRule type="cellIs" dxfId="10561" priority="413" operator="equal">
      <formula>"Energia"</formula>
    </cfRule>
  </conditionalFormatting>
  <conditionalFormatting sqref="E56">
    <cfRule type="cellIs" dxfId="10560" priority="406" operator="equal">
      <formula>"Energia"</formula>
    </cfRule>
    <cfRule type="cellIs" dxfId="10559" priority="408" operator="equal">
      <formula>"Operação"</formula>
    </cfRule>
    <cfRule type="cellIs" dxfId="10558" priority="409" operator="equal">
      <formula>"Chuva"</formula>
    </cfRule>
    <cfRule type="cellIs" dxfId="10557" priority="410" operator="equal">
      <formula>"Elétrico"</formula>
    </cfRule>
    <cfRule type="cellIs" dxfId="10556" priority="411" operator="equal">
      <formula>"Mecânico"</formula>
    </cfRule>
    <cfRule type="cellIs" dxfId="10555" priority="412" operator="equal">
      <formula>"Ok"</formula>
    </cfRule>
  </conditionalFormatting>
  <conditionalFormatting sqref="E56">
    <cfRule type="cellIs" dxfId="10554" priority="407" operator="equal">
      <formula>"Feito"</formula>
    </cfRule>
  </conditionalFormatting>
  <conditionalFormatting sqref="E57">
    <cfRule type="cellIs" dxfId="10553" priority="399" operator="equal">
      <formula>"Energia"</formula>
    </cfRule>
    <cfRule type="cellIs" dxfId="10552" priority="401" operator="equal">
      <formula>"Operação"</formula>
    </cfRule>
    <cfRule type="cellIs" dxfId="10551" priority="402" operator="equal">
      <formula>"Chuva"</formula>
    </cfRule>
    <cfRule type="cellIs" dxfId="10550" priority="403" operator="equal">
      <formula>"Elétrico"</formula>
    </cfRule>
    <cfRule type="cellIs" dxfId="10549" priority="404" operator="equal">
      <formula>"Mecânico"</formula>
    </cfRule>
    <cfRule type="cellIs" dxfId="10548" priority="405" operator="equal">
      <formula>"Ok"</formula>
    </cfRule>
  </conditionalFormatting>
  <conditionalFormatting sqref="E57">
    <cfRule type="cellIs" dxfId="10547" priority="400" operator="equal">
      <formula>"Feito"</formula>
    </cfRule>
  </conditionalFormatting>
  <conditionalFormatting sqref="E60">
    <cfRule type="cellIs" dxfId="10546" priority="392" operator="equal">
      <formula>"Energia"</formula>
    </cfRule>
    <cfRule type="cellIs" dxfId="10545" priority="394" operator="equal">
      <formula>"Operação"</formula>
    </cfRule>
    <cfRule type="cellIs" dxfId="10544" priority="395" operator="equal">
      <formula>"Chuva"</formula>
    </cfRule>
    <cfRule type="cellIs" dxfId="10543" priority="396" operator="equal">
      <formula>"Elétrico"</formula>
    </cfRule>
    <cfRule type="cellIs" dxfId="10542" priority="397" operator="equal">
      <formula>"Mecânico"</formula>
    </cfRule>
    <cfRule type="cellIs" dxfId="10541" priority="398" operator="equal">
      <formula>"Ok"</formula>
    </cfRule>
  </conditionalFormatting>
  <conditionalFormatting sqref="E60">
    <cfRule type="cellIs" dxfId="10540" priority="393" operator="equal">
      <formula>"Feito"</formula>
    </cfRule>
  </conditionalFormatting>
  <conditionalFormatting sqref="E77">
    <cfRule type="cellIs" dxfId="10539" priority="385" operator="equal">
      <formula>"Energia"</formula>
    </cfRule>
    <cfRule type="cellIs" dxfId="10538" priority="387" operator="equal">
      <formula>"Operação"</formula>
    </cfRule>
    <cfRule type="cellIs" dxfId="10537" priority="388" operator="equal">
      <formula>"Chuva"</formula>
    </cfRule>
    <cfRule type="cellIs" dxfId="10536" priority="389" operator="equal">
      <formula>"Elétrico"</formula>
    </cfRule>
    <cfRule type="cellIs" dxfId="10535" priority="390" operator="equal">
      <formula>"Mecânico"</formula>
    </cfRule>
    <cfRule type="cellIs" dxfId="10534" priority="391" operator="equal">
      <formula>"Ok"</formula>
    </cfRule>
  </conditionalFormatting>
  <conditionalFormatting sqref="E77">
    <cfRule type="cellIs" dxfId="10533" priority="386" operator="equal">
      <formula>"Feito"</formula>
    </cfRule>
  </conditionalFormatting>
  <conditionalFormatting sqref="G20:H20">
    <cfRule type="cellIs" dxfId="10532" priority="378" operator="equal">
      <formula>"Energia"</formula>
    </cfRule>
    <cfRule type="cellIs" dxfId="10531" priority="380" operator="equal">
      <formula>"Operação"</formula>
    </cfRule>
    <cfRule type="cellIs" dxfId="10530" priority="381" operator="equal">
      <formula>"Chuva"</formula>
    </cfRule>
    <cfRule type="cellIs" dxfId="10529" priority="382" operator="equal">
      <formula>"Elétrico"</formula>
    </cfRule>
    <cfRule type="cellIs" dxfId="10528" priority="383" operator="equal">
      <formula>"Mecânico"</formula>
    </cfRule>
    <cfRule type="cellIs" dxfId="10527" priority="384" operator="equal">
      <formula>"Ok"</formula>
    </cfRule>
  </conditionalFormatting>
  <conditionalFormatting sqref="G20:H20">
    <cfRule type="cellIs" dxfId="10526" priority="379" operator="equal">
      <formula>"Feito"</formula>
    </cfRule>
  </conditionalFormatting>
  <conditionalFormatting sqref="G21">
    <cfRule type="cellIs" dxfId="10525" priority="371" operator="equal">
      <formula>"Energia"</formula>
    </cfRule>
    <cfRule type="cellIs" dxfId="10524" priority="373" operator="equal">
      <formula>"Operação"</formula>
    </cfRule>
    <cfRule type="cellIs" dxfId="10523" priority="374" operator="equal">
      <formula>"Chuva"</formula>
    </cfRule>
    <cfRule type="cellIs" dxfId="10522" priority="375" operator="equal">
      <formula>"Elétrico"</formula>
    </cfRule>
    <cfRule type="cellIs" dxfId="10521" priority="376" operator="equal">
      <formula>"Mecânico"</formula>
    </cfRule>
    <cfRule type="cellIs" dxfId="10520" priority="377" operator="equal">
      <formula>"Ok"</formula>
    </cfRule>
  </conditionalFormatting>
  <conditionalFormatting sqref="G21">
    <cfRule type="cellIs" dxfId="10519" priority="372" operator="equal">
      <formula>"Feito"</formula>
    </cfRule>
  </conditionalFormatting>
  <conditionalFormatting sqref="G25">
    <cfRule type="cellIs" dxfId="10518" priority="364" operator="equal">
      <formula>"Energia"</formula>
    </cfRule>
    <cfRule type="cellIs" dxfId="10517" priority="366" operator="equal">
      <formula>"Operação"</formula>
    </cfRule>
    <cfRule type="cellIs" dxfId="10516" priority="367" operator="equal">
      <formula>"Chuva"</formula>
    </cfRule>
    <cfRule type="cellIs" dxfId="10515" priority="368" operator="equal">
      <formula>"Elétrico"</formula>
    </cfRule>
    <cfRule type="cellIs" dxfId="10514" priority="369" operator="equal">
      <formula>"Mecânico"</formula>
    </cfRule>
    <cfRule type="cellIs" dxfId="10513" priority="370" operator="equal">
      <formula>"Ok"</formula>
    </cfRule>
  </conditionalFormatting>
  <conditionalFormatting sqref="G25">
    <cfRule type="cellIs" dxfId="10512" priority="365" operator="equal">
      <formula>"Feito"</formula>
    </cfRule>
  </conditionalFormatting>
  <conditionalFormatting sqref="G25">
    <cfRule type="cellIs" dxfId="10511" priority="363" operator="equal">
      <formula>"Energia"</formula>
    </cfRule>
  </conditionalFormatting>
  <conditionalFormatting sqref="H25">
    <cfRule type="cellIs" dxfId="10510" priority="356" operator="equal">
      <formula>"Energia"</formula>
    </cfRule>
    <cfRule type="cellIs" dxfId="10509" priority="358" operator="equal">
      <formula>"Operação"</formula>
    </cfRule>
    <cfRule type="cellIs" dxfId="10508" priority="359" operator="equal">
      <formula>"Chuva"</formula>
    </cfRule>
    <cfRule type="cellIs" dxfId="10507" priority="360" operator="equal">
      <formula>"Elétrico"</formula>
    </cfRule>
    <cfRule type="cellIs" dxfId="10506" priority="361" operator="equal">
      <formula>"Mecânico"</formula>
    </cfRule>
    <cfRule type="cellIs" dxfId="10505" priority="362" operator="equal">
      <formula>"Ok"</formula>
    </cfRule>
  </conditionalFormatting>
  <conditionalFormatting sqref="H25">
    <cfRule type="cellIs" dxfId="10504" priority="357" operator="equal">
      <formula>"Feito"</formula>
    </cfRule>
  </conditionalFormatting>
  <conditionalFormatting sqref="H25">
    <cfRule type="cellIs" dxfId="10503" priority="355" operator="equal">
      <formula>"Energia"</formula>
    </cfRule>
  </conditionalFormatting>
  <conditionalFormatting sqref="F35:H35">
    <cfRule type="cellIs" dxfId="10502" priority="348" operator="equal">
      <formula>"Energia"</formula>
    </cfRule>
    <cfRule type="cellIs" dxfId="10501" priority="350" operator="equal">
      <formula>"Operação"</formula>
    </cfRule>
    <cfRule type="cellIs" dxfId="10500" priority="351" operator="equal">
      <formula>"Chuva"</formula>
    </cfRule>
    <cfRule type="cellIs" dxfId="10499" priority="352" operator="equal">
      <formula>"Elétrico"</formula>
    </cfRule>
    <cfRule type="cellIs" dxfId="10498" priority="353" operator="equal">
      <formula>"Mecânico"</formula>
    </cfRule>
    <cfRule type="cellIs" dxfId="10497" priority="354" operator="equal">
      <formula>"Ok"</formula>
    </cfRule>
  </conditionalFormatting>
  <conditionalFormatting sqref="F35:H35">
    <cfRule type="cellIs" dxfId="10496" priority="349" operator="equal">
      <formula>"Feito"</formula>
    </cfRule>
  </conditionalFormatting>
  <conditionalFormatting sqref="H26:H29">
    <cfRule type="cellIs" dxfId="10495" priority="341" operator="equal">
      <formula>"Energia"</formula>
    </cfRule>
    <cfRule type="cellIs" dxfId="10494" priority="343" operator="equal">
      <formula>"Operação"</formula>
    </cfRule>
    <cfRule type="cellIs" dxfId="10493" priority="344" operator="equal">
      <formula>"Chuva"</formula>
    </cfRule>
    <cfRule type="cellIs" dxfId="10492" priority="345" operator="equal">
      <formula>"Elétrico"</formula>
    </cfRule>
    <cfRule type="cellIs" dxfId="10491" priority="346" operator="equal">
      <formula>"Mecânico"</formula>
    </cfRule>
    <cfRule type="cellIs" dxfId="10490" priority="347" operator="equal">
      <formula>"Ok"</formula>
    </cfRule>
  </conditionalFormatting>
  <conditionalFormatting sqref="H26:H29">
    <cfRule type="cellIs" dxfId="10489" priority="342" operator="equal">
      <formula>"Feito"</formula>
    </cfRule>
  </conditionalFormatting>
  <conditionalFormatting sqref="H26:H29">
    <cfRule type="cellIs" dxfId="10488" priority="340" operator="equal">
      <formula>"Energia"</formula>
    </cfRule>
  </conditionalFormatting>
  <conditionalFormatting sqref="G26">
    <cfRule type="cellIs" dxfId="10487" priority="333" operator="equal">
      <formula>"Energia"</formula>
    </cfRule>
    <cfRule type="cellIs" dxfId="10486" priority="335" operator="equal">
      <formula>"Operação"</formula>
    </cfRule>
    <cfRule type="cellIs" dxfId="10485" priority="336" operator="equal">
      <formula>"Chuva"</formula>
    </cfRule>
    <cfRule type="cellIs" dxfId="10484" priority="337" operator="equal">
      <formula>"Elétrico"</formula>
    </cfRule>
    <cfRule type="cellIs" dxfId="10483" priority="338" operator="equal">
      <formula>"Mecânico"</formula>
    </cfRule>
    <cfRule type="cellIs" dxfId="10482" priority="339" operator="equal">
      <formula>"Ok"</formula>
    </cfRule>
  </conditionalFormatting>
  <conditionalFormatting sqref="G26">
    <cfRule type="cellIs" dxfId="10481" priority="334" operator="equal">
      <formula>"Feito"</formula>
    </cfRule>
  </conditionalFormatting>
  <conditionalFormatting sqref="G26">
    <cfRule type="cellIs" dxfId="10480" priority="332" operator="equal">
      <formula>"Energia"</formula>
    </cfRule>
  </conditionalFormatting>
  <conditionalFormatting sqref="G27">
    <cfRule type="cellIs" dxfId="10479" priority="325" operator="equal">
      <formula>"Energia"</formula>
    </cfRule>
    <cfRule type="cellIs" dxfId="10478" priority="327" operator="equal">
      <formula>"Operação"</formula>
    </cfRule>
    <cfRule type="cellIs" dxfId="10477" priority="328" operator="equal">
      <formula>"Chuva"</formula>
    </cfRule>
    <cfRule type="cellIs" dxfId="10476" priority="329" operator="equal">
      <formula>"Elétrico"</formula>
    </cfRule>
    <cfRule type="cellIs" dxfId="10475" priority="330" operator="equal">
      <formula>"Mecânico"</formula>
    </cfRule>
    <cfRule type="cellIs" dxfId="10474" priority="331" operator="equal">
      <formula>"Ok"</formula>
    </cfRule>
  </conditionalFormatting>
  <conditionalFormatting sqref="G27">
    <cfRule type="cellIs" dxfId="10473" priority="326" operator="equal">
      <formula>"Feito"</formula>
    </cfRule>
  </conditionalFormatting>
  <conditionalFormatting sqref="G27">
    <cfRule type="cellIs" dxfId="10472" priority="324" operator="equal">
      <formula>"Energia"</formula>
    </cfRule>
  </conditionalFormatting>
  <conditionalFormatting sqref="G34:H34">
    <cfRule type="cellIs" dxfId="10471" priority="317" operator="equal">
      <formula>"Energia"</formula>
    </cfRule>
    <cfRule type="cellIs" dxfId="10470" priority="319" operator="equal">
      <formula>"Operação"</formula>
    </cfRule>
    <cfRule type="cellIs" dxfId="10469" priority="320" operator="equal">
      <formula>"Chuva"</formula>
    </cfRule>
    <cfRule type="cellIs" dxfId="10468" priority="321" operator="equal">
      <formula>"Elétrico"</formula>
    </cfRule>
    <cfRule type="cellIs" dxfId="10467" priority="322" operator="equal">
      <formula>"Mecânico"</formula>
    </cfRule>
    <cfRule type="cellIs" dxfId="10466" priority="323" operator="equal">
      <formula>"Ok"</formula>
    </cfRule>
  </conditionalFormatting>
  <conditionalFormatting sqref="G34:H34">
    <cfRule type="cellIs" dxfId="10465" priority="318" operator="equal">
      <formula>"Feito"</formula>
    </cfRule>
  </conditionalFormatting>
  <conditionalFormatting sqref="G34:H34">
    <cfRule type="cellIs" dxfId="10464" priority="316" operator="equal">
      <formula>"Energia"</formula>
    </cfRule>
  </conditionalFormatting>
  <conditionalFormatting sqref="H38">
    <cfRule type="cellIs" dxfId="10463" priority="309" operator="equal">
      <formula>"Energia"</formula>
    </cfRule>
    <cfRule type="cellIs" dxfId="10462" priority="311" operator="equal">
      <formula>"Operação"</formula>
    </cfRule>
    <cfRule type="cellIs" dxfId="10461" priority="312" operator="equal">
      <formula>"Chuva"</formula>
    </cfRule>
    <cfRule type="cellIs" dxfId="10460" priority="313" operator="equal">
      <formula>"Elétrico"</formula>
    </cfRule>
    <cfRule type="cellIs" dxfId="10459" priority="314" operator="equal">
      <formula>"Mecânico"</formula>
    </cfRule>
    <cfRule type="cellIs" dxfId="10458" priority="315" operator="equal">
      <formula>"Ok"</formula>
    </cfRule>
  </conditionalFormatting>
  <conditionalFormatting sqref="H38">
    <cfRule type="cellIs" dxfId="10457" priority="310" operator="equal">
      <formula>"Feito"</formula>
    </cfRule>
  </conditionalFormatting>
  <conditionalFormatting sqref="H38">
    <cfRule type="cellIs" dxfId="10456" priority="308" operator="equal">
      <formula>"Energia"</formula>
    </cfRule>
  </conditionalFormatting>
  <conditionalFormatting sqref="H38">
    <cfRule type="cellIs" dxfId="10455" priority="307" operator="equal">
      <formula>"Energia"</formula>
    </cfRule>
  </conditionalFormatting>
  <conditionalFormatting sqref="G71">
    <cfRule type="cellIs" dxfId="10454" priority="300" operator="equal">
      <formula>"Energia"</formula>
    </cfRule>
    <cfRule type="cellIs" dxfId="10453" priority="302" operator="equal">
      <formula>"Operação"</formula>
    </cfRule>
    <cfRule type="cellIs" dxfId="10452" priority="303" operator="equal">
      <formula>"Chuva"</formula>
    </cfRule>
    <cfRule type="cellIs" dxfId="10451" priority="304" operator="equal">
      <formula>"Elétrico"</formula>
    </cfRule>
    <cfRule type="cellIs" dxfId="10450" priority="305" operator="equal">
      <formula>"Mecânico"</formula>
    </cfRule>
    <cfRule type="cellIs" dxfId="10449" priority="306" operator="equal">
      <formula>"Ok"</formula>
    </cfRule>
  </conditionalFormatting>
  <conditionalFormatting sqref="G71">
    <cfRule type="cellIs" dxfId="10448" priority="301" operator="equal">
      <formula>"Feito"</formula>
    </cfRule>
  </conditionalFormatting>
  <conditionalFormatting sqref="G33:H33">
    <cfRule type="cellIs" dxfId="10447" priority="293" operator="equal">
      <formula>"Energia"</formula>
    </cfRule>
    <cfRule type="cellIs" dxfId="10446" priority="295" operator="equal">
      <formula>"Operação"</formula>
    </cfRule>
    <cfRule type="cellIs" dxfId="10445" priority="296" operator="equal">
      <formula>"Chuva"</formula>
    </cfRule>
    <cfRule type="cellIs" dxfId="10444" priority="297" operator="equal">
      <formula>"Elétrico"</formula>
    </cfRule>
    <cfRule type="cellIs" dxfId="10443" priority="298" operator="equal">
      <formula>"Mecânico"</formula>
    </cfRule>
    <cfRule type="cellIs" dxfId="10442" priority="299" operator="equal">
      <formula>"Ok"</formula>
    </cfRule>
  </conditionalFormatting>
  <conditionalFormatting sqref="G33:H33">
    <cfRule type="cellIs" dxfId="10441" priority="294" operator="equal">
      <formula>"Feito"</formula>
    </cfRule>
  </conditionalFormatting>
  <conditionalFormatting sqref="H102">
    <cfRule type="cellIs" dxfId="10440" priority="286" operator="equal">
      <formula>"Energia"</formula>
    </cfRule>
    <cfRule type="cellIs" dxfId="10439" priority="288" operator="equal">
      <formula>"Operação"</formula>
    </cfRule>
    <cfRule type="cellIs" dxfId="10438" priority="289" operator="equal">
      <formula>"Chuva"</formula>
    </cfRule>
    <cfRule type="cellIs" dxfId="10437" priority="290" operator="equal">
      <formula>"Elétrico"</formula>
    </cfRule>
    <cfRule type="cellIs" dxfId="10436" priority="291" operator="equal">
      <formula>"Mecânico"</formula>
    </cfRule>
    <cfRule type="cellIs" dxfId="10435" priority="292" operator="equal">
      <formula>"Ok"</formula>
    </cfRule>
  </conditionalFormatting>
  <conditionalFormatting sqref="H102">
    <cfRule type="cellIs" dxfId="10434" priority="287" operator="equal">
      <formula>"Feito"</formula>
    </cfRule>
  </conditionalFormatting>
  <conditionalFormatting sqref="H102">
    <cfRule type="cellIs" dxfId="10433" priority="285" operator="equal">
      <formula>"Energia"</formula>
    </cfRule>
  </conditionalFormatting>
  <conditionalFormatting sqref="B18:D18">
    <cfRule type="cellIs" dxfId="10432" priority="284" operator="equal">
      <formula>"Energia"</formula>
    </cfRule>
  </conditionalFormatting>
  <conditionalFormatting sqref="B27">
    <cfRule type="cellIs" dxfId="10431" priority="283" operator="equal">
      <formula>"Energia"</formula>
    </cfRule>
  </conditionalFormatting>
  <conditionalFormatting sqref="B28:C28">
    <cfRule type="cellIs" dxfId="10430" priority="282" operator="equal">
      <formula>"Energia"</formula>
    </cfRule>
  </conditionalFormatting>
  <conditionalFormatting sqref="B29">
    <cfRule type="cellIs" dxfId="10429" priority="281" operator="equal">
      <formula>"Energia"</formula>
    </cfRule>
  </conditionalFormatting>
  <conditionalFormatting sqref="B30">
    <cfRule type="cellIs" dxfId="10428" priority="280" operator="equal">
      <formula>"Energia"</formula>
    </cfRule>
  </conditionalFormatting>
  <conditionalFormatting sqref="B34">
    <cfRule type="cellIs" dxfId="10427" priority="279" operator="equal">
      <formula>"Energia"</formula>
    </cfRule>
  </conditionalFormatting>
  <conditionalFormatting sqref="B35">
    <cfRule type="cellIs" dxfId="10426" priority="278" operator="equal">
      <formula>"Energia"</formula>
    </cfRule>
  </conditionalFormatting>
  <conditionalFormatting sqref="B36">
    <cfRule type="cellIs" dxfId="10425" priority="277" operator="equal">
      <formula>"Energia"</formula>
    </cfRule>
  </conditionalFormatting>
  <conditionalFormatting sqref="B37">
    <cfRule type="cellIs" dxfId="10424" priority="276" operator="equal">
      <formula>"Energia"</formula>
    </cfRule>
  </conditionalFormatting>
  <conditionalFormatting sqref="B38">
    <cfRule type="cellIs" dxfId="10423" priority="275" operator="equal">
      <formula>"Energia"</formula>
    </cfRule>
  </conditionalFormatting>
  <conditionalFormatting sqref="C28">
    <cfRule type="cellIs" dxfId="10422" priority="274" operator="equal">
      <formula>"Energia"</formula>
    </cfRule>
  </conditionalFormatting>
  <conditionalFormatting sqref="C30">
    <cfRule type="cellIs" dxfId="10421" priority="273" operator="equal">
      <formula>"Energia"</formula>
    </cfRule>
  </conditionalFormatting>
  <conditionalFormatting sqref="C35">
    <cfRule type="cellIs" dxfId="10420" priority="272" operator="equal">
      <formula>"Energia"</formula>
    </cfRule>
  </conditionalFormatting>
  <conditionalFormatting sqref="D37">
    <cfRule type="cellIs" dxfId="10419" priority="271" operator="equal">
      <formula>"Energia"</formula>
    </cfRule>
  </conditionalFormatting>
  <conditionalFormatting sqref="D37">
    <cfRule type="cellIs" dxfId="10418" priority="270" operator="equal">
      <formula>"Energia"</formula>
    </cfRule>
  </conditionalFormatting>
  <conditionalFormatting sqref="F72:H72">
    <cfRule type="cellIs" dxfId="10417" priority="263" operator="equal">
      <formula>"Energia"</formula>
    </cfRule>
    <cfRule type="cellIs" dxfId="10416" priority="265" operator="equal">
      <formula>"Operação"</formula>
    </cfRule>
    <cfRule type="cellIs" dxfId="10415" priority="266" operator="equal">
      <formula>"Chuva"</formula>
    </cfRule>
    <cfRule type="cellIs" dxfId="10414" priority="267" operator="equal">
      <formula>"Elétrico"</formula>
    </cfRule>
    <cfRule type="cellIs" dxfId="10413" priority="268" operator="equal">
      <formula>"Mecânico"</formula>
    </cfRule>
    <cfRule type="cellIs" dxfId="10412" priority="269" operator="equal">
      <formula>"Ok"</formula>
    </cfRule>
  </conditionalFormatting>
  <conditionalFormatting sqref="F72:H72">
    <cfRule type="cellIs" dxfId="10411" priority="264" operator="equal">
      <formula>"Feito"</formula>
    </cfRule>
  </conditionalFormatting>
  <conditionalFormatting sqref="F72:H72">
    <cfRule type="cellIs" dxfId="10410" priority="262" operator="equal">
      <formula>"Energia"</formula>
    </cfRule>
  </conditionalFormatting>
  <conditionalFormatting sqref="F27">
    <cfRule type="cellIs" dxfId="10409" priority="255" operator="equal">
      <formula>"Energia"</formula>
    </cfRule>
    <cfRule type="cellIs" dxfId="10408" priority="257" operator="equal">
      <formula>"Operação"</formula>
    </cfRule>
    <cfRule type="cellIs" dxfId="10407" priority="258" operator="equal">
      <formula>"Chuva"</formula>
    </cfRule>
    <cfRule type="cellIs" dxfId="10406" priority="259" operator="equal">
      <formula>"Elétrico"</formula>
    </cfRule>
    <cfRule type="cellIs" dxfId="10405" priority="260" operator="equal">
      <formula>"Mecânico"</formula>
    </cfRule>
    <cfRule type="cellIs" dxfId="10404" priority="261" operator="equal">
      <formula>"Ok"</formula>
    </cfRule>
  </conditionalFormatting>
  <conditionalFormatting sqref="F27">
    <cfRule type="cellIs" dxfId="10403" priority="256" operator="equal">
      <formula>"Feito"</formula>
    </cfRule>
  </conditionalFormatting>
  <conditionalFormatting sqref="B106">
    <cfRule type="cellIs" dxfId="10402" priority="254" operator="equal">
      <formula>"Energia"</formula>
    </cfRule>
  </conditionalFormatting>
  <conditionalFormatting sqref="B108">
    <cfRule type="cellIs" dxfId="10401" priority="253" operator="equal">
      <formula>"Energia"</formula>
    </cfRule>
  </conditionalFormatting>
  <conditionalFormatting sqref="E27:E29">
    <cfRule type="cellIs" dxfId="10400" priority="252" operator="equal">
      <formula>"Energia"</formula>
    </cfRule>
  </conditionalFormatting>
  <conditionalFormatting sqref="F92">
    <cfRule type="cellIs" dxfId="10399" priority="251" operator="equal">
      <formula>"Energia"</formula>
    </cfRule>
  </conditionalFormatting>
  <conditionalFormatting sqref="F90">
    <cfRule type="cellIs" dxfId="10398" priority="250" operator="equal">
      <formula>"Energia"</formula>
    </cfRule>
  </conditionalFormatting>
  <conditionalFormatting sqref="G49:H49">
    <cfRule type="cellIs" dxfId="10397" priority="243" operator="equal">
      <formula>"Energia"</formula>
    </cfRule>
    <cfRule type="cellIs" dxfId="10396" priority="245" operator="equal">
      <formula>"Operação"</formula>
    </cfRule>
    <cfRule type="cellIs" dxfId="10395" priority="246" operator="equal">
      <formula>"Chuva"</formula>
    </cfRule>
    <cfRule type="cellIs" dxfId="10394" priority="247" operator="equal">
      <formula>"Elétrico"</formula>
    </cfRule>
    <cfRule type="cellIs" dxfId="10393" priority="248" operator="equal">
      <formula>"Mecânico"</formula>
    </cfRule>
    <cfRule type="cellIs" dxfId="10392" priority="249" operator="equal">
      <formula>"Ok"</formula>
    </cfRule>
  </conditionalFormatting>
  <conditionalFormatting sqref="G49:H49">
    <cfRule type="cellIs" dxfId="10391" priority="244" operator="equal">
      <formula>"Feito"</formula>
    </cfRule>
  </conditionalFormatting>
  <conditionalFormatting sqref="G92:G93">
    <cfRule type="cellIs" dxfId="10390" priority="242" operator="equal">
      <formula>"Energia"</formula>
    </cfRule>
  </conditionalFormatting>
  <conditionalFormatting sqref="G95">
    <cfRule type="cellIs" dxfId="10389" priority="241" operator="equal">
      <formula>"Energia"</formula>
    </cfRule>
  </conditionalFormatting>
  <conditionalFormatting sqref="G97">
    <cfRule type="cellIs" dxfId="10388" priority="240" operator="equal">
      <formula>"Energia"</formula>
    </cfRule>
  </conditionalFormatting>
  <conditionalFormatting sqref="G98">
    <cfRule type="cellIs" dxfId="10387" priority="233" operator="equal">
      <formula>"Energia"</formula>
    </cfRule>
    <cfRule type="cellIs" dxfId="10386" priority="235" operator="equal">
      <formula>"Operação"</formula>
    </cfRule>
    <cfRule type="cellIs" dxfId="10385" priority="236" operator="equal">
      <formula>"Chuva"</formula>
    </cfRule>
    <cfRule type="cellIs" dxfId="10384" priority="237" operator="equal">
      <formula>"Elétrico"</formula>
    </cfRule>
    <cfRule type="cellIs" dxfId="10383" priority="238" operator="equal">
      <formula>"Mecânico"</formula>
    </cfRule>
    <cfRule type="cellIs" dxfId="10382" priority="239" operator="equal">
      <formula>"Ok"</formula>
    </cfRule>
  </conditionalFormatting>
  <conditionalFormatting sqref="G98">
    <cfRule type="cellIs" dxfId="10381" priority="234" operator="equal">
      <formula>"Feito"</formula>
    </cfRule>
  </conditionalFormatting>
  <conditionalFormatting sqref="G98">
    <cfRule type="cellIs" dxfId="10380" priority="232" operator="equal">
      <formula>"Energia"</formula>
    </cfRule>
  </conditionalFormatting>
  <conditionalFormatting sqref="H91">
    <cfRule type="cellIs" dxfId="10379" priority="225" operator="equal">
      <formula>"Energia"</formula>
    </cfRule>
    <cfRule type="cellIs" dxfId="10378" priority="227" operator="equal">
      <formula>"Operação"</formula>
    </cfRule>
    <cfRule type="cellIs" dxfId="10377" priority="228" operator="equal">
      <formula>"Chuva"</formula>
    </cfRule>
    <cfRule type="cellIs" dxfId="10376" priority="229" operator="equal">
      <formula>"Elétrico"</formula>
    </cfRule>
    <cfRule type="cellIs" dxfId="10375" priority="230" operator="equal">
      <formula>"Mecânico"</formula>
    </cfRule>
    <cfRule type="cellIs" dxfId="10374" priority="231" operator="equal">
      <formula>"Ok"</formula>
    </cfRule>
  </conditionalFormatting>
  <conditionalFormatting sqref="H91">
    <cfRule type="cellIs" dxfId="10373" priority="226" operator="equal">
      <formula>"Feito"</formula>
    </cfRule>
  </conditionalFormatting>
  <conditionalFormatting sqref="H91">
    <cfRule type="cellIs" dxfId="10372" priority="224" operator="equal">
      <formula>"Energia"</formula>
    </cfRule>
  </conditionalFormatting>
  <conditionalFormatting sqref="H97">
    <cfRule type="cellIs" dxfId="10371" priority="217" operator="equal">
      <formula>"Energia"</formula>
    </cfRule>
    <cfRule type="cellIs" dxfId="10370" priority="219" operator="equal">
      <formula>"Operação"</formula>
    </cfRule>
    <cfRule type="cellIs" dxfId="10369" priority="220" operator="equal">
      <formula>"Chuva"</formula>
    </cfRule>
    <cfRule type="cellIs" dxfId="10368" priority="221" operator="equal">
      <formula>"Elétrico"</formula>
    </cfRule>
    <cfRule type="cellIs" dxfId="10367" priority="222" operator="equal">
      <formula>"Mecânico"</formula>
    </cfRule>
    <cfRule type="cellIs" dxfId="10366" priority="223" operator="equal">
      <formula>"Ok"</formula>
    </cfRule>
  </conditionalFormatting>
  <conditionalFormatting sqref="H97">
    <cfRule type="cellIs" dxfId="10365" priority="218" operator="equal">
      <formula>"Feito"</formula>
    </cfRule>
  </conditionalFormatting>
  <conditionalFormatting sqref="H97">
    <cfRule type="cellIs" dxfId="10364" priority="216" operator="equal">
      <formula>"Energia"</formula>
    </cfRule>
  </conditionalFormatting>
  <conditionalFormatting sqref="H98">
    <cfRule type="cellIs" dxfId="10363" priority="209" operator="equal">
      <formula>"Energia"</formula>
    </cfRule>
    <cfRule type="cellIs" dxfId="10362" priority="211" operator="equal">
      <formula>"Operação"</formula>
    </cfRule>
    <cfRule type="cellIs" dxfId="10361" priority="212" operator="equal">
      <formula>"Chuva"</formula>
    </cfRule>
    <cfRule type="cellIs" dxfId="10360" priority="213" operator="equal">
      <formula>"Elétrico"</formula>
    </cfRule>
    <cfRule type="cellIs" dxfId="10359" priority="214" operator="equal">
      <formula>"Mecânico"</formula>
    </cfRule>
    <cfRule type="cellIs" dxfId="10358" priority="215" operator="equal">
      <formula>"Ok"</formula>
    </cfRule>
  </conditionalFormatting>
  <conditionalFormatting sqref="H98">
    <cfRule type="cellIs" dxfId="10357" priority="210" operator="equal">
      <formula>"Feito"</formula>
    </cfRule>
  </conditionalFormatting>
  <conditionalFormatting sqref="H98">
    <cfRule type="cellIs" dxfId="10356" priority="208" operator="equal">
      <formula>"Energia"</formula>
    </cfRule>
  </conditionalFormatting>
  <conditionalFormatting sqref="B15">
    <cfRule type="cellIs" dxfId="10355" priority="207" operator="equal">
      <formula>"Energia"</formula>
    </cfRule>
  </conditionalFormatting>
  <conditionalFormatting sqref="B17:B18">
    <cfRule type="cellIs" dxfId="10354" priority="206" operator="equal">
      <formula>"Energia"</formula>
    </cfRule>
  </conditionalFormatting>
  <conditionalFormatting sqref="B22">
    <cfRule type="cellIs" dxfId="10353" priority="205" operator="equal">
      <formula>"Energia"</formula>
    </cfRule>
  </conditionalFormatting>
  <conditionalFormatting sqref="B22">
    <cfRule type="cellIs" dxfId="10352" priority="198" operator="equal">
      <formula>"Energia"</formula>
    </cfRule>
    <cfRule type="cellIs" dxfId="10351" priority="200" operator="equal">
      <formula>"Operação"</formula>
    </cfRule>
    <cfRule type="cellIs" dxfId="10350" priority="201" operator="equal">
      <formula>"Chuva"</formula>
    </cfRule>
    <cfRule type="cellIs" dxfId="10349" priority="202" operator="equal">
      <formula>"Elétrico"</formula>
    </cfRule>
    <cfRule type="cellIs" dxfId="10348" priority="203" operator="equal">
      <formula>"Mecânico"</formula>
    </cfRule>
    <cfRule type="cellIs" dxfId="10347" priority="204" operator="equal">
      <formula>"Ok"</formula>
    </cfRule>
  </conditionalFormatting>
  <conditionalFormatting sqref="B22">
    <cfRule type="cellIs" dxfId="10346" priority="199" operator="equal">
      <formula>"Feito"</formula>
    </cfRule>
  </conditionalFormatting>
  <conditionalFormatting sqref="C32">
    <cfRule type="cellIs" dxfId="10345" priority="191" operator="equal">
      <formula>"Energia"</formula>
    </cfRule>
    <cfRule type="cellIs" dxfId="10344" priority="193" operator="equal">
      <formula>"Operação"</formula>
    </cfRule>
    <cfRule type="cellIs" dxfId="10343" priority="194" operator="equal">
      <formula>"Chuva"</formula>
    </cfRule>
    <cfRule type="cellIs" dxfId="10342" priority="195" operator="equal">
      <formula>"Elétrico"</formula>
    </cfRule>
    <cfRule type="cellIs" dxfId="10341" priority="196" operator="equal">
      <formula>"Mecânico"</formula>
    </cfRule>
    <cfRule type="cellIs" dxfId="10340" priority="197" operator="equal">
      <formula>"Ok"</formula>
    </cfRule>
  </conditionalFormatting>
  <conditionalFormatting sqref="C32">
    <cfRule type="cellIs" dxfId="10339" priority="192" operator="equal">
      <formula>"Feito"</formula>
    </cfRule>
  </conditionalFormatting>
  <conditionalFormatting sqref="C32">
    <cfRule type="cellIs" dxfId="10338" priority="190" operator="equal">
      <formula>"Energia"</formula>
    </cfRule>
  </conditionalFormatting>
  <conditionalFormatting sqref="B95">
    <cfRule type="cellIs" dxfId="10337" priority="189" operator="equal">
      <formula>"Energia"</formula>
    </cfRule>
  </conditionalFormatting>
  <conditionalFormatting sqref="B100">
    <cfRule type="cellIs" dxfId="10336" priority="188" operator="equal">
      <formula>"Energia"</formula>
    </cfRule>
  </conditionalFormatting>
  <conditionalFormatting sqref="C28">
    <cfRule type="cellIs" dxfId="10335" priority="187" operator="equal">
      <formula>"Energia"</formula>
    </cfRule>
  </conditionalFormatting>
  <conditionalFormatting sqref="C36">
    <cfRule type="cellIs" dxfId="10334" priority="186" operator="equal">
      <formula>"Energia"</formula>
    </cfRule>
  </conditionalFormatting>
  <conditionalFormatting sqref="C35">
    <cfRule type="cellIs" dxfId="10333" priority="185" operator="equal">
      <formula>"Energia"</formula>
    </cfRule>
  </conditionalFormatting>
  <conditionalFormatting sqref="E49">
    <cfRule type="cellIs" dxfId="10332" priority="178" operator="equal">
      <formula>"Energia"</formula>
    </cfRule>
    <cfRule type="cellIs" dxfId="10331" priority="180" operator="equal">
      <formula>"Operação"</formula>
    </cfRule>
    <cfRule type="cellIs" dxfId="10330" priority="181" operator="equal">
      <formula>"Chuva"</formula>
    </cfRule>
    <cfRule type="cellIs" dxfId="10329" priority="182" operator="equal">
      <formula>"Elétrico"</formula>
    </cfRule>
    <cfRule type="cellIs" dxfId="10328" priority="183" operator="equal">
      <formula>"Mecânico"</formula>
    </cfRule>
    <cfRule type="cellIs" dxfId="10327" priority="184" operator="equal">
      <formula>"Ok"</formula>
    </cfRule>
  </conditionalFormatting>
  <conditionalFormatting sqref="E49">
    <cfRule type="cellIs" dxfId="10326" priority="179" operator="equal">
      <formula>"Feito"</formula>
    </cfRule>
  </conditionalFormatting>
  <conditionalFormatting sqref="D91">
    <cfRule type="cellIs" dxfId="10325" priority="177" operator="equal">
      <formula>"Energia"</formula>
    </cfRule>
  </conditionalFormatting>
  <conditionalFormatting sqref="D104">
    <cfRule type="cellIs" dxfId="10324" priority="176" operator="equal">
      <formula>"Energia"</formula>
    </cfRule>
  </conditionalFormatting>
  <conditionalFormatting sqref="E90">
    <cfRule type="cellIs" dxfId="10323" priority="175" operator="equal">
      <formula>"Energia"</formula>
    </cfRule>
  </conditionalFormatting>
  <conditionalFormatting sqref="E92">
    <cfRule type="cellIs" dxfId="10322" priority="174" operator="equal">
      <formula>"Energia"</formula>
    </cfRule>
  </conditionalFormatting>
  <conditionalFormatting sqref="E98">
    <cfRule type="cellIs" dxfId="10321" priority="167" operator="equal">
      <formula>"Energia"</formula>
    </cfRule>
    <cfRule type="cellIs" dxfId="10320" priority="169" operator="equal">
      <formula>"Operação"</formula>
    </cfRule>
    <cfRule type="cellIs" dxfId="10319" priority="170" operator="equal">
      <formula>"Chuva"</formula>
    </cfRule>
    <cfRule type="cellIs" dxfId="10318" priority="171" operator="equal">
      <formula>"Elétrico"</formula>
    </cfRule>
    <cfRule type="cellIs" dxfId="10317" priority="172" operator="equal">
      <formula>"Mecânico"</formula>
    </cfRule>
    <cfRule type="cellIs" dxfId="10316" priority="173" operator="equal">
      <formula>"Ok"</formula>
    </cfRule>
  </conditionalFormatting>
  <conditionalFormatting sqref="E98">
    <cfRule type="cellIs" dxfId="10315" priority="168" operator="equal">
      <formula>"Feito"</formula>
    </cfRule>
  </conditionalFormatting>
  <conditionalFormatting sqref="E100">
    <cfRule type="cellIs" dxfId="10314" priority="160" operator="equal">
      <formula>"Energia"</formula>
    </cfRule>
    <cfRule type="cellIs" dxfId="10313" priority="162" operator="equal">
      <formula>"Operação"</formula>
    </cfRule>
    <cfRule type="cellIs" dxfId="10312" priority="163" operator="equal">
      <formula>"Chuva"</formula>
    </cfRule>
    <cfRule type="cellIs" dxfId="10311" priority="164" operator="equal">
      <formula>"Elétrico"</formula>
    </cfRule>
    <cfRule type="cellIs" dxfId="10310" priority="165" operator="equal">
      <formula>"Mecânico"</formula>
    </cfRule>
    <cfRule type="cellIs" dxfId="10309" priority="166" operator="equal">
      <formula>"Ok"</formula>
    </cfRule>
  </conditionalFormatting>
  <conditionalFormatting sqref="E100">
    <cfRule type="cellIs" dxfId="10308" priority="161" operator="equal">
      <formula>"Feito"</formula>
    </cfRule>
  </conditionalFormatting>
  <conditionalFormatting sqref="E101">
    <cfRule type="cellIs" dxfId="10307" priority="153" operator="equal">
      <formula>"Energia"</formula>
    </cfRule>
    <cfRule type="cellIs" dxfId="10306" priority="155" operator="equal">
      <formula>"Operação"</formula>
    </cfRule>
    <cfRule type="cellIs" dxfId="10305" priority="156" operator="equal">
      <formula>"Chuva"</formula>
    </cfRule>
    <cfRule type="cellIs" dxfId="10304" priority="157" operator="equal">
      <formula>"Elétrico"</formula>
    </cfRule>
    <cfRule type="cellIs" dxfId="10303" priority="158" operator="equal">
      <formula>"Mecânico"</formula>
    </cfRule>
    <cfRule type="cellIs" dxfId="10302" priority="159" operator="equal">
      <formula>"Ok"</formula>
    </cfRule>
  </conditionalFormatting>
  <conditionalFormatting sqref="E101">
    <cfRule type="cellIs" dxfId="10301" priority="154" operator="equal">
      <formula>"Feito"</formula>
    </cfRule>
  </conditionalFormatting>
  <conditionalFormatting sqref="E104">
    <cfRule type="cellIs" dxfId="10300" priority="146" operator="equal">
      <formula>"Energia"</formula>
    </cfRule>
    <cfRule type="cellIs" dxfId="10299" priority="148" operator="equal">
      <formula>"Operação"</formula>
    </cfRule>
    <cfRule type="cellIs" dxfId="10298" priority="149" operator="equal">
      <formula>"Chuva"</formula>
    </cfRule>
    <cfRule type="cellIs" dxfId="10297" priority="150" operator="equal">
      <formula>"Elétrico"</formula>
    </cfRule>
    <cfRule type="cellIs" dxfId="10296" priority="151" operator="equal">
      <formula>"Mecânico"</formula>
    </cfRule>
    <cfRule type="cellIs" dxfId="10295" priority="152" operator="equal">
      <formula>"Ok"</formula>
    </cfRule>
  </conditionalFormatting>
  <conditionalFormatting sqref="E104">
    <cfRule type="cellIs" dxfId="10294" priority="147" operator="equal">
      <formula>"Feito"</formula>
    </cfRule>
  </conditionalFormatting>
  <conditionalFormatting sqref="G102">
    <cfRule type="cellIs" dxfId="10293" priority="139" operator="equal">
      <formula>"Energia"</formula>
    </cfRule>
    <cfRule type="cellIs" dxfId="10292" priority="141" operator="equal">
      <formula>"Operação"</formula>
    </cfRule>
    <cfRule type="cellIs" dxfId="10291" priority="142" operator="equal">
      <formula>"Chuva"</formula>
    </cfRule>
    <cfRule type="cellIs" dxfId="10290" priority="143" operator="equal">
      <formula>"Elétrico"</formula>
    </cfRule>
    <cfRule type="cellIs" dxfId="10289" priority="144" operator="equal">
      <formula>"Mecânico"</formula>
    </cfRule>
    <cfRule type="cellIs" dxfId="10288" priority="145" operator="equal">
      <formula>"Ok"</formula>
    </cfRule>
  </conditionalFormatting>
  <conditionalFormatting sqref="G102">
    <cfRule type="cellIs" dxfId="10287" priority="140" operator="equal">
      <formula>"Feito"</formula>
    </cfRule>
  </conditionalFormatting>
  <conditionalFormatting sqref="G102">
    <cfRule type="cellIs" dxfId="10286" priority="138" operator="equal">
      <formula>"Energia"</formula>
    </cfRule>
  </conditionalFormatting>
  <conditionalFormatting sqref="H92">
    <cfRule type="cellIs" dxfId="10285" priority="131" operator="equal">
      <formula>"Energia"</formula>
    </cfRule>
    <cfRule type="cellIs" dxfId="10284" priority="133" operator="equal">
      <formula>"Operação"</formula>
    </cfRule>
    <cfRule type="cellIs" dxfId="10283" priority="134" operator="equal">
      <formula>"Chuva"</formula>
    </cfRule>
    <cfRule type="cellIs" dxfId="10282" priority="135" operator="equal">
      <formula>"Elétrico"</formula>
    </cfRule>
    <cfRule type="cellIs" dxfId="10281" priority="136" operator="equal">
      <formula>"Mecânico"</formula>
    </cfRule>
    <cfRule type="cellIs" dxfId="10280" priority="137" operator="equal">
      <formula>"Ok"</formula>
    </cfRule>
  </conditionalFormatting>
  <conditionalFormatting sqref="H92">
    <cfRule type="cellIs" dxfId="10279" priority="132" operator="equal">
      <formula>"Feito"</formula>
    </cfRule>
  </conditionalFormatting>
  <conditionalFormatting sqref="H93">
    <cfRule type="cellIs" dxfId="10278" priority="124" operator="equal">
      <formula>"Energia"</formula>
    </cfRule>
    <cfRule type="cellIs" dxfId="10277" priority="126" operator="equal">
      <formula>"Operação"</formula>
    </cfRule>
    <cfRule type="cellIs" dxfId="10276" priority="127" operator="equal">
      <formula>"Chuva"</formula>
    </cfRule>
    <cfRule type="cellIs" dxfId="10275" priority="128" operator="equal">
      <formula>"Elétrico"</formula>
    </cfRule>
    <cfRule type="cellIs" dxfId="10274" priority="129" operator="equal">
      <formula>"Mecânico"</formula>
    </cfRule>
    <cfRule type="cellIs" dxfId="10273" priority="130" operator="equal">
      <formula>"Ok"</formula>
    </cfRule>
  </conditionalFormatting>
  <conditionalFormatting sqref="H93">
    <cfRule type="cellIs" dxfId="10272" priority="125" operator="equal">
      <formula>"Feito"</formula>
    </cfRule>
  </conditionalFormatting>
  <conditionalFormatting sqref="B106">
    <cfRule type="cellIs" dxfId="10271" priority="123" operator="equal">
      <formula>"Energia"</formula>
    </cfRule>
  </conditionalFormatting>
  <conditionalFormatting sqref="C34">
    <cfRule type="cellIs" dxfId="10270" priority="116" operator="equal">
      <formula>"Energia"</formula>
    </cfRule>
    <cfRule type="cellIs" dxfId="10269" priority="118" operator="equal">
      <formula>"Operação"</formula>
    </cfRule>
    <cfRule type="cellIs" dxfId="10268" priority="119" operator="equal">
      <formula>"Chuva"</formula>
    </cfRule>
    <cfRule type="cellIs" dxfId="10267" priority="120" operator="equal">
      <formula>"Elétrico"</formula>
    </cfRule>
    <cfRule type="cellIs" dxfId="10266" priority="121" operator="equal">
      <formula>"Mecânico"</formula>
    </cfRule>
    <cfRule type="cellIs" dxfId="10265" priority="122" operator="equal">
      <formula>"Ok"</formula>
    </cfRule>
  </conditionalFormatting>
  <conditionalFormatting sqref="C34">
    <cfRule type="cellIs" dxfId="10264" priority="117" operator="equal">
      <formula>"Feito"</formula>
    </cfRule>
  </conditionalFormatting>
  <conditionalFormatting sqref="C34">
    <cfRule type="cellIs" dxfId="10263" priority="115" operator="equal">
      <formula>"Energia"</formula>
    </cfRule>
  </conditionalFormatting>
  <conditionalFormatting sqref="C34">
    <cfRule type="cellIs" dxfId="10262" priority="114" operator="equal">
      <formula>"Energia"</formula>
    </cfRule>
  </conditionalFormatting>
  <conditionalFormatting sqref="C34">
    <cfRule type="cellIs" dxfId="10261" priority="113" operator="equal">
      <formula>"Energia"</formula>
    </cfRule>
  </conditionalFormatting>
  <conditionalFormatting sqref="C37">
    <cfRule type="cellIs" dxfId="10260" priority="106" operator="equal">
      <formula>"Energia"</formula>
    </cfRule>
    <cfRule type="cellIs" dxfId="10259" priority="108" operator="equal">
      <formula>"Operação"</formula>
    </cfRule>
    <cfRule type="cellIs" dxfId="10258" priority="109" operator="equal">
      <formula>"Chuva"</formula>
    </cfRule>
    <cfRule type="cellIs" dxfId="10257" priority="110" operator="equal">
      <formula>"Elétrico"</formula>
    </cfRule>
    <cfRule type="cellIs" dxfId="10256" priority="111" operator="equal">
      <formula>"Mecânico"</formula>
    </cfRule>
    <cfRule type="cellIs" dxfId="10255" priority="112" operator="equal">
      <formula>"Ok"</formula>
    </cfRule>
  </conditionalFormatting>
  <conditionalFormatting sqref="C37">
    <cfRule type="cellIs" dxfId="10254" priority="107" operator="equal">
      <formula>"Feito"</formula>
    </cfRule>
  </conditionalFormatting>
  <conditionalFormatting sqref="C37">
    <cfRule type="cellIs" dxfId="10253" priority="105" operator="equal">
      <formula>"Energia"</formula>
    </cfRule>
  </conditionalFormatting>
  <conditionalFormatting sqref="E22">
    <cfRule type="cellIs" dxfId="10252" priority="98" operator="equal">
      <formula>"Energia"</formula>
    </cfRule>
    <cfRule type="cellIs" dxfId="10251" priority="100" operator="equal">
      <formula>"Operação"</formula>
    </cfRule>
    <cfRule type="cellIs" dxfId="10250" priority="101" operator="equal">
      <formula>"Chuva"</formula>
    </cfRule>
    <cfRule type="cellIs" dxfId="10249" priority="102" operator="equal">
      <formula>"Elétrico"</formula>
    </cfRule>
    <cfRule type="cellIs" dxfId="10248" priority="103" operator="equal">
      <formula>"Mecânico"</formula>
    </cfRule>
    <cfRule type="cellIs" dxfId="10247" priority="104" operator="equal">
      <formula>"Ok"</formula>
    </cfRule>
  </conditionalFormatting>
  <conditionalFormatting sqref="E22">
    <cfRule type="cellIs" dxfId="10246" priority="99" operator="equal">
      <formula>"Feito"</formula>
    </cfRule>
  </conditionalFormatting>
  <conditionalFormatting sqref="G22">
    <cfRule type="cellIs" dxfId="10245" priority="91" operator="equal">
      <formula>"Energia"</formula>
    </cfRule>
    <cfRule type="cellIs" dxfId="10244" priority="93" operator="equal">
      <formula>"Operação"</formula>
    </cfRule>
    <cfRule type="cellIs" dxfId="10243" priority="94" operator="equal">
      <formula>"Chuva"</formula>
    </cfRule>
    <cfRule type="cellIs" dxfId="10242" priority="95" operator="equal">
      <formula>"Elétrico"</formula>
    </cfRule>
    <cfRule type="cellIs" dxfId="10241" priority="96" operator="equal">
      <formula>"Mecânico"</formula>
    </cfRule>
    <cfRule type="cellIs" dxfId="10240" priority="97" operator="equal">
      <formula>"Ok"</formula>
    </cfRule>
  </conditionalFormatting>
  <conditionalFormatting sqref="G22">
    <cfRule type="cellIs" dxfId="10239" priority="92" operator="equal">
      <formula>"Feito"</formula>
    </cfRule>
  </conditionalFormatting>
  <conditionalFormatting sqref="F25">
    <cfRule type="cellIs" dxfId="10238" priority="84" operator="equal">
      <formula>"Energia"</formula>
    </cfRule>
    <cfRule type="cellIs" dxfId="10237" priority="86" operator="equal">
      <formula>"Operação"</formula>
    </cfRule>
    <cfRule type="cellIs" dxfId="10236" priority="87" operator="equal">
      <formula>"Chuva"</formula>
    </cfRule>
    <cfRule type="cellIs" dxfId="10235" priority="88" operator="equal">
      <formula>"Elétrico"</formula>
    </cfRule>
    <cfRule type="cellIs" dxfId="10234" priority="89" operator="equal">
      <formula>"Mecânico"</formula>
    </cfRule>
    <cfRule type="cellIs" dxfId="10233" priority="90" operator="equal">
      <formula>"Ok"</formula>
    </cfRule>
  </conditionalFormatting>
  <conditionalFormatting sqref="F25">
    <cfRule type="cellIs" dxfId="10232" priority="85" operator="equal">
      <formula>"Feito"</formula>
    </cfRule>
  </conditionalFormatting>
  <conditionalFormatting sqref="F25">
    <cfRule type="cellIs" dxfId="10231" priority="83" operator="equal">
      <formula>"Energia"</formula>
    </cfRule>
  </conditionalFormatting>
  <conditionalFormatting sqref="F99">
    <cfRule type="cellIs" dxfId="10230" priority="76" operator="equal">
      <formula>"Energia"</formula>
    </cfRule>
    <cfRule type="cellIs" dxfId="10229" priority="78" operator="equal">
      <formula>"Operação"</formula>
    </cfRule>
    <cfRule type="cellIs" dxfId="10228" priority="79" operator="equal">
      <formula>"Chuva"</formula>
    </cfRule>
    <cfRule type="cellIs" dxfId="10227" priority="80" operator="equal">
      <formula>"Elétrico"</formula>
    </cfRule>
    <cfRule type="cellIs" dxfId="10226" priority="81" operator="equal">
      <formula>"Mecânico"</formula>
    </cfRule>
    <cfRule type="cellIs" dxfId="10225" priority="82" operator="equal">
      <formula>"Ok"</formula>
    </cfRule>
  </conditionalFormatting>
  <conditionalFormatting sqref="F99">
    <cfRule type="cellIs" dxfId="10224" priority="77" operator="equal">
      <formula>"Feito"</formula>
    </cfRule>
  </conditionalFormatting>
  <conditionalFormatting sqref="F100">
    <cfRule type="cellIs" dxfId="10223" priority="69" operator="equal">
      <formula>"Energia"</formula>
    </cfRule>
    <cfRule type="cellIs" dxfId="10222" priority="71" operator="equal">
      <formula>"Operação"</formula>
    </cfRule>
    <cfRule type="cellIs" dxfId="10221" priority="72" operator="equal">
      <formula>"Chuva"</formula>
    </cfRule>
    <cfRule type="cellIs" dxfId="10220" priority="73" operator="equal">
      <formula>"Elétrico"</formula>
    </cfRule>
    <cfRule type="cellIs" dxfId="10219" priority="74" operator="equal">
      <formula>"Mecânico"</formula>
    </cfRule>
    <cfRule type="cellIs" dxfId="10218" priority="75" operator="equal">
      <formula>"Ok"</formula>
    </cfRule>
  </conditionalFormatting>
  <conditionalFormatting sqref="F100">
    <cfRule type="cellIs" dxfId="10217" priority="70" operator="equal">
      <formula>"Feito"</formula>
    </cfRule>
  </conditionalFormatting>
  <conditionalFormatting sqref="F102">
    <cfRule type="cellIs" dxfId="10216" priority="62" operator="equal">
      <formula>"Energia"</formula>
    </cfRule>
    <cfRule type="cellIs" dxfId="10215" priority="64" operator="equal">
      <formula>"Operação"</formula>
    </cfRule>
    <cfRule type="cellIs" dxfId="10214" priority="65" operator="equal">
      <formula>"Chuva"</formula>
    </cfRule>
    <cfRule type="cellIs" dxfId="10213" priority="66" operator="equal">
      <formula>"Elétrico"</formula>
    </cfRule>
    <cfRule type="cellIs" dxfId="10212" priority="67" operator="equal">
      <formula>"Mecânico"</formula>
    </cfRule>
    <cfRule type="cellIs" dxfId="10211" priority="68" operator="equal">
      <formula>"Ok"</formula>
    </cfRule>
  </conditionalFormatting>
  <conditionalFormatting sqref="F102">
    <cfRule type="cellIs" dxfId="10210" priority="63" operator="equal">
      <formula>"Feito"</formula>
    </cfRule>
  </conditionalFormatting>
  <conditionalFormatting sqref="G100">
    <cfRule type="cellIs" dxfId="10209" priority="55" operator="equal">
      <formula>"Energia"</formula>
    </cfRule>
    <cfRule type="cellIs" dxfId="10208" priority="57" operator="equal">
      <formula>"Operação"</formula>
    </cfRule>
    <cfRule type="cellIs" dxfId="10207" priority="58" operator="equal">
      <formula>"Chuva"</formula>
    </cfRule>
    <cfRule type="cellIs" dxfId="10206" priority="59" operator="equal">
      <formula>"Elétrico"</formula>
    </cfRule>
    <cfRule type="cellIs" dxfId="10205" priority="60" operator="equal">
      <formula>"Mecânico"</formula>
    </cfRule>
    <cfRule type="cellIs" dxfId="10204" priority="61" operator="equal">
      <formula>"Ok"</formula>
    </cfRule>
  </conditionalFormatting>
  <conditionalFormatting sqref="G100">
    <cfRule type="cellIs" dxfId="10203" priority="56" operator="equal">
      <formula>"Feito"</formula>
    </cfRule>
  </conditionalFormatting>
  <conditionalFormatting sqref="H95">
    <cfRule type="cellIs" dxfId="10202" priority="48" operator="equal">
      <formula>"Energia"</formula>
    </cfRule>
    <cfRule type="cellIs" dxfId="10201" priority="50" operator="equal">
      <formula>"Operação"</formula>
    </cfRule>
    <cfRule type="cellIs" dxfId="10200" priority="51" operator="equal">
      <formula>"Chuva"</formula>
    </cfRule>
    <cfRule type="cellIs" dxfId="10199" priority="52" operator="equal">
      <formula>"Elétrico"</formula>
    </cfRule>
    <cfRule type="cellIs" dxfId="10198" priority="53" operator="equal">
      <formula>"Mecânico"</formula>
    </cfRule>
    <cfRule type="cellIs" dxfId="10197" priority="54" operator="equal">
      <formula>"Ok"</formula>
    </cfRule>
  </conditionalFormatting>
  <conditionalFormatting sqref="H95">
    <cfRule type="cellIs" dxfId="10196" priority="49" operator="equal">
      <formula>"Feito"</formula>
    </cfRule>
  </conditionalFormatting>
  <conditionalFormatting sqref="H90">
    <cfRule type="cellIs" dxfId="10195" priority="41" operator="equal">
      <formula>"Energia"</formula>
    </cfRule>
    <cfRule type="cellIs" dxfId="10194" priority="43" operator="equal">
      <formula>"Operação"</formula>
    </cfRule>
    <cfRule type="cellIs" dxfId="10193" priority="44" operator="equal">
      <formula>"Chuva"</formula>
    </cfRule>
    <cfRule type="cellIs" dxfId="10192" priority="45" operator="equal">
      <formula>"Elétrico"</formula>
    </cfRule>
    <cfRule type="cellIs" dxfId="10191" priority="46" operator="equal">
      <formula>"Mecânico"</formula>
    </cfRule>
    <cfRule type="cellIs" dxfId="10190" priority="47" operator="equal">
      <formula>"Ok"</formula>
    </cfRule>
  </conditionalFormatting>
  <conditionalFormatting sqref="H90">
    <cfRule type="cellIs" dxfId="10189" priority="42" operator="equal">
      <formula>"Feito"</formula>
    </cfRule>
  </conditionalFormatting>
  <conditionalFormatting sqref="C29">
    <cfRule type="cellIs" dxfId="10188" priority="40" operator="equal">
      <formula>"Energia"</formula>
    </cfRule>
  </conditionalFormatting>
  <conditionalFormatting sqref="C31">
    <cfRule type="cellIs" dxfId="10187" priority="39" operator="equal">
      <formula>"Energia"</formula>
    </cfRule>
  </conditionalFormatting>
  <conditionalFormatting sqref="C33">
    <cfRule type="cellIs" dxfId="10186" priority="38" operator="equal">
      <formula>"Energia"</formula>
    </cfRule>
  </conditionalFormatting>
  <conditionalFormatting sqref="B30">
    <cfRule type="cellIs" dxfId="10185" priority="37" operator="equal">
      <formula>"Energia"</formula>
    </cfRule>
  </conditionalFormatting>
  <conditionalFormatting sqref="B32">
    <cfRule type="cellIs" dxfId="10184" priority="30" operator="equal">
      <formula>"Energia"</formula>
    </cfRule>
    <cfRule type="cellIs" dxfId="10183" priority="32" operator="equal">
      <formula>"Operação"</formula>
    </cfRule>
    <cfRule type="cellIs" dxfId="10182" priority="33" operator="equal">
      <formula>"Chuva"</formula>
    </cfRule>
    <cfRule type="cellIs" dxfId="10181" priority="34" operator="equal">
      <formula>"Elétrico"</formula>
    </cfRule>
    <cfRule type="cellIs" dxfId="10180" priority="35" operator="equal">
      <formula>"Mecânico"</formula>
    </cfRule>
    <cfRule type="cellIs" dxfId="10179" priority="36" operator="equal">
      <formula>"Ok"</formula>
    </cfRule>
  </conditionalFormatting>
  <conditionalFormatting sqref="B32">
    <cfRule type="cellIs" dxfId="10178" priority="31" operator="equal">
      <formula>"Feito"</formula>
    </cfRule>
  </conditionalFormatting>
  <conditionalFormatting sqref="B32">
    <cfRule type="cellIs" dxfId="10177" priority="29" operator="equal">
      <formula>"Energia"</formula>
    </cfRule>
  </conditionalFormatting>
  <conditionalFormatting sqref="B36">
    <cfRule type="cellIs" dxfId="10176" priority="28" operator="equal">
      <formula>"Energia"</formula>
    </cfRule>
  </conditionalFormatting>
  <conditionalFormatting sqref="B38">
    <cfRule type="cellIs" dxfId="10175" priority="27" operator="equal">
      <formula>"Energia"</formula>
    </cfRule>
  </conditionalFormatting>
  <conditionalFormatting sqref="D22">
    <cfRule type="cellIs" dxfId="10174" priority="20" operator="equal">
      <formula>"Energia"</formula>
    </cfRule>
    <cfRule type="cellIs" dxfId="10173" priority="22" operator="equal">
      <formula>"Operação"</formula>
    </cfRule>
    <cfRule type="cellIs" dxfId="10172" priority="23" operator="equal">
      <formula>"Chuva"</formula>
    </cfRule>
    <cfRule type="cellIs" dxfId="10171" priority="24" operator="equal">
      <formula>"Elétrico"</formula>
    </cfRule>
    <cfRule type="cellIs" dxfId="10170" priority="25" operator="equal">
      <formula>"Mecânico"</formula>
    </cfRule>
    <cfRule type="cellIs" dxfId="10169" priority="26" operator="equal">
      <formula>"Ok"</formula>
    </cfRule>
  </conditionalFormatting>
  <conditionalFormatting sqref="D22">
    <cfRule type="cellIs" dxfId="10168" priority="21" operator="equal">
      <formula>"Feito"</formula>
    </cfRule>
  </conditionalFormatting>
  <conditionalFormatting sqref="D22">
    <cfRule type="cellIs" dxfId="10167" priority="19" operator="equal">
      <formula>"Energia"</formula>
    </cfRule>
  </conditionalFormatting>
  <conditionalFormatting sqref="D29">
    <cfRule type="cellIs" dxfId="10166" priority="18" operator="equal">
      <formula>"Energia"</formula>
    </cfRule>
  </conditionalFormatting>
  <conditionalFormatting sqref="D30:D35">
    <cfRule type="cellIs" dxfId="10165" priority="17" operator="equal">
      <formula>"Energia"</formula>
    </cfRule>
  </conditionalFormatting>
  <conditionalFormatting sqref="D37">
    <cfRule type="cellIs" dxfId="10164" priority="16" operator="equal">
      <formula>"Energia"</formula>
    </cfRule>
  </conditionalFormatting>
  <conditionalFormatting sqref="E34:E35">
    <cfRule type="cellIs" dxfId="10163" priority="15" operator="equal">
      <formula>"Energia"</formula>
    </cfRule>
  </conditionalFormatting>
  <conditionalFormatting sqref="E34:E35">
    <cfRule type="cellIs" dxfId="10162" priority="14" operator="equal">
      <formula>"Energia"</formula>
    </cfRule>
  </conditionalFormatting>
  <conditionalFormatting sqref="E34:E35">
    <cfRule type="cellIs" dxfId="10161" priority="13" operator="equal">
      <formula>"Energia"</formula>
    </cfRule>
  </conditionalFormatting>
  <conditionalFormatting sqref="E37">
    <cfRule type="cellIs" dxfId="10160" priority="12" operator="equal">
      <formula>"Energia"</formula>
    </cfRule>
  </conditionalFormatting>
  <conditionalFormatting sqref="E37">
    <cfRule type="cellIs" dxfId="10159" priority="11" operator="equal">
      <formula>"Energia"</formula>
    </cfRule>
  </conditionalFormatting>
  <conditionalFormatting sqref="E37">
    <cfRule type="cellIs" dxfId="10158" priority="10" operator="equal">
      <formula>"Energia"</formula>
    </cfRule>
  </conditionalFormatting>
  <conditionalFormatting sqref="E66">
    <cfRule type="cellIs" dxfId="10157" priority="9" operator="equal">
      <formula>"Energia"</formula>
    </cfRule>
  </conditionalFormatting>
  <conditionalFormatting sqref="E72">
    <cfRule type="cellIs" dxfId="10156" priority="2" operator="equal">
      <formula>"Energia"</formula>
    </cfRule>
    <cfRule type="cellIs" dxfId="10155" priority="4" operator="equal">
      <formula>"Operação"</formula>
    </cfRule>
    <cfRule type="cellIs" dxfId="10154" priority="5" operator="equal">
      <formula>"Chuva"</formula>
    </cfRule>
    <cfRule type="cellIs" dxfId="10153" priority="6" operator="equal">
      <formula>"Elétrico"</formula>
    </cfRule>
    <cfRule type="cellIs" dxfId="10152" priority="7" operator="equal">
      <formula>"Mecânico"</formula>
    </cfRule>
    <cfRule type="cellIs" dxfId="10151" priority="8" operator="equal">
      <formula>"Ok"</formula>
    </cfRule>
  </conditionalFormatting>
  <conditionalFormatting sqref="E72">
    <cfRule type="cellIs" dxfId="10150" priority="3" operator="equal">
      <formula>"Feito"</formula>
    </cfRule>
  </conditionalFormatting>
  <conditionalFormatting sqref="E72">
    <cfRule type="cellIs" dxfId="10149" priority="1" operator="equal">
      <formula>"Energia"</formula>
    </cfRule>
  </conditionalFormatting>
  <dataValidations count="1">
    <dataValidation type="list" allowBlank="1" showInputMessage="1" showErrorMessage="1" sqref="I5:I16 I19:I26 J36:J39 J41:J61 J63:J76 I29:I78 B5:H111" xr:uid="{DAAE4A14-54B5-4442-918A-3F699A2FF92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CDEF-E53E-4C47-B74A-D48F5C9290D3}">
  <sheetPr codeName="Planilha118">
    <tabColor theme="8"/>
  </sheetPr>
  <dimension ref="A1:S111"/>
  <sheetViews>
    <sheetView showGridLines="0" zoomScale="130" zoomScaleNormal="130" workbookViewId="0">
      <pane xSplit="1" ySplit="4" topLeftCell="B99" activePane="bottomRight" state="frozen"/>
      <selection pane="topRight" activeCell="B1" sqref="B1"/>
      <selection pane="bottomLeft" activeCell="A5" sqref="A5"/>
      <selection pane="bottomRight" activeCell="G109" sqref="G10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45047</v>
      </c>
      <c r="C3" s="21">
        <f t="shared" ref="C3:H3" si="0">B3+1</f>
        <v>45048</v>
      </c>
      <c r="D3" s="21">
        <f t="shared" si="0"/>
        <v>45049</v>
      </c>
      <c r="E3" s="21">
        <f t="shared" si="0"/>
        <v>45050</v>
      </c>
      <c r="F3" s="21">
        <f t="shared" si="0"/>
        <v>45051</v>
      </c>
      <c r="G3" s="21">
        <f t="shared" si="0"/>
        <v>45052</v>
      </c>
      <c r="H3" s="23">
        <f t="shared" si="0"/>
        <v>45053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/>
      <c r="E5" s="36" t="s">
        <v>5</v>
      </c>
      <c r="F5" s="36"/>
      <c r="G5" s="36"/>
      <c r="H5" s="36"/>
      <c r="J5" s="46" t="s">
        <v>5</v>
      </c>
      <c r="K5">
        <f t="shared" ref="K5:K10" si="2">COUNTIF($B$5:$H$111,J5)</f>
        <v>129</v>
      </c>
      <c r="L5" s="32">
        <f t="shared" ref="L5:L10" si="3">K5/$K$11</f>
        <v>0.62019230769230771</v>
      </c>
      <c r="M5" s="50">
        <f>B3</f>
        <v>45047</v>
      </c>
      <c r="O5" t="s">
        <v>42</v>
      </c>
      <c r="P5" s="57">
        <v>207</v>
      </c>
      <c r="Q5" s="50">
        <f>M5</f>
        <v>45047</v>
      </c>
    </row>
    <row r="6" spans="1:17" x14ac:dyDescent="0.25">
      <c r="A6" s="4">
        <v>2</v>
      </c>
      <c r="B6" s="36"/>
      <c r="C6" s="36" t="s">
        <v>5</v>
      </c>
      <c r="D6" s="36"/>
      <c r="E6" s="36"/>
      <c r="F6" s="36" t="s">
        <v>5</v>
      </c>
      <c r="G6" s="36"/>
      <c r="H6" s="36" t="s">
        <v>5</v>
      </c>
      <c r="J6" s="40" t="s">
        <v>8</v>
      </c>
      <c r="K6">
        <f t="shared" si="2"/>
        <v>8</v>
      </c>
      <c r="L6" s="33">
        <f t="shared" si="3"/>
        <v>3.8461538461538464E-2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 t="s">
        <v>8</v>
      </c>
      <c r="D7" s="36"/>
      <c r="E7" s="36"/>
      <c r="F7" s="36" t="s">
        <v>5</v>
      </c>
      <c r="G7" s="36"/>
      <c r="H7" s="36" t="s">
        <v>5</v>
      </c>
      <c r="J7" s="44" t="s">
        <v>9</v>
      </c>
      <c r="K7">
        <f t="shared" si="2"/>
        <v>44</v>
      </c>
      <c r="L7" s="33">
        <f t="shared" si="3"/>
        <v>0.21153846153846154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/>
      <c r="D8" s="36"/>
      <c r="E8" s="36" t="s">
        <v>5</v>
      </c>
      <c r="F8" s="36"/>
      <c r="G8" s="36" t="s">
        <v>5</v>
      </c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207</v>
      </c>
    </row>
    <row r="9" spans="1:17" x14ac:dyDescent="0.25">
      <c r="A9" s="4">
        <v>5</v>
      </c>
      <c r="B9" s="36" t="s">
        <v>5</v>
      </c>
      <c r="C9" s="36" t="s">
        <v>10</v>
      </c>
      <c r="D9" s="36" t="s">
        <v>5</v>
      </c>
      <c r="E9" s="36" t="s">
        <v>10</v>
      </c>
      <c r="F9" s="36" t="s">
        <v>5</v>
      </c>
      <c r="G9" s="36" t="s">
        <v>5</v>
      </c>
      <c r="H9" s="36" t="s">
        <v>5</v>
      </c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 t="s">
        <v>9</v>
      </c>
      <c r="D10" s="36" t="s">
        <v>5</v>
      </c>
      <c r="E10" s="36" t="s">
        <v>9</v>
      </c>
      <c r="F10" s="36" t="s">
        <v>9</v>
      </c>
      <c r="G10" s="36" t="s">
        <v>5</v>
      </c>
      <c r="H10" s="36" t="s">
        <v>5</v>
      </c>
      <c r="J10" s="41" t="s">
        <v>10</v>
      </c>
      <c r="K10">
        <f t="shared" si="2"/>
        <v>27</v>
      </c>
      <c r="L10" s="35">
        <f t="shared" si="3"/>
        <v>0.12980769230769232</v>
      </c>
      <c r="O10" t="s">
        <v>55</v>
      </c>
      <c r="P10">
        <f>P8</f>
        <v>207</v>
      </c>
    </row>
    <row r="11" spans="1:17" x14ac:dyDescent="0.25">
      <c r="A11" s="4">
        <v>7</v>
      </c>
      <c r="B11" s="36"/>
      <c r="C11" s="36"/>
      <c r="D11" s="36"/>
      <c r="E11" s="36"/>
      <c r="F11" s="36"/>
      <c r="G11" s="36"/>
      <c r="H11" s="36" t="s">
        <v>5</v>
      </c>
      <c r="J11" s="42" t="s">
        <v>20</v>
      </c>
      <c r="K11">
        <f>SUM(K5:K10)</f>
        <v>208</v>
      </c>
    </row>
    <row r="12" spans="1:17" x14ac:dyDescent="0.25">
      <c r="A12" s="4">
        <v>8</v>
      </c>
      <c r="B12" s="36"/>
      <c r="C12" s="36"/>
      <c r="D12" s="36"/>
      <c r="E12" s="36"/>
      <c r="F12" s="36"/>
      <c r="G12" s="36"/>
      <c r="H12" s="36"/>
    </row>
    <row r="13" spans="1:17" x14ac:dyDescent="0.25">
      <c r="A13" s="4">
        <v>9</v>
      </c>
      <c r="B13" s="36"/>
      <c r="C13" s="36"/>
      <c r="D13" s="36"/>
      <c r="E13" s="36"/>
      <c r="F13" s="36"/>
      <c r="G13" s="36"/>
      <c r="H13" s="36" t="s">
        <v>9</v>
      </c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 t="s">
        <v>5</v>
      </c>
      <c r="C15" s="36"/>
      <c r="D15" s="36"/>
      <c r="E15" s="36" t="s">
        <v>10</v>
      </c>
      <c r="F15" s="36"/>
      <c r="G15" s="36"/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 t="s">
        <v>5</v>
      </c>
      <c r="C17" s="36"/>
      <c r="D17" s="36"/>
      <c r="E17" s="36" t="s">
        <v>5</v>
      </c>
      <c r="F17" s="36"/>
      <c r="G17" s="36"/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 t="s">
        <v>5</v>
      </c>
      <c r="C18" s="36"/>
      <c r="D18" s="36"/>
      <c r="E18" s="36" t="s">
        <v>5</v>
      </c>
      <c r="F18" s="36"/>
      <c r="G18" s="36"/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 t="s">
        <v>5</v>
      </c>
      <c r="E19" s="36"/>
      <c r="F19" s="36"/>
      <c r="G19" s="36"/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 t="s">
        <v>5</v>
      </c>
      <c r="C20" s="36"/>
      <c r="D20" s="36"/>
      <c r="E20" s="36" t="s">
        <v>8</v>
      </c>
      <c r="F20" s="36"/>
      <c r="G20" s="36" t="s">
        <v>10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 t="s">
        <v>5</v>
      </c>
      <c r="E21" s="36"/>
      <c r="F21" s="36"/>
      <c r="G21" s="36"/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 t="s">
        <v>9</v>
      </c>
      <c r="C22" s="36"/>
      <c r="D22" s="36"/>
      <c r="E22" s="36" t="s">
        <v>10</v>
      </c>
      <c r="F22" s="36"/>
      <c r="G22" s="36" t="s">
        <v>10</v>
      </c>
      <c r="H22" s="36" t="s">
        <v>10</v>
      </c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 t="s">
        <v>5</v>
      </c>
      <c r="C23" s="36"/>
      <c r="D23" s="36"/>
      <c r="E23" s="36" t="s">
        <v>5</v>
      </c>
      <c r="F23" s="36"/>
      <c r="G23" s="36"/>
      <c r="H23" s="36" t="s">
        <v>5</v>
      </c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 t="s">
        <v>5</v>
      </c>
      <c r="D24" s="36"/>
      <c r="E24" s="36"/>
      <c r="F24" s="36" t="s">
        <v>5</v>
      </c>
      <c r="G24" s="36"/>
      <c r="H24" s="36"/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 t="s">
        <v>5</v>
      </c>
      <c r="C25" s="36"/>
      <c r="D25" s="36"/>
      <c r="E25" s="36" t="s">
        <v>5</v>
      </c>
      <c r="F25" s="36"/>
      <c r="G25" s="36"/>
      <c r="H25" s="36" t="s">
        <v>5</v>
      </c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/>
      <c r="C26" s="36" t="s">
        <v>5</v>
      </c>
      <c r="D26" s="36"/>
      <c r="E26" s="36"/>
      <c r="F26" s="36" t="s">
        <v>5</v>
      </c>
      <c r="G26" s="36"/>
      <c r="H26" s="36"/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/>
      <c r="D27" s="36" t="s">
        <v>5</v>
      </c>
      <c r="E27" s="36"/>
      <c r="F27" s="36"/>
      <c r="G27" s="36" t="s">
        <v>5</v>
      </c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/>
      <c r="D28" s="36" t="s">
        <v>5</v>
      </c>
      <c r="E28" s="36"/>
      <c r="F28" s="36"/>
      <c r="G28" s="36" t="s">
        <v>5</v>
      </c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 t="s">
        <v>8</v>
      </c>
      <c r="D29" s="36" t="s">
        <v>5</v>
      </c>
      <c r="E29" s="36" t="s">
        <v>5</v>
      </c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/>
      <c r="D30" s="36"/>
      <c r="E30" s="36" t="s">
        <v>10</v>
      </c>
      <c r="F30" s="36"/>
      <c r="G30" s="36"/>
      <c r="H30" s="36"/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10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/>
      <c r="C32" s="36"/>
      <c r="D32" s="36" t="s">
        <v>9</v>
      </c>
      <c r="E32" s="36"/>
      <c r="F32" s="36" t="s">
        <v>5</v>
      </c>
      <c r="G32" s="36" t="s">
        <v>8</v>
      </c>
      <c r="H32" s="36" t="s">
        <v>5</v>
      </c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9</v>
      </c>
      <c r="C33" s="36" t="s">
        <v>9</v>
      </c>
      <c r="D33" s="36" t="s">
        <v>5</v>
      </c>
      <c r="E33" s="36" t="s">
        <v>5</v>
      </c>
      <c r="F33" s="36" t="s">
        <v>5</v>
      </c>
      <c r="G33" s="36" t="s">
        <v>5</v>
      </c>
      <c r="H33" s="36"/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 t="s">
        <v>5</v>
      </c>
      <c r="C34" s="36"/>
      <c r="D34" s="36"/>
      <c r="E34" s="36" t="s">
        <v>10</v>
      </c>
      <c r="F34" s="36"/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 t="s">
        <v>5</v>
      </c>
      <c r="C35" s="36"/>
      <c r="D35" s="36"/>
      <c r="E35" s="36" t="s">
        <v>10</v>
      </c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/>
      <c r="D36" s="36" t="s">
        <v>5</v>
      </c>
      <c r="E36" s="36"/>
      <c r="F36" s="36"/>
      <c r="G36" s="36"/>
      <c r="H36" s="36" t="s">
        <v>9</v>
      </c>
      <c r="M36" s="50"/>
      <c r="O36" s="50"/>
      <c r="P36" s="50"/>
    </row>
    <row r="37" spans="1:16" x14ac:dyDescent="0.25">
      <c r="A37" s="4">
        <v>33</v>
      </c>
      <c r="B37" s="36"/>
      <c r="C37" s="36"/>
      <c r="D37" s="36" t="s">
        <v>5</v>
      </c>
      <c r="E37" s="36"/>
      <c r="F37" s="36"/>
      <c r="G37" s="36"/>
      <c r="H37" s="36" t="s">
        <v>9</v>
      </c>
      <c r="M37" t="s">
        <v>103</v>
      </c>
      <c r="P37" t="s">
        <v>103</v>
      </c>
    </row>
    <row r="38" spans="1:16" x14ac:dyDescent="0.25">
      <c r="A38" s="4">
        <v>34</v>
      </c>
      <c r="B38" s="36"/>
      <c r="C38" s="36" t="s">
        <v>5</v>
      </c>
      <c r="D38" s="36"/>
      <c r="E38" s="36"/>
      <c r="F38" s="36" t="s">
        <v>5</v>
      </c>
      <c r="G38" s="36"/>
      <c r="H38" s="36"/>
      <c r="M38" t="s">
        <v>105</v>
      </c>
      <c r="P38" t="s">
        <v>105</v>
      </c>
    </row>
    <row r="39" spans="1:16" x14ac:dyDescent="0.25">
      <c r="A39" s="4">
        <v>35</v>
      </c>
      <c r="B39" s="36" t="s">
        <v>5</v>
      </c>
      <c r="C39" s="36"/>
      <c r="D39" s="36" t="s">
        <v>5</v>
      </c>
      <c r="E39" s="36"/>
      <c r="F39" s="36" t="s">
        <v>5</v>
      </c>
      <c r="G39" s="36"/>
      <c r="H39" s="36"/>
      <c r="M39" t="s">
        <v>97</v>
      </c>
      <c r="P39" t="s">
        <v>97</v>
      </c>
    </row>
    <row r="40" spans="1:16" x14ac:dyDescent="0.25">
      <c r="A40" s="4">
        <v>36</v>
      </c>
      <c r="B40" s="36"/>
      <c r="C40" s="36" t="s">
        <v>5</v>
      </c>
      <c r="D40" s="36"/>
      <c r="E40" s="36" t="s">
        <v>5</v>
      </c>
      <c r="F40" s="36" t="s">
        <v>5</v>
      </c>
      <c r="G40" s="36"/>
      <c r="H40" s="66"/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/>
      <c r="C41" s="36"/>
      <c r="D41" s="36" t="s">
        <v>5</v>
      </c>
      <c r="E41" s="36"/>
      <c r="F41" s="36"/>
      <c r="G41" s="36"/>
      <c r="H41" s="36" t="s">
        <v>5</v>
      </c>
    </row>
    <row r="42" spans="1:16" x14ac:dyDescent="0.25">
      <c r="A42" s="4">
        <v>38</v>
      </c>
      <c r="B42" s="36"/>
      <c r="C42" s="36" t="s">
        <v>5</v>
      </c>
      <c r="D42" s="36"/>
      <c r="E42" s="36"/>
      <c r="F42" s="36"/>
      <c r="G42" s="36" t="s">
        <v>5</v>
      </c>
      <c r="H42" s="36"/>
    </row>
    <row r="43" spans="1:16" x14ac:dyDescent="0.25">
      <c r="A43" s="4">
        <v>39</v>
      </c>
      <c r="B43" s="36" t="s">
        <v>5</v>
      </c>
      <c r="C43" s="36"/>
      <c r="D43" s="36"/>
      <c r="E43" s="36" t="s">
        <v>9</v>
      </c>
      <c r="F43" s="36"/>
      <c r="G43" s="36"/>
      <c r="H43" s="36"/>
    </row>
    <row r="44" spans="1:16" x14ac:dyDescent="0.25">
      <c r="A44" s="4">
        <v>40</v>
      </c>
      <c r="B44" s="36" t="s">
        <v>5</v>
      </c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 t="s">
        <v>5</v>
      </c>
      <c r="C46" s="36"/>
      <c r="D46" s="36" t="s">
        <v>5</v>
      </c>
      <c r="E46" s="36"/>
      <c r="F46" s="36" t="s">
        <v>5</v>
      </c>
      <c r="G46" s="36"/>
      <c r="H46" s="36"/>
    </row>
    <row r="47" spans="1:16" x14ac:dyDescent="0.25">
      <c r="A47" s="4">
        <v>43</v>
      </c>
      <c r="B47" s="36"/>
      <c r="C47" s="36"/>
      <c r="D47" s="36" t="s">
        <v>5</v>
      </c>
      <c r="E47" s="36"/>
      <c r="F47" s="36"/>
      <c r="G47" s="36"/>
      <c r="H47" s="36"/>
    </row>
    <row r="48" spans="1:16" x14ac:dyDescent="0.25">
      <c r="A48" s="4">
        <v>44</v>
      </c>
      <c r="B48" s="36" t="s">
        <v>9</v>
      </c>
      <c r="C48" s="36"/>
      <c r="D48" s="36"/>
      <c r="E48" s="36" t="s">
        <v>9</v>
      </c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  <c r="M50" s="50"/>
    </row>
    <row r="51" spans="1:16" x14ac:dyDescent="0.25">
      <c r="A51" s="4">
        <v>47</v>
      </c>
      <c r="B51" s="36"/>
      <c r="C51" s="36" t="s">
        <v>9</v>
      </c>
      <c r="D51" s="36"/>
      <c r="E51" s="36"/>
      <c r="F51" s="36" t="s">
        <v>5</v>
      </c>
      <c r="G51" s="36"/>
      <c r="H51" s="36"/>
      <c r="P51" s="50"/>
    </row>
    <row r="52" spans="1:16" x14ac:dyDescent="0.25">
      <c r="A52" s="4">
        <v>48</v>
      </c>
      <c r="B52" s="36"/>
      <c r="C52" s="36" t="s">
        <v>9</v>
      </c>
      <c r="D52" s="36"/>
      <c r="E52" s="36"/>
      <c r="F52" s="36" t="s">
        <v>9</v>
      </c>
      <c r="G52" s="36" t="s">
        <v>9</v>
      </c>
      <c r="H52" s="36" t="s">
        <v>9</v>
      </c>
    </row>
    <row r="53" spans="1:16" x14ac:dyDescent="0.25">
      <c r="A53" s="4">
        <v>49</v>
      </c>
      <c r="B53" s="36"/>
      <c r="C53" s="36" t="s">
        <v>9</v>
      </c>
      <c r="D53" s="36"/>
      <c r="E53" s="36"/>
      <c r="F53" s="36" t="s">
        <v>5</v>
      </c>
      <c r="G53" s="36"/>
      <c r="H53" s="36"/>
      <c r="K53" t="s">
        <v>57</v>
      </c>
    </row>
    <row r="54" spans="1:16" x14ac:dyDescent="0.25">
      <c r="A54" s="4">
        <v>50</v>
      </c>
      <c r="B54" s="36" t="s">
        <v>5</v>
      </c>
      <c r="C54" s="36"/>
      <c r="D54" s="36"/>
      <c r="E54" s="36" t="s">
        <v>5</v>
      </c>
      <c r="F54" s="36"/>
      <c r="G54" s="36"/>
      <c r="H54" s="36"/>
    </row>
    <row r="55" spans="1:16" x14ac:dyDescent="0.25">
      <c r="A55" s="4">
        <v>51</v>
      </c>
      <c r="B55" s="36" t="s">
        <v>5</v>
      </c>
      <c r="C55" s="36"/>
      <c r="D55" s="36"/>
      <c r="E55" s="36" t="s">
        <v>5</v>
      </c>
      <c r="F55" s="36"/>
      <c r="G55" s="36"/>
      <c r="H55" s="36"/>
    </row>
    <row r="56" spans="1:16" x14ac:dyDescent="0.25">
      <c r="A56" s="4">
        <v>52</v>
      </c>
      <c r="B56" s="36" t="s">
        <v>5</v>
      </c>
      <c r="C56" s="36" t="s">
        <v>9</v>
      </c>
      <c r="D56" s="36" t="s">
        <v>5</v>
      </c>
      <c r="E56" s="36" t="s">
        <v>10</v>
      </c>
      <c r="F56" s="36" t="s">
        <v>5</v>
      </c>
      <c r="G56" s="36"/>
      <c r="H56" s="36" t="s">
        <v>5</v>
      </c>
    </row>
    <row r="57" spans="1:16" x14ac:dyDescent="0.25">
      <c r="A57" s="4">
        <v>53</v>
      </c>
      <c r="B57" s="36"/>
      <c r="C57" s="36"/>
      <c r="D57" s="36" t="s">
        <v>5</v>
      </c>
      <c r="E57" s="36"/>
      <c r="F57" s="36"/>
      <c r="G57" s="36"/>
      <c r="H57" s="36" t="s">
        <v>5</v>
      </c>
      <c r="P57" s="17"/>
    </row>
    <row r="58" spans="1:16" x14ac:dyDescent="0.25">
      <c r="A58" s="4">
        <v>54</v>
      </c>
      <c r="B58" s="36"/>
      <c r="C58" s="36"/>
      <c r="D58" s="36" t="s">
        <v>5</v>
      </c>
      <c r="E58" s="36"/>
      <c r="F58" s="36"/>
      <c r="G58" s="36"/>
      <c r="H58" s="36" t="s">
        <v>5</v>
      </c>
    </row>
    <row r="59" spans="1:16" x14ac:dyDescent="0.25">
      <c r="A59" s="4">
        <v>55</v>
      </c>
      <c r="B59" s="36"/>
      <c r="C59" s="36" t="s">
        <v>9</v>
      </c>
      <c r="D59" s="36"/>
      <c r="E59" s="36"/>
      <c r="F59" s="36" t="s">
        <v>9</v>
      </c>
      <c r="G59" s="36" t="s">
        <v>5</v>
      </c>
      <c r="H59" s="36"/>
    </row>
    <row r="60" spans="1:16" x14ac:dyDescent="0.25">
      <c r="A60" s="4">
        <v>56</v>
      </c>
      <c r="B60" s="36"/>
      <c r="C60" s="36" t="s">
        <v>9</v>
      </c>
      <c r="D60" s="36"/>
      <c r="E60" s="36"/>
      <c r="F60" s="36"/>
      <c r="G60" s="36"/>
      <c r="H60" s="36"/>
    </row>
    <row r="61" spans="1:16" x14ac:dyDescent="0.25">
      <c r="A61" s="4">
        <v>57</v>
      </c>
      <c r="B61" s="36"/>
      <c r="C61" s="36" t="s">
        <v>9</v>
      </c>
      <c r="D61" s="36"/>
      <c r="E61" s="36" t="s">
        <v>10</v>
      </c>
      <c r="F61" s="36" t="s">
        <v>10</v>
      </c>
      <c r="G61" s="36" t="s">
        <v>5</v>
      </c>
      <c r="H61" s="36" t="s">
        <v>5</v>
      </c>
    </row>
    <row r="62" spans="1:16" x14ac:dyDescent="0.25">
      <c r="A62" s="4">
        <v>58</v>
      </c>
      <c r="B62" s="36"/>
      <c r="C62" s="36" t="s">
        <v>9</v>
      </c>
      <c r="D62" s="36"/>
      <c r="E62" s="36" t="s">
        <v>10</v>
      </c>
      <c r="F62" s="36" t="s">
        <v>10</v>
      </c>
      <c r="G62" s="36"/>
      <c r="H62" s="36" t="s">
        <v>5</v>
      </c>
      <c r="I62" s="38"/>
      <c r="J62"/>
    </row>
    <row r="63" spans="1:16" x14ac:dyDescent="0.25">
      <c r="A63" s="4">
        <v>59</v>
      </c>
      <c r="B63" s="36"/>
      <c r="C63" s="36" t="s">
        <v>9</v>
      </c>
      <c r="D63" s="36"/>
      <c r="E63" s="36" t="s">
        <v>10</v>
      </c>
      <c r="F63" s="36" t="s">
        <v>10</v>
      </c>
      <c r="G63" s="36" t="s">
        <v>5</v>
      </c>
      <c r="H63" s="36" t="s">
        <v>5</v>
      </c>
    </row>
    <row r="64" spans="1:16" x14ac:dyDescent="0.25">
      <c r="A64" s="4">
        <v>60</v>
      </c>
      <c r="B64" s="36" t="s">
        <v>9</v>
      </c>
      <c r="C64" s="36"/>
      <c r="D64" s="36"/>
      <c r="E64" s="36"/>
      <c r="F64" s="36" t="s">
        <v>10</v>
      </c>
      <c r="G64" s="36" t="s">
        <v>5</v>
      </c>
      <c r="H64" s="36"/>
    </row>
    <row r="65" spans="1:8" x14ac:dyDescent="0.25">
      <c r="A65" s="4">
        <v>61</v>
      </c>
      <c r="B65" s="36"/>
      <c r="C65" s="36" t="s">
        <v>9</v>
      </c>
      <c r="D65" s="36"/>
      <c r="E65" s="36" t="s">
        <v>10</v>
      </c>
      <c r="F65" s="36"/>
      <c r="G65" s="36"/>
      <c r="H65" s="36" t="s">
        <v>5</v>
      </c>
    </row>
    <row r="66" spans="1:8" x14ac:dyDescent="0.25">
      <c r="A66" s="4">
        <v>62</v>
      </c>
      <c r="B66" s="36"/>
      <c r="C66" s="36" t="s">
        <v>9</v>
      </c>
      <c r="D66" s="36"/>
      <c r="E66" s="36" t="s">
        <v>10</v>
      </c>
      <c r="F66" s="36" t="s">
        <v>8</v>
      </c>
      <c r="G66" s="36"/>
      <c r="H66" s="36" t="s">
        <v>5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9</v>
      </c>
      <c r="C70" s="36"/>
      <c r="D70" s="36"/>
      <c r="E70" s="36"/>
      <c r="F70" s="36" t="s">
        <v>10</v>
      </c>
      <c r="G70" s="36" t="s">
        <v>9</v>
      </c>
      <c r="H70" s="36"/>
    </row>
    <row r="71" spans="1:8" x14ac:dyDescent="0.25">
      <c r="A71" s="4">
        <v>67</v>
      </c>
      <c r="B71" s="36" t="s">
        <v>9</v>
      </c>
      <c r="C71" s="36"/>
      <c r="D71" s="36"/>
      <c r="E71" s="36"/>
      <c r="F71" s="36" t="s">
        <v>10</v>
      </c>
      <c r="G71" s="36" t="s">
        <v>5</v>
      </c>
      <c r="H71" s="36"/>
    </row>
    <row r="72" spans="1:8" x14ac:dyDescent="0.25">
      <c r="A72" s="4">
        <v>68</v>
      </c>
      <c r="B72" s="36" t="s">
        <v>9</v>
      </c>
      <c r="C72" s="36"/>
      <c r="D72" s="36"/>
      <c r="E72" s="36" t="s">
        <v>8</v>
      </c>
      <c r="F72" s="36" t="s">
        <v>8</v>
      </c>
      <c r="G72" s="36" t="s">
        <v>5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 t="s">
        <v>9</v>
      </c>
      <c r="D74" s="36"/>
      <c r="E74" s="36" t="s">
        <v>5</v>
      </c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 t="s">
        <v>9</v>
      </c>
      <c r="C76" s="36" t="s">
        <v>9</v>
      </c>
      <c r="D76" s="36"/>
      <c r="E76" s="36" t="s">
        <v>5</v>
      </c>
      <c r="F76" s="36"/>
      <c r="G76" s="36"/>
      <c r="H76" s="36" t="s">
        <v>5</v>
      </c>
    </row>
    <row r="77" spans="1:8" x14ac:dyDescent="0.25">
      <c r="A77" s="4">
        <v>73</v>
      </c>
      <c r="B77" s="36"/>
      <c r="C77" s="36"/>
      <c r="D77" s="36" t="s">
        <v>8</v>
      </c>
      <c r="E77" s="36"/>
      <c r="F77" s="36"/>
      <c r="G77" s="36"/>
      <c r="H77" s="36" t="s">
        <v>5</v>
      </c>
    </row>
    <row r="78" spans="1:8" x14ac:dyDescent="0.25">
      <c r="A78" s="4">
        <v>74</v>
      </c>
      <c r="B78" s="36" t="s">
        <v>10</v>
      </c>
      <c r="C78" s="36"/>
      <c r="D78" s="36"/>
      <c r="E78" s="36" t="s">
        <v>10</v>
      </c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 t="s">
        <v>5</v>
      </c>
      <c r="D80" s="36"/>
      <c r="E80" s="36"/>
      <c r="F80" s="36"/>
      <c r="G80" s="36"/>
      <c r="H80" s="36" t="s">
        <v>5</v>
      </c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/>
      <c r="C83" s="36"/>
      <c r="D83" s="36" t="s">
        <v>9</v>
      </c>
      <c r="E83" s="36"/>
      <c r="F83" s="36"/>
      <c r="G83" s="36"/>
      <c r="H83" s="36"/>
    </row>
    <row r="84" spans="1:8" x14ac:dyDescent="0.25">
      <c r="A84" s="4">
        <v>106</v>
      </c>
      <c r="B84" s="37"/>
      <c r="C84" s="36"/>
      <c r="D84" s="36" t="s">
        <v>9</v>
      </c>
      <c r="E84" s="36"/>
      <c r="F84" s="36"/>
      <c r="G84" s="36"/>
      <c r="H84" s="36"/>
    </row>
    <row r="85" spans="1:8" x14ac:dyDescent="0.25">
      <c r="A85" s="4">
        <v>107</v>
      </c>
      <c r="B85" s="36"/>
      <c r="C85" s="36" t="s">
        <v>9</v>
      </c>
      <c r="D85" s="36"/>
      <c r="E85" s="37"/>
      <c r="F85" s="36"/>
      <c r="G85" s="36"/>
      <c r="H85" s="36" t="s">
        <v>5</v>
      </c>
    </row>
    <row r="86" spans="1:8" x14ac:dyDescent="0.25">
      <c r="A86" s="4">
        <v>108</v>
      </c>
      <c r="B86" s="36"/>
      <c r="C86" s="36" t="s">
        <v>9</v>
      </c>
      <c r="D86" s="36"/>
      <c r="E86" s="37"/>
      <c r="F86" s="36"/>
      <c r="G86" s="36"/>
      <c r="H86" s="36" t="s">
        <v>5</v>
      </c>
    </row>
    <row r="87" spans="1:8" x14ac:dyDescent="0.25">
      <c r="A87" s="4">
        <v>109</v>
      </c>
      <c r="B87" s="36"/>
      <c r="C87" s="36" t="s">
        <v>5</v>
      </c>
      <c r="D87" s="36"/>
      <c r="E87" s="36" t="s">
        <v>5</v>
      </c>
      <c r="F87" s="36"/>
      <c r="G87" s="36"/>
      <c r="H87" s="36"/>
    </row>
    <row r="88" spans="1:8" x14ac:dyDescent="0.25">
      <c r="A88" s="4">
        <v>110</v>
      </c>
      <c r="B88" s="36"/>
      <c r="C88" s="36"/>
      <c r="D88" s="36" t="s">
        <v>9</v>
      </c>
      <c r="E88" s="36" t="s">
        <v>5</v>
      </c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 t="s">
        <v>9</v>
      </c>
      <c r="C99" s="36"/>
      <c r="D99" s="36"/>
      <c r="E99" s="36" t="s">
        <v>5</v>
      </c>
      <c r="F99" s="36"/>
      <c r="G99" s="36"/>
      <c r="H99" s="36" t="s">
        <v>5</v>
      </c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 t="s">
        <v>5</v>
      </c>
      <c r="D101" s="36"/>
      <c r="E101" s="37"/>
      <c r="F101" s="36" t="s">
        <v>5</v>
      </c>
      <c r="G101" s="36"/>
      <c r="H101" s="36"/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 t="s">
        <v>9</v>
      </c>
      <c r="C103" s="36"/>
      <c r="D103" s="36"/>
      <c r="E103" s="36"/>
      <c r="F103" s="36"/>
      <c r="G103" s="36" t="s">
        <v>5</v>
      </c>
      <c r="H103" s="36"/>
    </row>
    <row r="104" spans="1:8" x14ac:dyDescent="0.25">
      <c r="A104" s="4">
        <v>126</v>
      </c>
      <c r="B104" s="36" t="s">
        <v>9</v>
      </c>
      <c r="C104" s="36"/>
      <c r="D104" s="36"/>
      <c r="E104" s="37" t="s">
        <v>5</v>
      </c>
      <c r="F104" s="36"/>
      <c r="G104" s="36" t="s">
        <v>5</v>
      </c>
      <c r="H104" s="36"/>
    </row>
    <row r="105" spans="1:8" x14ac:dyDescent="0.25">
      <c r="A105" s="4">
        <v>127</v>
      </c>
      <c r="B105" s="36"/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/>
      <c r="C106" s="36"/>
      <c r="D106" s="36"/>
      <c r="E106" s="36"/>
      <c r="F106" s="36" t="s">
        <v>10</v>
      </c>
      <c r="G106" s="36" t="s">
        <v>5</v>
      </c>
      <c r="H106" s="36"/>
    </row>
    <row r="107" spans="1:8" x14ac:dyDescent="0.25">
      <c r="A107" s="4">
        <v>129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/>
      <c r="D108" s="36"/>
      <c r="E108" s="36" t="s">
        <v>10</v>
      </c>
      <c r="F108" s="36" t="s">
        <v>5</v>
      </c>
      <c r="G108" s="36"/>
      <c r="H108" s="36"/>
    </row>
    <row r="109" spans="1:8" x14ac:dyDescent="0.25">
      <c r="A109" s="4">
        <v>131</v>
      </c>
      <c r="B109" s="36"/>
      <c r="C109" s="36"/>
      <c r="D109" s="36"/>
      <c r="E109" s="36"/>
      <c r="F109" s="36"/>
      <c r="G109" s="36"/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109:F110 F108:G108 F107:H107 D107:E111 F16:H16 F77:H77 F32:F33 B13:H14 D44:E44 G6:H6 G32:H32 B15:E16 B17:H17 B52:H52 B36:H36 B5:H5 B25:E25 D86:F86 H80:H84 B21:E21 C79:C80 B34 B23:B24 D24:E24 D23:F23 C22:C24 E19:E20 E18:H18 B26:C26 F78:G78 D79:G85 B53:D77 B38:E43 B37 B81:C111 B18:D20 B27:E31 D32:E32 B33:E33 D34 B35:D35 D45:D51 B44:C51 D88:D106 B6:E12 E45:E46 E53 D87:G87 E88:G97 G7:G8 I29:I39 F38 E47:H47 G48:H48 I41:I61 I63:I78 E34:E35 F6:F10 F39:H46 E61:F71 G52:H69 D37:H37">
    <cfRule type="cellIs" dxfId="10148" priority="617" operator="equal">
      <formula>"Energia"</formula>
    </cfRule>
    <cfRule type="cellIs" dxfId="10147" priority="619" operator="equal">
      <formula>"Operação"</formula>
    </cfRule>
    <cfRule type="cellIs" dxfId="10146" priority="620" operator="equal">
      <formula>"Chuva"</formula>
    </cfRule>
    <cfRule type="cellIs" dxfId="10145" priority="621" operator="equal">
      <formula>"Elétrico"</formula>
    </cfRule>
    <cfRule type="cellIs" dxfId="10144" priority="622" operator="equal">
      <formula>"Mecânico"</formula>
    </cfRule>
    <cfRule type="cellIs" dxfId="10143" priority="623" operator="equal">
      <formula>"Ok"</formula>
    </cfRule>
  </conditionalFormatting>
  <conditionalFormatting sqref="I5:I16 I19:I26 F109:F110 F108:G108 F107:H107 D107:E111 F16:H16 F77:H77 F32:F33 B13:H14 D44:E44 G6:H6 G32:H32 B15:E16 B17:H17 B52:H52 B36:H36 B5:H5 B25:E25 D86:F86 H80:H84 B21:E21 C79:C80 B34 B23:B24 D24:E24 D23:F23 C22:C24 E19:E20 E18:H18 B26:C26 F78:G78 D79:G85 B53:D77 B38:E43 B37 B81:C111 B18:D20 B27:E31 D32:E32 B33:E33 D34 B35:D35 D45:D51 B44:C51 D88:D106 B6:E12 E45:E46 E53 D87:G87 E88:G97 G7:G8 I29:I39 F38 E47:H47 G48:H48 I41:I61 I63:I78 E34:E35 F6:F10 F39:H46 E61:F71 G52:H69 D37:H37">
    <cfRule type="cellIs" dxfId="10142" priority="618" operator="equal">
      <formula>"Feito"</formula>
    </cfRule>
  </conditionalFormatting>
  <conditionalFormatting sqref="J7">
    <cfRule type="iconSet" priority="616">
      <iconSet iconSet="3Arrows">
        <cfvo type="percent" val="0"/>
        <cfvo type="percent" val="33"/>
        <cfvo type="percent" val="67"/>
      </iconSet>
    </cfRule>
  </conditionalFormatting>
  <conditionalFormatting sqref="E12 B11:E11 G109:G110 G106 G28 G74:H76 H70:H71 B12:B13 G15:H15 G19:H19 F35:H35 G38 F33:H33 C12:C17 B97:F97 H21 D32:H32 G50:H51 G99 G103:G104 B98:D103 H30:H31 G101 G39:H39 G41:H48 G40 G63:H69 G62 B5:F10 G5:H12 G53:H61 H62:H63 H23">
    <cfRule type="cellIs" dxfId="10141" priority="615" operator="equal">
      <formula>"Energia"</formula>
    </cfRule>
  </conditionalFormatting>
  <conditionalFormatting sqref="G109:G110 H108:H111 H78 G106 H94 H103:H106 G28 F35:H35 G74:H76 H70:H71 G15:H15 G19:H19 H30:H31 G33:H33 G38 H21 G50:H51 H96 G99:H99 G103:G104 G86 H85:H89 G101:H101 H100 G5:H12 H23">
    <cfRule type="cellIs" dxfId="10140" priority="608" operator="equal">
      <formula>"Energia"</formula>
    </cfRule>
    <cfRule type="cellIs" dxfId="10139" priority="610" operator="equal">
      <formula>"Operação"</formula>
    </cfRule>
    <cfRule type="cellIs" dxfId="10138" priority="611" operator="equal">
      <formula>"Chuva"</formula>
    </cfRule>
    <cfRule type="cellIs" dxfId="10137" priority="612" operator="equal">
      <formula>"Elétrico"</formula>
    </cfRule>
    <cfRule type="cellIs" dxfId="10136" priority="613" operator="equal">
      <formula>"Mecânico"</formula>
    </cfRule>
    <cfRule type="cellIs" dxfId="10135" priority="614" operator="equal">
      <formula>"Ok"</formula>
    </cfRule>
  </conditionalFormatting>
  <conditionalFormatting sqref="G109:G110 H108:H111 H78 G106 H94 H103:H106 G28 F35:H35 G74:H76 H70:H71 G15:H15 G19:H19 H30:H31 G33:H33 G38 H21 G50:H51 H96 G99:H99 G103:G104 G86 H85:H89 G101:H101 H100 G5:H12 H23">
    <cfRule type="cellIs" dxfId="10134" priority="609" operator="equal">
      <formula>"Feito"</formula>
    </cfRule>
  </conditionalFormatting>
  <conditionalFormatting sqref="E103:F103 E99 F98 E102">
    <cfRule type="cellIs" dxfId="10133" priority="607" operator="equal">
      <formula>"Energia"</formula>
    </cfRule>
  </conditionalFormatting>
  <conditionalFormatting sqref="F111 F30:F31 F11:F12 E103:F103 F19:F22 E48:F48 F15 E58:F59 F56:F57 F60 E73:F76 E99 E54:F55 E50:F51 F49 F98 E105:F105 F104 E102 F53 E106">
    <cfRule type="cellIs" dxfId="10132" priority="600" operator="equal">
      <formula>"Energia"</formula>
    </cfRule>
    <cfRule type="cellIs" dxfId="10131" priority="602" operator="equal">
      <formula>"Operação"</formula>
    </cfRule>
    <cfRule type="cellIs" dxfId="10130" priority="603" operator="equal">
      <formula>"Chuva"</formula>
    </cfRule>
    <cfRule type="cellIs" dxfId="10129" priority="604" operator="equal">
      <formula>"Elétrico"</formula>
    </cfRule>
    <cfRule type="cellIs" dxfId="10128" priority="605" operator="equal">
      <formula>"Mecânico"</formula>
    </cfRule>
    <cfRule type="cellIs" dxfId="10127" priority="606" operator="equal">
      <formula>"Ok"</formula>
    </cfRule>
  </conditionalFormatting>
  <conditionalFormatting sqref="F111 F30:F31 F11:F12 E103:F103 F19:F22 E48:F48 F15 E58:F59 F56:F57 F60 E73:F76 E99 E54:F55 E50:F51 F49 F98 E105:F105 F104 E102 F53 E106">
    <cfRule type="cellIs" dxfId="10126" priority="601" operator="equal">
      <formula>"Feito"</formula>
    </cfRule>
  </conditionalFormatting>
  <conditionalFormatting sqref="B79:B80 B78:E78">
    <cfRule type="cellIs" dxfId="10125" priority="593" operator="equal">
      <formula>"Energia"</formula>
    </cfRule>
    <cfRule type="cellIs" dxfId="10124" priority="595" operator="equal">
      <formula>"Operação"</formula>
    </cfRule>
    <cfRule type="cellIs" dxfId="10123" priority="596" operator="equal">
      <formula>"Chuva"</formula>
    </cfRule>
    <cfRule type="cellIs" dxfId="10122" priority="597" operator="equal">
      <formula>"Elétrico"</formula>
    </cfRule>
    <cfRule type="cellIs" dxfId="10121" priority="598" operator="equal">
      <formula>"Mecânico"</formula>
    </cfRule>
    <cfRule type="cellIs" dxfId="10120" priority="599" operator="equal">
      <formula>"Ok"</formula>
    </cfRule>
  </conditionalFormatting>
  <conditionalFormatting sqref="B79:B80 B78:E78">
    <cfRule type="cellIs" dxfId="10119" priority="594" operator="equal">
      <formula>"Feito"</formula>
    </cfRule>
  </conditionalFormatting>
  <conditionalFormatting sqref="C56">
    <cfRule type="cellIs" dxfId="10118" priority="586" operator="equal">
      <formula>"Energia"</formula>
    </cfRule>
    <cfRule type="cellIs" dxfId="10117" priority="588" operator="equal">
      <formula>"Operação"</formula>
    </cfRule>
    <cfRule type="cellIs" dxfId="10116" priority="589" operator="equal">
      <formula>"Chuva"</formula>
    </cfRule>
    <cfRule type="cellIs" dxfId="10115" priority="590" operator="equal">
      <formula>"Elétrico"</formula>
    </cfRule>
    <cfRule type="cellIs" dxfId="10114" priority="591" operator="equal">
      <formula>"Mecânico"</formula>
    </cfRule>
    <cfRule type="cellIs" dxfId="10113" priority="592" operator="equal">
      <formula>"Ok"</formula>
    </cfRule>
  </conditionalFormatting>
  <conditionalFormatting sqref="C56">
    <cfRule type="cellIs" dxfId="10112" priority="587" operator="equal">
      <formula>"Feito"</formula>
    </cfRule>
  </conditionalFormatting>
  <conditionalFormatting sqref="B111:C111">
    <cfRule type="cellIs" dxfId="10111" priority="585" operator="equal">
      <formula>"Energia"</formula>
    </cfRule>
  </conditionalFormatting>
  <conditionalFormatting sqref="B90:C90">
    <cfRule type="cellIs" dxfId="10110" priority="584" operator="equal">
      <formula>"Energia"</formula>
    </cfRule>
  </conditionalFormatting>
  <conditionalFormatting sqref="B92:C92">
    <cfRule type="cellIs" dxfId="10109" priority="583" operator="equal">
      <formula>"Energia"</formula>
    </cfRule>
  </conditionalFormatting>
  <conditionalFormatting sqref="C27:E27 D28:D30">
    <cfRule type="cellIs" dxfId="10108" priority="582" operator="equal">
      <formula>"Energia"</formula>
    </cfRule>
  </conditionalFormatting>
  <conditionalFormatting sqref="D60:D76">
    <cfRule type="cellIs" dxfId="10107" priority="581" operator="equal">
      <formula>"Energia"</formula>
    </cfRule>
  </conditionalFormatting>
  <conditionalFormatting sqref="C30:D30">
    <cfRule type="cellIs" dxfId="10106" priority="580" operator="equal">
      <formula>"Energia"</formula>
    </cfRule>
  </conditionalFormatting>
  <conditionalFormatting sqref="C35">
    <cfRule type="cellIs" dxfId="10105" priority="579" operator="equal">
      <formula>"Energia"</formula>
    </cfRule>
  </conditionalFormatting>
  <conditionalFormatting sqref="H79">
    <cfRule type="cellIs" dxfId="10104" priority="572" operator="equal">
      <formula>"Energia"</formula>
    </cfRule>
    <cfRule type="cellIs" dxfId="10103" priority="574" operator="equal">
      <formula>"Operação"</formula>
    </cfRule>
    <cfRule type="cellIs" dxfId="10102" priority="575" operator="equal">
      <formula>"Chuva"</formula>
    </cfRule>
    <cfRule type="cellIs" dxfId="10101" priority="576" operator="equal">
      <formula>"Elétrico"</formula>
    </cfRule>
    <cfRule type="cellIs" dxfId="10100" priority="577" operator="equal">
      <formula>"Mecânico"</formula>
    </cfRule>
    <cfRule type="cellIs" dxfId="10099" priority="578" operator="equal">
      <formula>"Ok"</formula>
    </cfRule>
  </conditionalFormatting>
  <conditionalFormatting sqref="H79">
    <cfRule type="cellIs" dxfId="10098" priority="573" operator="equal">
      <formula>"Feito"</formula>
    </cfRule>
  </conditionalFormatting>
  <conditionalFormatting sqref="F101">
    <cfRule type="cellIs" dxfId="10097" priority="565" operator="equal">
      <formula>"Energia"</formula>
    </cfRule>
    <cfRule type="cellIs" dxfId="10096" priority="567" operator="equal">
      <formula>"Operação"</formula>
    </cfRule>
    <cfRule type="cellIs" dxfId="10095" priority="568" operator="equal">
      <formula>"Chuva"</formula>
    </cfRule>
    <cfRule type="cellIs" dxfId="10094" priority="569" operator="equal">
      <formula>"Elétrico"</formula>
    </cfRule>
    <cfRule type="cellIs" dxfId="10093" priority="570" operator="equal">
      <formula>"Mecânico"</formula>
    </cfRule>
    <cfRule type="cellIs" dxfId="10092" priority="571" operator="equal">
      <formula>"Ok"</formula>
    </cfRule>
  </conditionalFormatting>
  <conditionalFormatting sqref="F101">
    <cfRule type="cellIs" dxfId="10091" priority="566" operator="equal">
      <formula>"Feito"</formula>
    </cfRule>
  </conditionalFormatting>
  <conditionalFormatting sqref="F101">
    <cfRule type="cellIs" dxfId="10090" priority="564" operator="equal">
      <formula>"Energia"</formula>
    </cfRule>
  </conditionalFormatting>
  <conditionalFormatting sqref="H104">
    <cfRule type="cellIs" dxfId="10089" priority="563" operator="equal">
      <formula>"Energia"</formula>
    </cfRule>
  </conditionalFormatting>
  <conditionalFormatting sqref="C41">
    <cfRule type="cellIs" dxfId="10088" priority="562" operator="equal">
      <formula>"Energia"</formula>
    </cfRule>
  </conditionalFormatting>
  <conditionalFormatting sqref="C57:C58">
    <cfRule type="cellIs" dxfId="10087" priority="561" operator="equal">
      <formula>"Energia"</formula>
    </cfRule>
  </conditionalFormatting>
  <conditionalFormatting sqref="C111">
    <cfRule type="cellIs" dxfId="10086" priority="560" operator="equal">
      <formula>"Energia"</formula>
    </cfRule>
  </conditionalFormatting>
  <conditionalFormatting sqref="C108">
    <cfRule type="cellIs" dxfId="10085" priority="559" operator="equal">
      <formula>"Energia"</formula>
    </cfRule>
  </conditionalFormatting>
  <conditionalFormatting sqref="D15:E15">
    <cfRule type="cellIs" dxfId="10084" priority="558" operator="equal">
      <formula>"Energia"</formula>
    </cfRule>
  </conditionalFormatting>
  <conditionalFormatting sqref="D27:D28">
    <cfRule type="cellIs" dxfId="10083" priority="557" operator="equal">
      <formula>"Energia"</formula>
    </cfRule>
  </conditionalFormatting>
  <conditionalFormatting sqref="E28:E29">
    <cfRule type="cellIs" dxfId="10082" priority="556" operator="equal">
      <formula>"Energia"</formula>
    </cfRule>
  </conditionalFormatting>
  <conditionalFormatting sqref="E28:E29">
    <cfRule type="cellIs" dxfId="10081" priority="555" operator="equal">
      <formula>"Energia"</formula>
    </cfRule>
  </conditionalFormatting>
  <conditionalFormatting sqref="D30">
    <cfRule type="cellIs" dxfId="10080" priority="554" operator="equal">
      <formula>"Energia"</formula>
    </cfRule>
  </conditionalFormatting>
  <conditionalFormatting sqref="D39:D40 D44:D53 D77">
    <cfRule type="cellIs" dxfId="10079" priority="553" operator="equal">
      <formula>"Energia"</formula>
    </cfRule>
  </conditionalFormatting>
  <conditionalFormatting sqref="D39:D40 D44:D53 D77">
    <cfRule type="cellIs" dxfId="10078" priority="552" operator="equal">
      <formula>"Energia"</formula>
    </cfRule>
  </conditionalFormatting>
  <conditionalFormatting sqref="D39:D40 D44:D53 D77">
    <cfRule type="cellIs" dxfId="10077" priority="551" operator="equal">
      <formula>"Energia"</formula>
    </cfRule>
  </conditionalFormatting>
  <conditionalFormatting sqref="E27">
    <cfRule type="cellIs" dxfId="10076" priority="550" operator="equal">
      <formula>"Energia"</formula>
    </cfRule>
  </conditionalFormatting>
  <conditionalFormatting sqref="F28">
    <cfRule type="cellIs" dxfId="10075" priority="543" operator="equal">
      <formula>"Energia"</formula>
    </cfRule>
    <cfRule type="cellIs" dxfId="10074" priority="545" operator="equal">
      <formula>"Operação"</formula>
    </cfRule>
    <cfRule type="cellIs" dxfId="10073" priority="546" operator="equal">
      <formula>"Chuva"</formula>
    </cfRule>
    <cfRule type="cellIs" dxfId="10072" priority="547" operator="equal">
      <formula>"Elétrico"</formula>
    </cfRule>
    <cfRule type="cellIs" dxfId="10071" priority="548" operator="equal">
      <formula>"Mecânico"</formula>
    </cfRule>
    <cfRule type="cellIs" dxfId="10070" priority="549" operator="equal">
      <formula>"Ok"</formula>
    </cfRule>
  </conditionalFormatting>
  <conditionalFormatting sqref="F28">
    <cfRule type="cellIs" dxfId="10069" priority="544" operator="equal">
      <formula>"Feito"</formula>
    </cfRule>
  </conditionalFormatting>
  <conditionalFormatting sqref="F28">
    <cfRule type="cellIs" dxfId="10068" priority="542" operator="equal">
      <formula>"Energia"</formula>
    </cfRule>
  </conditionalFormatting>
  <conditionalFormatting sqref="F28">
    <cfRule type="cellIs" dxfId="10067" priority="541" operator="equal">
      <formula>"Energia"</formula>
    </cfRule>
  </conditionalFormatting>
  <conditionalFormatting sqref="G45">
    <cfRule type="cellIs" dxfId="10066" priority="534" operator="equal">
      <formula>"Energia"</formula>
    </cfRule>
    <cfRule type="cellIs" dxfId="10065" priority="536" operator="equal">
      <formula>"Operação"</formula>
    </cfRule>
    <cfRule type="cellIs" dxfId="10064" priority="537" operator="equal">
      <formula>"Chuva"</formula>
    </cfRule>
    <cfRule type="cellIs" dxfId="10063" priority="538" operator="equal">
      <formula>"Elétrico"</formula>
    </cfRule>
    <cfRule type="cellIs" dxfId="10062" priority="539" operator="equal">
      <formula>"Mecânico"</formula>
    </cfRule>
    <cfRule type="cellIs" dxfId="10061" priority="540" operator="equal">
      <formula>"Ok"</formula>
    </cfRule>
  </conditionalFormatting>
  <conditionalFormatting sqref="G45">
    <cfRule type="cellIs" dxfId="10060" priority="535" operator="equal">
      <formula>"Feito"</formula>
    </cfRule>
  </conditionalFormatting>
  <conditionalFormatting sqref="E108">
    <cfRule type="cellIs" dxfId="10059" priority="526" operator="equal">
      <formula>"Energia"</formula>
    </cfRule>
  </conditionalFormatting>
  <conditionalFormatting sqref="G9:H10 H11">
    <cfRule type="cellIs" dxfId="10058" priority="519" operator="equal">
      <formula>"Energia"</formula>
    </cfRule>
    <cfRule type="cellIs" dxfId="10057" priority="521" operator="equal">
      <formula>"Operação"</formula>
    </cfRule>
    <cfRule type="cellIs" dxfId="10056" priority="522" operator="equal">
      <formula>"Chuva"</formula>
    </cfRule>
    <cfRule type="cellIs" dxfId="10055" priority="523" operator="equal">
      <formula>"Elétrico"</formula>
    </cfRule>
    <cfRule type="cellIs" dxfId="10054" priority="524" operator="equal">
      <formula>"Mecânico"</formula>
    </cfRule>
    <cfRule type="cellIs" dxfId="10053" priority="525" operator="equal">
      <formula>"Ok"</formula>
    </cfRule>
  </conditionalFormatting>
  <conditionalFormatting sqref="G9:H10 H11">
    <cfRule type="cellIs" dxfId="10052" priority="520" operator="equal">
      <formula>"Feito"</formula>
    </cfRule>
  </conditionalFormatting>
  <conditionalFormatting sqref="H78">
    <cfRule type="cellIs" dxfId="10051" priority="518" operator="equal">
      <formula>"Energia"</formula>
    </cfRule>
  </conditionalFormatting>
  <conditionalFormatting sqref="G105">
    <cfRule type="cellIs" dxfId="10050" priority="511" operator="equal">
      <formula>"Energia"</formula>
    </cfRule>
    <cfRule type="cellIs" dxfId="10049" priority="513" operator="equal">
      <formula>"Operação"</formula>
    </cfRule>
    <cfRule type="cellIs" dxfId="10048" priority="514" operator="equal">
      <formula>"Chuva"</formula>
    </cfRule>
    <cfRule type="cellIs" dxfId="10047" priority="515" operator="equal">
      <formula>"Elétrico"</formula>
    </cfRule>
    <cfRule type="cellIs" dxfId="10046" priority="516" operator="equal">
      <formula>"Mecânico"</formula>
    </cfRule>
    <cfRule type="cellIs" dxfId="10045" priority="517" operator="equal">
      <formula>"Ok"</formula>
    </cfRule>
  </conditionalFormatting>
  <conditionalFormatting sqref="G105">
    <cfRule type="cellIs" dxfId="10044" priority="512" operator="equal">
      <formula>"Feito"</formula>
    </cfRule>
  </conditionalFormatting>
  <conditionalFormatting sqref="G111">
    <cfRule type="cellIs" dxfId="10043" priority="504" operator="equal">
      <formula>"Energia"</formula>
    </cfRule>
    <cfRule type="cellIs" dxfId="10042" priority="506" operator="equal">
      <formula>"Operação"</formula>
    </cfRule>
    <cfRule type="cellIs" dxfId="10041" priority="507" operator="equal">
      <formula>"Chuva"</formula>
    </cfRule>
    <cfRule type="cellIs" dxfId="10040" priority="508" operator="equal">
      <formula>"Elétrico"</formula>
    </cfRule>
    <cfRule type="cellIs" dxfId="10039" priority="509" operator="equal">
      <formula>"Mecânico"</formula>
    </cfRule>
    <cfRule type="cellIs" dxfId="10038" priority="510" operator="equal">
      <formula>"Ok"</formula>
    </cfRule>
  </conditionalFormatting>
  <conditionalFormatting sqref="G111">
    <cfRule type="cellIs" dxfId="10037" priority="505" operator="equal">
      <formula>"Feito"</formula>
    </cfRule>
  </conditionalFormatting>
  <conditionalFormatting sqref="F34">
    <cfRule type="cellIs" dxfId="10036" priority="497" operator="equal">
      <formula>"Energia"</formula>
    </cfRule>
    <cfRule type="cellIs" dxfId="10035" priority="499" operator="equal">
      <formula>"Operação"</formula>
    </cfRule>
    <cfRule type="cellIs" dxfId="10034" priority="500" operator="equal">
      <formula>"Chuva"</formula>
    </cfRule>
    <cfRule type="cellIs" dxfId="10033" priority="501" operator="equal">
      <formula>"Elétrico"</formula>
    </cfRule>
    <cfRule type="cellIs" dxfId="10032" priority="502" operator="equal">
      <formula>"Mecânico"</formula>
    </cfRule>
    <cfRule type="cellIs" dxfId="10031" priority="503" operator="equal">
      <formula>"Ok"</formula>
    </cfRule>
  </conditionalFormatting>
  <conditionalFormatting sqref="F34">
    <cfRule type="cellIs" dxfId="10030" priority="498" operator="equal">
      <formula>"Feito"</formula>
    </cfRule>
  </conditionalFormatting>
  <conditionalFormatting sqref="F24:H24">
    <cfRule type="cellIs" dxfId="10029" priority="490" operator="equal">
      <formula>"Energia"</formula>
    </cfRule>
    <cfRule type="cellIs" dxfId="10028" priority="492" operator="equal">
      <formula>"Operação"</formula>
    </cfRule>
    <cfRule type="cellIs" dxfId="10027" priority="493" operator="equal">
      <formula>"Chuva"</formula>
    </cfRule>
    <cfRule type="cellIs" dxfId="10026" priority="494" operator="equal">
      <formula>"Elétrico"</formula>
    </cfRule>
    <cfRule type="cellIs" dxfId="10025" priority="495" operator="equal">
      <formula>"Mecânico"</formula>
    </cfRule>
    <cfRule type="cellIs" dxfId="10024" priority="496" operator="equal">
      <formula>"Ok"</formula>
    </cfRule>
  </conditionalFormatting>
  <conditionalFormatting sqref="F24:H24">
    <cfRule type="cellIs" dxfId="10023" priority="491" operator="equal">
      <formula>"Feito"</formula>
    </cfRule>
  </conditionalFormatting>
  <conditionalFormatting sqref="D26:F26">
    <cfRule type="cellIs" dxfId="10022" priority="483" operator="equal">
      <formula>"Energia"</formula>
    </cfRule>
    <cfRule type="cellIs" dxfId="10021" priority="485" operator="equal">
      <formula>"Operação"</formula>
    </cfRule>
    <cfRule type="cellIs" dxfId="10020" priority="486" operator="equal">
      <formula>"Chuva"</formula>
    </cfRule>
    <cfRule type="cellIs" dxfId="10019" priority="487" operator="equal">
      <formula>"Elétrico"</formula>
    </cfRule>
    <cfRule type="cellIs" dxfId="10018" priority="488" operator="equal">
      <formula>"Mecânico"</formula>
    </cfRule>
    <cfRule type="cellIs" dxfId="10017" priority="489" operator="equal">
      <formula>"Ok"</formula>
    </cfRule>
  </conditionalFormatting>
  <conditionalFormatting sqref="D26:F26">
    <cfRule type="cellIs" dxfId="10016" priority="484" operator="equal">
      <formula>"Feito"</formula>
    </cfRule>
  </conditionalFormatting>
  <conditionalFormatting sqref="G73:H73">
    <cfRule type="cellIs" dxfId="10015" priority="476" operator="equal">
      <formula>"Energia"</formula>
    </cfRule>
    <cfRule type="cellIs" dxfId="10014" priority="478" operator="equal">
      <formula>"Operação"</formula>
    </cfRule>
    <cfRule type="cellIs" dxfId="10013" priority="479" operator="equal">
      <formula>"Chuva"</formula>
    </cfRule>
    <cfRule type="cellIs" dxfId="10012" priority="480" operator="equal">
      <formula>"Elétrico"</formula>
    </cfRule>
    <cfRule type="cellIs" dxfId="10011" priority="481" operator="equal">
      <formula>"Mecânico"</formula>
    </cfRule>
    <cfRule type="cellIs" dxfId="10010" priority="482" operator="equal">
      <formula>"Ok"</formula>
    </cfRule>
  </conditionalFormatting>
  <conditionalFormatting sqref="G73:H73">
    <cfRule type="cellIs" dxfId="10009" priority="477" operator="equal">
      <formula>"Feito"</formula>
    </cfRule>
  </conditionalFormatting>
  <conditionalFormatting sqref="G70:G72">
    <cfRule type="cellIs" dxfId="10008" priority="469" operator="equal">
      <formula>"Energia"</formula>
    </cfRule>
    <cfRule type="cellIs" dxfId="10007" priority="471" operator="equal">
      <formula>"Operação"</formula>
    </cfRule>
    <cfRule type="cellIs" dxfId="10006" priority="472" operator="equal">
      <formula>"Chuva"</formula>
    </cfRule>
    <cfRule type="cellIs" dxfId="10005" priority="473" operator="equal">
      <formula>"Elétrico"</formula>
    </cfRule>
    <cfRule type="cellIs" dxfId="10004" priority="474" operator="equal">
      <formula>"Mecânico"</formula>
    </cfRule>
    <cfRule type="cellIs" dxfId="10003" priority="475" operator="equal">
      <formula>"Ok"</formula>
    </cfRule>
  </conditionalFormatting>
  <conditionalFormatting sqref="G70:G72">
    <cfRule type="cellIs" dxfId="10002" priority="470" operator="equal">
      <formula>"Feito"</formula>
    </cfRule>
  </conditionalFormatting>
  <conditionalFormatting sqref="C19">
    <cfRule type="cellIs" dxfId="10001" priority="468" operator="equal">
      <formula>"Energia"</formula>
    </cfRule>
  </conditionalFormatting>
  <conditionalFormatting sqref="C97:D97 C95:D95">
    <cfRule type="cellIs" dxfId="10000" priority="467" operator="equal">
      <formula>"Energia"</formula>
    </cfRule>
  </conditionalFormatting>
  <conditionalFormatting sqref="C19">
    <cfRule type="cellIs" dxfId="9999" priority="466" operator="equal">
      <formula>"Energia"</formula>
    </cfRule>
  </conditionalFormatting>
  <conditionalFormatting sqref="D13:H13">
    <cfRule type="cellIs" dxfId="9998" priority="465" operator="equal">
      <formula>"Energia"</formula>
    </cfRule>
  </conditionalFormatting>
  <conditionalFormatting sqref="D16:E16">
    <cfRule type="cellIs" dxfId="9997" priority="464" operator="equal">
      <formula>"Energia"</formula>
    </cfRule>
  </conditionalFormatting>
  <conditionalFormatting sqref="D17:D20">
    <cfRule type="cellIs" dxfId="9996" priority="463" operator="equal">
      <formula>"Energia"</formula>
    </cfRule>
  </conditionalFormatting>
  <conditionalFormatting sqref="E18:H18">
    <cfRule type="cellIs" dxfId="9995" priority="462" operator="equal">
      <formula>"Energia"</formula>
    </cfRule>
  </conditionalFormatting>
  <conditionalFormatting sqref="D36">
    <cfRule type="cellIs" dxfId="9994" priority="461" operator="equal">
      <formula>"Energia"</formula>
    </cfRule>
  </conditionalFormatting>
  <conditionalFormatting sqref="D36">
    <cfRule type="cellIs" dxfId="9993" priority="460" operator="equal">
      <formula>"Energia"</formula>
    </cfRule>
  </conditionalFormatting>
  <conditionalFormatting sqref="D14:H14">
    <cfRule type="cellIs" dxfId="9992" priority="459" operator="equal">
      <formula>"Energia"</formula>
    </cfRule>
  </conditionalFormatting>
  <conditionalFormatting sqref="E17:H17">
    <cfRule type="cellIs" dxfId="9991" priority="458" operator="equal">
      <formula>"Energia"</formula>
    </cfRule>
  </conditionalFormatting>
  <conditionalFormatting sqref="G23">
    <cfRule type="cellIs" dxfId="9990" priority="451" operator="equal">
      <formula>"Energia"</formula>
    </cfRule>
    <cfRule type="cellIs" dxfId="9989" priority="453" operator="equal">
      <formula>"Operação"</formula>
    </cfRule>
    <cfRule type="cellIs" dxfId="9988" priority="454" operator="equal">
      <formula>"Chuva"</formula>
    </cfRule>
    <cfRule type="cellIs" dxfId="9987" priority="455" operator="equal">
      <formula>"Elétrico"</formula>
    </cfRule>
    <cfRule type="cellIs" dxfId="9986" priority="456" operator="equal">
      <formula>"Mecânico"</formula>
    </cfRule>
    <cfRule type="cellIs" dxfId="9985" priority="457" operator="equal">
      <formula>"Ok"</formula>
    </cfRule>
  </conditionalFormatting>
  <conditionalFormatting sqref="G23">
    <cfRule type="cellIs" dxfId="9984" priority="452" operator="equal">
      <formula>"Feito"</formula>
    </cfRule>
  </conditionalFormatting>
  <conditionalFormatting sqref="G23">
    <cfRule type="cellIs" dxfId="9983" priority="450" operator="equal">
      <formula>"Energia"</formula>
    </cfRule>
  </conditionalFormatting>
  <conditionalFormatting sqref="F29:G29 G30:G31">
    <cfRule type="cellIs" dxfId="9982" priority="443" operator="equal">
      <formula>"Energia"</formula>
    </cfRule>
    <cfRule type="cellIs" dxfId="9981" priority="445" operator="equal">
      <formula>"Operação"</formula>
    </cfRule>
    <cfRule type="cellIs" dxfId="9980" priority="446" operator="equal">
      <formula>"Chuva"</formula>
    </cfRule>
    <cfRule type="cellIs" dxfId="9979" priority="447" operator="equal">
      <formula>"Elétrico"</formula>
    </cfRule>
    <cfRule type="cellIs" dxfId="9978" priority="448" operator="equal">
      <formula>"Mecânico"</formula>
    </cfRule>
    <cfRule type="cellIs" dxfId="9977" priority="449" operator="equal">
      <formula>"Ok"</formula>
    </cfRule>
  </conditionalFormatting>
  <conditionalFormatting sqref="F29:G29 G30:G31">
    <cfRule type="cellIs" dxfId="9976" priority="444" operator="equal">
      <formula>"Feito"</formula>
    </cfRule>
  </conditionalFormatting>
  <conditionalFormatting sqref="F29:G29 G30:G31">
    <cfRule type="cellIs" dxfId="9975" priority="442" operator="equal">
      <formula>"Energia"</formula>
    </cfRule>
  </conditionalFormatting>
  <conditionalFormatting sqref="D33:E33 D34">
    <cfRule type="cellIs" dxfId="9974" priority="441" operator="equal">
      <formula>"Energia"</formula>
    </cfRule>
  </conditionalFormatting>
  <conditionalFormatting sqref="D33:E33 D34">
    <cfRule type="cellIs" dxfId="9973" priority="440" operator="equal">
      <formula>"Energia"</formula>
    </cfRule>
  </conditionalFormatting>
  <conditionalFormatting sqref="E36">
    <cfRule type="cellIs" dxfId="9972" priority="439" operator="equal">
      <formula>"Energia"</formula>
    </cfRule>
  </conditionalFormatting>
  <conditionalFormatting sqref="E36">
    <cfRule type="cellIs" dxfId="9971" priority="438" operator="equal">
      <formula>"Energia"</formula>
    </cfRule>
  </conditionalFormatting>
  <conditionalFormatting sqref="G36:H36 H37">
    <cfRule type="cellIs" dxfId="9970" priority="437" operator="equal">
      <formula>"Energia"</formula>
    </cfRule>
  </conditionalFormatting>
  <conditionalFormatting sqref="G36:H36 H37">
    <cfRule type="cellIs" dxfId="9969" priority="436" operator="equal">
      <formula>"Energia"</formula>
    </cfRule>
  </conditionalFormatting>
  <conditionalFormatting sqref="E37:H37">
    <cfRule type="cellIs" dxfId="9968" priority="435" operator="equal">
      <formula>"Energia"</formula>
    </cfRule>
  </conditionalFormatting>
  <conditionalFormatting sqref="E37:H37">
    <cfRule type="cellIs" dxfId="9967" priority="434" operator="equal">
      <formula>"Energia"</formula>
    </cfRule>
  </conditionalFormatting>
  <conditionalFormatting sqref="E39">
    <cfRule type="cellIs" dxfId="9966" priority="433" operator="equal">
      <formula>"Energia"</formula>
    </cfRule>
  </conditionalFormatting>
  <conditionalFormatting sqref="E39">
    <cfRule type="cellIs" dxfId="9965" priority="432" operator="equal">
      <formula>"Energia"</formula>
    </cfRule>
  </conditionalFormatting>
  <conditionalFormatting sqref="E39">
    <cfRule type="cellIs" dxfId="9964" priority="431" operator="equal">
      <formula>"Energia"</formula>
    </cfRule>
  </conditionalFormatting>
  <conditionalFormatting sqref="E56">
    <cfRule type="cellIs" dxfId="9963" priority="424" operator="equal">
      <formula>"Energia"</formula>
    </cfRule>
    <cfRule type="cellIs" dxfId="9962" priority="426" operator="equal">
      <formula>"Operação"</formula>
    </cfRule>
    <cfRule type="cellIs" dxfId="9961" priority="427" operator="equal">
      <formula>"Chuva"</formula>
    </cfRule>
    <cfRule type="cellIs" dxfId="9960" priority="428" operator="equal">
      <formula>"Elétrico"</formula>
    </cfRule>
    <cfRule type="cellIs" dxfId="9959" priority="429" operator="equal">
      <formula>"Mecânico"</formula>
    </cfRule>
    <cfRule type="cellIs" dxfId="9958" priority="430" operator="equal">
      <formula>"Ok"</formula>
    </cfRule>
  </conditionalFormatting>
  <conditionalFormatting sqref="E56">
    <cfRule type="cellIs" dxfId="9957" priority="425" operator="equal">
      <formula>"Feito"</formula>
    </cfRule>
  </conditionalFormatting>
  <conditionalFormatting sqref="E57">
    <cfRule type="cellIs" dxfId="9956" priority="417" operator="equal">
      <formula>"Energia"</formula>
    </cfRule>
    <cfRule type="cellIs" dxfId="9955" priority="419" operator="equal">
      <formula>"Operação"</formula>
    </cfRule>
    <cfRule type="cellIs" dxfId="9954" priority="420" operator="equal">
      <formula>"Chuva"</formula>
    </cfRule>
    <cfRule type="cellIs" dxfId="9953" priority="421" operator="equal">
      <formula>"Elétrico"</formula>
    </cfRule>
    <cfRule type="cellIs" dxfId="9952" priority="422" operator="equal">
      <formula>"Mecânico"</formula>
    </cfRule>
    <cfRule type="cellIs" dxfId="9951" priority="423" operator="equal">
      <formula>"Ok"</formula>
    </cfRule>
  </conditionalFormatting>
  <conditionalFormatting sqref="E57">
    <cfRule type="cellIs" dxfId="9950" priority="418" operator="equal">
      <formula>"Feito"</formula>
    </cfRule>
  </conditionalFormatting>
  <conditionalFormatting sqref="E60">
    <cfRule type="cellIs" dxfId="9949" priority="410" operator="equal">
      <formula>"Energia"</formula>
    </cfRule>
    <cfRule type="cellIs" dxfId="9948" priority="412" operator="equal">
      <formula>"Operação"</formula>
    </cfRule>
    <cfRule type="cellIs" dxfId="9947" priority="413" operator="equal">
      <formula>"Chuva"</formula>
    </cfRule>
    <cfRule type="cellIs" dxfId="9946" priority="414" operator="equal">
      <formula>"Elétrico"</formula>
    </cfRule>
    <cfRule type="cellIs" dxfId="9945" priority="415" operator="equal">
      <formula>"Mecânico"</formula>
    </cfRule>
    <cfRule type="cellIs" dxfId="9944" priority="416" operator="equal">
      <formula>"Ok"</formula>
    </cfRule>
  </conditionalFormatting>
  <conditionalFormatting sqref="E60">
    <cfRule type="cellIs" dxfId="9943" priority="411" operator="equal">
      <formula>"Feito"</formula>
    </cfRule>
  </conditionalFormatting>
  <conditionalFormatting sqref="E77">
    <cfRule type="cellIs" dxfId="9942" priority="403" operator="equal">
      <formula>"Energia"</formula>
    </cfRule>
    <cfRule type="cellIs" dxfId="9941" priority="405" operator="equal">
      <formula>"Operação"</formula>
    </cfRule>
    <cfRule type="cellIs" dxfId="9940" priority="406" operator="equal">
      <formula>"Chuva"</formula>
    </cfRule>
    <cfRule type="cellIs" dxfId="9939" priority="407" operator="equal">
      <formula>"Elétrico"</formula>
    </cfRule>
    <cfRule type="cellIs" dxfId="9938" priority="408" operator="equal">
      <formula>"Mecânico"</formula>
    </cfRule>
    <cfRule type="cellIs" dxfId="9937" priority="409" operator="equal">
      <formula>"Ok"</formula>
    </cfRule>
  </conditionalFormatting>
  <conditionalFormatting sqref="E77">
    <cfRule type="cellIs" dxfId="9936" priority="404" operator="equal">
      <formula>"Feito"</formula>
    </cfRule>
  </conditionalFormatting>
  <conditionalFormatting sqref="G20:H20">
    <cfRule type="cellIs" dxfId="9935" priority="396" operator="equal">
      <formula>"Energia"</formula>
    </cfRule>
    <cfRule type="cellIs" dxfId="9934" priority="398" operator="equal">
      <formula>"Operação"</formula>
    </cfRule>
    <cfRule type="cellIs" dxfId="9933" priority="399" operator="equal">
      <formula>"Chuva"</formula>
    </cfRule>
    <cfRule type="cellIs" dxfId="9932" priority="400" operator="equal">
      <formula>"Elétrico"</formula>
    </cfRule>
    <cfRule type="cellIs" dxfId="9931" priority="401" operator="equal">
      <formula>"Mecânico"</formula>
    </cfRule>
    <cfRule type="cellIs" dxfId="9930" priority="402" operator="equal">
      <formula>"Ok"</formula>
    </cfRule>
  </conditionalFormatting>
  <conditionalFormatting sqref="G20:H20">
    <cfRule type="cellIs" dxfId="9929" priority="397" operator="equal">
      <formula>"Feito"</formula>
    </cfRule>
  </conditionalFormatting>
  <conditionalFormatting sqref="G21">
    <cfRule type="cellIs" dxfId="9928" priority="389" operator="equal">
      <formula>"Energia"</formula>
    </cfRule>
    <cfRule type="cellIs" dxfId="9927" priority="391" operator="equal">
      <formula>"Operação"</formula>
    </cfRule>
    <cfRule type="cellIs" dxfId="9926" priority="392" operator="equal">
      <formula>"Chuva"</formula>
    </cfRule>
    <cfRule type="cellIs" dxfId="9925" priority="393" operator="equal">
      <formula>"Elétrico"</formula>
    </cfRule>
    <cfRule type="cellIs" dxfId="9924" priority="394" operator="equal">
      <formula>"Mecânico"</formula>
    </cfRule>
    <cfRule type="cellIs" dxfId="9923" priority="395" operator="equal">
      <formula>"Ok"</formula>
    </cfRule>
  </conditionalFormatting>
  <conditionalFormatting sqref="G21">
    <cfRule type="cellIs" dxfId="9922" priority="390" operator="equal">
      <formula>"Feito"</formula>
    </cfRule>
  </conditionalFormatting>
  <conditionalFormatting sqref="G25">
    <cfRule type="cellIs" dxfId="9921" priority="382" operator="equal">
      <formula>"Energia"</formula>
    </cfRule>
    <cfRule type="cellIs" dxfId="9920" priority="384" operator="equal">
      <formula>"Operação"</formula>
    </cfRule>
    <cfRule type="cellIs" dxfId="9919" priority="385" operator="equal">
      <formula>"Chuva"</formula>
    </cfRule>
    <cfRule type="cellIs" dxfId="9918" priority="386" operator="equal">
      <formula>"Elétrico"</formula>
    </cfRule>
    <cfRule type="cellIs" dxfId="9917" priority="387" operator="equal">
      <formula>"Mecânico"</formula>
    </cfRule>
    <cfRule type="cellIs" dxfId="9916" priority="388" operator="equal">
      <formula>"Ok"</formula>
    </cfRule>
  </conditionalFormatting>
  <conditionalFormatting sqref="G25">
    <cfRule type="cellIs" dxfId="9915" priority="383" operator="equal">
      <formula>"Feito"</formula>
    </cfRule>
  </conditionalFormatting>
  <conditionalFormatting sqref="G25">
    <cfRule type="cellIs" dxfId="9914" priority="381" operator="equal">
      <formula>"Energia"</formula>
    </cfRule>
  </conditionalFormatting>
  <conditionalFormatting sqref="H25">
    <cfRule type="cellIs" dxfId="9913" priority="374" operator="equal">
      <formula>"Energia"</formula>
    </cfRule>
    <cfRule type="cellIs" dxfId="9912" priority="376" operator="equal">
      <formula>"Operação"</formula>
    </cfRule>
    <cfRule type="cellIs" dxfId="9911" priority="377" operator="equal">
      <formula>"Chuva"</formula>
    </cfRule>
    <cfRule type="cellIs" dxfId="9910" priority="378" operator="equal">
      <formula>"Elétrico"</formula>
    </cfRule>
    <cfRule type="cellIs" dxfId="9909" priority="379" operator="equal">
      <formula>"Mecânico"</formula>
    </cfRule>
    <cfRule type="cellIs" dxfId="9908" priority="380" operator="equal">
      <formula>"Ok"</formula>
    </cfRule>
  </conditionalFormatting>
  <conditionalFormatting sqref="H25">
    <cfRule type="cellIs" dxfId="9907" priority="375" operator="equal">
      <formula>"Feito"</formula>
    </cfRule>
  </conditionalFormatting>
  <conditionalFormatting sqref="H25">
    <cfRule type="cellIs" dxfId="9906" priority="373" operator="equal">
      <formula>"Energia"</formula>
    </cfRule>
  </conditionalFormatting>
  <conditionalFormatting sqref="F35:H35">
    <cfRule type="cellIs" dxfId="9905" priority="366" operator="equal">
      <formula>"Energia"</formula>
    </cfRule>
    <cfRule type="cellIs" dxfId="9904" priority="368" operator="equal">
      <formula>"Operação"</formula>
    </cfRule>
    <cfRule type="cellIs" dxfId="9903" priority="369" operator="equal">
      <formula>"Chuva"</formula>
    </cfRule>
    <cfRule type="cellIs" dxfId="9902" priority="370" operator="equal">
      <formula>"Elétrico"</formula>
    </cfRule>
    <cfRule type="cellIs" dxfId="9901" priority="371" operator="equal">
      <formula>"Mecânico"</formula>
    </cfRule>
    <cfRule type="cellIs" dxfId="9900" priority="372" operator="equal">
      <formula>"Ok"</formula>
    </cfRule>
  </conditionalFormatting>
  <conditionalFormatting sqref="F35:H35">
    <cfRule type="cellIs" dxfId="9899" priority="367" operator="equal">
      <formula>"Feito"</formula>
    </cfRule>
  </conditionalFormatting>
  <conditionalFormatting sqref="H26:H29">
    <cfRule type="cellIs" dxfId="9898" priority="359" operator="equal">
      <formula>"Energia"</formula>
    </cfRule>
    <cfRule type="cellIs" dxfId="9897" priority="361" operator="equal">
      <formula>"Operação"</formula>
    </cfRule>
    <cfRule type="cellIs" dxfId="9896" priority="362" operator="equal">
      <formula>"Chuva"</formula>
    </cfRule>
    <cfRule type="cellIs" dxfId="9895" priority="363" operator="equal">
      <formula>"Elétrico"</formula>
    </cfRule>
    <cfRule type="cellIs" dxfId="9894" priority="364" operator="equal">
      <formula>"Mecânico"</formula>
    </cfRule>
    <cfRule type="cellIs" dxfId="9893" priority="365" operator="equal">
      <formula>"Ok"</formula>
    </cfRule>
  </conditionalFormatting>
  <conditionalFormatting sqref="H26:H29">
    <cfRule type="cellIs" dxfId="9892" priority="360" operator="equal">
      <formula>"Feito"</formula>
    </cfRule>
  </conditionalFormatting>
  <conditionalFormatting sqref="H26:H29">
    <cfRule type="cellIs" dxfId="9891" priority="358" operator="equal">
      <formula>"Energia"</formula>
    </cfRule>
  </conditionalFormatting>
  <conditionalFormatting sqref="G26">
    <cfRule type="cellIs" dxfId="9890" priority="351" operator="equal">
      <formula>"Energia"</formula>
    </cfRule>
    <cfRule type="cellIs" dxfId="9889" priority="353" operator="equal">
      <formula>"Operação"</formula>
    </cfRule>
    <cfRule type="cellIs" dxfId="9888" priority="354" operator="equal">
      <formula>"Chuva"</formula>
    </cfRule>
    <cfRule type="cellIs" dxfId="9887" priority="355" operator="equal">
      <formula>"Elétrico"</formula>
    </cfRule>
    <cfRule type="cellIs" dxfId="9886" priority="356" operator="equal">
      <formula>"Mecânico"</formula>
    </cfRule>
    <cfRule type="cellIs" dxfId="9885" priority="357" operator="equal">
      <formula>"Ok"</formula>
    </cfRule>
  </conditionalFormatting>
  <conditionalFormatting sqref="G26">
    <cfRule type="cellIs" dxfId="9884" priority="352" operator="equal">
      <formula>"Feito"</formula>
    </cfRule>
  </conditionalFormatting>
  <conditionalFormatting sqref="G26">
    <cfRule type="cellIs" dxfId="9883" priority="350" operator="equal">
      <formula>"Energia"</formula>
    </cfRule>
  </conditionalFormatting>
  <conditionalFormatting sqref="G27">
    <cfRule type="cellIs" dxfId="9882" priority="343" operator="equal">
      <formula>"Energia"</formula>
    </cfRule>
    <cfRule type="cellIs" dxfId="9881" priority="345" operator="equal">
      <formula>"Operação"</formula>
    </cfRule>
    <cfRule type="cellIs" dxfId="9880" priority="346" operator="equal">
      <formula>"Chuva"</formula>
    </cfRule>
    <cfRule type="cellIs" dxfId="9879" priority="347" operator="equal">
      <formula>"Elétrico"</formula>
    </cfRule>
    <cfRule type="cellIs" dxfId="9878" priority="348" operator="equal">
      <formula>"Mecânico"</formula>
    </cfRule>
    <cfRule type="cellIs" dxfId="9877" priority="349" operator="equal">
      <formula>"Ok"</formula>
    </cfRule>
  </conditionalFormatting>
  <conditionalFormatting sqref="G27">
    <cfRule type="cellIs" dxfId="9876" priority="344" operator="equal">
      <formula>"Feito"</formula>
    </cfRule>
  </conditionalFormatting>
  <conditionalFormatting sqref="G27">
    <cfRule type="cellIs" dxfId="9875" priority="342" operator="equal">
      <formula>"Energia"</formula>
    </cfRule>
  </conditionalFormatting>
  <conditionalFormatting sqref="G34:H34">
    <cfRule type="cellIs" dxfId="9874" priority="335" operator="equal">
      <formula>"Energia"</formula>
    </cfRule>
    <cfRule type="cellIs" dxfId="9873" priority="337" operator="equal">
      <formula>"Operação"</formula>
    </cfRule>
    <cfRule type="cellIs" dxfId="9872" priority="338" operator="equal">
      <formula>"Chuva"</formula>
    </cfRule>
    <cfRule type="cellIs" dxfId="9871" priority="339" operator="equal">
      <formula>"Elétrico"</formula>
    </cfRule>
    <cfRule type="cellIs" dxfId="9870" priority="340" operator="equal">
      <formula>"Mecânico"</formula>
    </cfRule>
    <cfRule type="cellIs" dxfId="9869" priority="341" operator="equal">
      <formula>"Ok"</formula>
    </cfRule>
  </conditionalFormatting>
  <conditionalFormatting sqref="G34:H34">
    <cfRule type="cellIs" dxfId="9868" priority="336" operator="equal">
      <formula>"Feito"</formula>
    </cfRule>
  </conditionalFormatting>
  <conditionalFormatting sqref="G34:H34">
    <cfRule type="cellIs" dxfId="9867" priority="334" operator="equal">
      <formula>"Energia"</formula>
    </cfRule>
  </conditionalFormatting>
  <conditionalFormatting sqref="H38">
    <cfRule type="cellIs" dxfId="9866" priority="327" operator="equal">
      <formula>"Energia"</formula>
    </cfRule>
    <cfRule type="cellIs" dxfId="9865" priority="329" operator="equal">
      <formula>"Operação"</formula>
    </cfRule>
    <cfRule type="cellIs" dxfId="9864" priority="330" operator="equal">
      <formula>"Chuva"</formula>
    </cfRule>
    <cfRule type="cellIs" dxfId="9863" priority="331" operator="equal">
      <formula>"Elétrico"</formula>
    </cfRule>
    <cfRule type="cellIs" dxfId="9862" priority="332" operator="equal">
      <formula>"Mecânico"</formula>
    </cfRule>
    <cfRule type="cellIs" dxfId="9861" priority="333" operator="equal">
      <formula>"Ok"</formula>
    </cfRule>
  </conditionalFormatting>
  <conditionalFormatting sqref="H38">
    <cfRule type="cellIs" dxfId="9860" priority="328" operator="equal">
      <formula>"Feito"</formula>
    </cfRule>
  </conditionalFormatting>
  <conditionalFormatting sqref="H38">
    <cfRule type="cellIs" dxfId="9859" priority="326" operator="equal">
      <formula>"Energia"</formula>
    </cfRule>
  </conditionalFormatting>
  <conditionalFormatting sqref="H38">
    <cfRule type="cellIs" dxfId="9858" priority="325" operator="equal">
      <formula>"Energia"</formula>
    </cfRule>
  </conditionalFormatting>
  <conditionalFormatting sqref="G33:H33">
    <cfRule type="cellIs" dxfId="9857" priority="311" operator="equal">
      <formula>"Energia"</formula>
    </cfRule>
    <cfRule type="cellIs" dxfId="9856" priority="313" operator="equal">
      <formula>"Operação"</formula>
    </cfRule>
    <cfRule type="cellIs" dxfId="9855" priority="314" operator="equal">
      <formula>"Chuva"</formula>
    </cfRule>
    <cfRule type="cellIs" dxfId="9854" priority="315" operator="equal">
      <formula>"Elétrico"</formula>
    </cfRule>
    <cfRule type="cellIs" dxfId="9853" priority="316" operator="equal">
      <formula>"Mecânico"</formula>
    </cfRule>
    <cfRule type="cellIs" dxfId="9852" priority="317" operator="equal">
      <formula>"Ok"</formula>
    </cfRule>
  </conditionalFormatting>
  <conditionalFormatting sqref="G33:H33">
    <cfRule type="cellIs" dxfId="9851" priority="312" operator="equal">
      <formula>"Feito"</formula>
    </cfRule>
  </conditionalFormatting>
  <conditionalFormatting sqref="H102">
    <cfRule type="cellIs" dxfId="9850" priority="304" operator="equal">
      <formula>"Energia"</formula>
    </cfRule>
    <cfRule type="cellIs" dxfId="9849" priority="306" operator="equal">
      <formula>"Operação"</formula>
    </cfRule>
    <cfRule type="cellIs" dxfId="9848" priority="307" operator="equal">
      <formula>"Chuva"</formula>
    </cfRule>
    <cfRule type="cellIs" dxfId="9847" priority="308" operator="equal">
      <formula>"Elétrico"</formula>
    </cfRule>
    <cfRule type="cellIs" dxfId="9846" priority="309" operator="equal">
      <formula>"Mecânico"</formula>
    </cfRule>
    <cfRule type="cellIs" dxfId="9845" priority="310" operator="equal">
      <formula>"Ok"</formula>
    </cfRule>
  </conditionalFormatting>
  <conditionalFormatting sqref="H102">
    <cfRule type="cellIs" dxfId="9844" priority="305" operator="equal">
      <formula>"Feito"</formula>
    </cfRule>
  </conditionalFormatting>
  <conditionalFormatting sqref="H102">
    <cfRule type="cellIs" dxfId="9843" priority="303" operator="equal">
      <formula>"Energia"</formula>
    </cfRule>
  </conditionalFormatting>
  <conditionalFormatting sqref="B18:D18">
    <cfRule type="cellIs" dxfId="9842" priority="302" operator="equal">
      <formula>"Energia"</formula>
    </cfRule>
  </conditionalFormatting>
  <conditionalFormatting sqref="B27">
    <cfRule type="cellIs" dxfId="9841" priority="301" operator="equal">
      <formula>"Energia"</formula>
    </cfRule>
  </conditionalFormatting>
  <conditionalFormatting sqref="B28:C28">
    <cfRule type="cellIs" dxfId="9840" priority="300" operator="equal">
      <formula>"Energia"</formula>
    </cfRule>
  </conditionalFormatting>
  <conditionalFormatting sqref="B29">
    <cfRule type="cellIs" dxfId="9839" priority="299" operator="equal">
      <formula>"Energia"</formula>
    </cfRule>
  </conditionalFormatting>
  <conditionalFormatting sqref="B30">
    <cfRule type="cellIs" dxfId="9838" priority="298" operator="equal">
      <formula>"Energia"</formula>
    </cfRule>
  </conditionalFormatting>
  <conditionalFormatting sqref="B34">
    <cfRule type="cellIs" dxfId="9837" priority="297" operator="equal">
      <formula>"Energia"</formula>
    </cfRule>
  </conditionalFormatting>
  <conditionalFormatting sqref="B35">
    <cfRule type="cellIs" dxfId="9836" priority="296" operator="equal">
      <formula>"Energia"</formula>
    </cfRule>
  </conditionalFormatting>
  <conditionalFormatting sqref="B36">
    <cfRule type="cellIs" dxfId="9835" priority="295" operator="equal">
      <formula>"Energia"</formula>
    </cfRule>
  </conditionalFormatting>
  <conditionalFormatting sqref="B37">
    <cfRule type="cellIs" dxfId="9834" priority="294" operator="equal">
      <formula>"Energia"</formula>
    </cfRule>
  </conditionalFormatting>
  <conditionalFormatting sqref="B38">
    <cfRule type="cellIs" dxfId="9833" priority="293" operator="equal">
      <formula>"Energia"</formula>
    </cfRule>
  </conditionalFormatting>
  <conditionalFormatting sqref="C28">
    <cfRule type="cellIs" dxfId="9832" priority="292" operator="equal">
      <formula>"Energia"</formula>
    </cfRule>
  </conditionalFormatting>
  <conditionalFormatting sqref="C30">
    <cfRule type="cellIs" dxfId="9831" priority="291" operator="equal">
      <formula>"Energia"</formula>
    </cfRule>
  </conditionalFormatting>
  <conditionalFormatting sqref="C35">
    <cfRule type="cellIs" dxfId="9830" priority="290" operator="equal">
      <formula>"Energia"</formula>
    </cfRule>
  </conditionalFormatting>
  <conditionalFormatting sqref="D37">
    <cfRule type="cellIs" dxfId="9829" priority="289" operator="equal">
      <formula>"Energia"</formula>
    </cfRule>
  </conditionalFormatting>
  <conditionalFormatting sqref="D37">
    <cfRule type="cellIs" dxfId="9828" priority="288" operator="equal">
      <formula>"Energia"</formula>
    </cfRule>
  </conditionalFormatting>
  <conditionalFormatting sqref="H72">
    <cfRule type="cellIs" dxfId="9827" priority="281" operator="equal">
      <formula>"Energia"</formula>
    </cfRule>
    <cfRule type="cellIs" dxfId="9826" priority="283" operator="equal">
      <formula>"Operação"</formula>
    </cfRule>
    <cfRule type="cellIs" dxfId="9825" priority="284" operator="equal">
      <formula>"Chuva"</formula>
    </cfRule>
    <cfRule type="cellIs" dxfId="9824" priority="285" operator="equal">
      <formula>"Elétrico"</formula>
    </cfRule>
    <cfRule type="cellIs" dxfId="9823" priority="286" operator="equal">
      <formula>"Mecânico"</formula>
    </cfRule>
    <cfRule type="cellIs" dxfId="9822" priority="287" operator="equal">
      <formula>"Ok"</formula>
    </cfRule>
  </conditionalFormatting>
  <conditionalFormatting sqref="H72">
    <cfRule type="cellIs" dxfId="9821" priority="282" operator="equal">
      <formula>"Feito"</formula>
    </cfRule>
  </conditionalFormatting>
  <conditionalFormatting sqref="H72">
    <cfRule type="cellIs" dxfId="9820" priority="280" operator="equal">
      <formula>"Energia"</formula>
    </cfRule>
  </conditionalFormatting>
  <conditionalFormatting sqref="F27">
    <cfRule type="cellIs" dxfId="9819" priority="273" operator="equal">
      <formula>"Energia"</formula>
    </cfRule>
    <cfRule type="cellIs" dxfId="9818" priority="275" operator="equal">
      <formula>"Operação"</formula>
    </cfRule>
    <cfRule type="cellIs" dxfId="9817" priority="276" operator="equal">
      <formula>"Chuva"</formula>
    </cfRule>
    <cfRule type="cellIs" dxfId="9816" priority="277" operator="equal">
      <formula>"Elétrico"</formula>
    </cfRule>
    <cfRule type="cellIs" dxfId="9815" priority="278" operator="equal">
      <formula>"Mecânico"</formula>
    </cfRule>
    <cfRule type="cellIs" dxfId="9814" priority="279" operator="equal">
      <formula>"Ok"</formula>
    </cfRule>
  </conditionalFormatting>
  <conditionalFormatting sqref="F27">
    <cfRule type="cellIs" dxfId="9813" priority="274" operator="equal">
      <formula>"Feito"</formula>
    </cfRule>
  </conditionalFormatting>
  <conditionalFormatting sqref="B106">
    <cfRule type="cellIs" dxfId="9812" priority="272" operator="equal">
      <formula>"Energia"</formula>
    </cfRule>
  </conditionalFormatting>
  <conditionalFormatting sqref="B108">
    <cfRule type="cellIs" dxfId="9811" priority="271" operator="equal">
      <formula>"Energia"</formula>
    </cfRule>
  </conditionalFormatting>
  <conditionalFormatting sqref="E27:E29">
    <cfRule type="cellIs" dxfId="9810" priority="270" operator="equal">
      <formula>"Energia"</formula>
    </cfRule>
  </conditionalFormatting>
  <conditionalFormatting sqref="F92">
    <cfRule type="cellIs" dxfId="9809" priority="269" operator="equal">
      <formula>"Energia"</formula>
    </cfRule>
  </conditionalFormatting>
  <conditionalFormatting sqref="F90">
    <cfRule type="cellIs" dxfId="9808" priority="268" operator="equal">
      <formula>"Energia"</formula>
    </cfRule>
  </conditionalFormatting>
  <conditionalFormatting sqref="G49:H49">
    <cfRule type="cellIs" dxfId="9807" priority="261" operator="equal">
      <formula>"Energia"</formula>
    </cfRule>
    <cfRule type="cellIs" dxfId="9806" priority="263" operator="equal">
      <formula>"Operação"</formula>
    </cfRule>
    <cfRule type="cellIs" dxfId="9805" priority="264" operator="equal">
      <formula>"Chuva"</formula>
    </cfRule>
    <cfRule type="cellIs" dxfId="9804" priority="265" operator="equal">
      <formula>"Elétrico"</formula>
    </cfRule>
    <cfRule type="cellIs" dxfId="9803" priority="266" operator="equal">
      <formula>"Mecânico"</formula>
    </cfRule>
    <cfRule type="cellIs" dxfId="9802" priority="267" operator="equal">
      <formula>"Ok"</formula>
    </cfRule>
  </conditionalFormatting>
  <conditionalFormatting sqref="G49:H49">
    <cfRule type="cellIs" dxfId="9801" priority="262" operator="equal">
      <formula>"Feito"</formula>
    </cfRule>
  </conditionalFormatting>
  <conditionalFormatting sqref="G92:G93">
    <cfRule type="cellIs" dxfId="9800" priority="260" operator="equal">
      <formula>"Energia"</formula>
    </cfRule>
  </conditionalFormatting>
  <conditionalFormatting sqref="G95">
    <cfRule type="cellIs" dxfId="9799" priority="259" operator="equal">
      <formula>"Energia"</formula>
    </cfRule>
  </conditionalFormatting>
  <conditionalFormatting sqref="G97">
    <cfRule type="cellIs" dxfId="9798" priority="258" operator="equal">
      <formula>"Energia"</formula>
    </cfRule>
  </conditionalFormatting>
  <conditionalFormatting sqref="G98">
    <cfRule type="cellIs" dxfId="9797" priority="251" operator="equal">
      <formula>"Energia"</formula>
    </cfRule>
    <cfRule type="cellIs" dxfId="9796" priority="253" operator="equal">
      <formula>"Operação"</formula>
    </cfRule>
    <cfRule type="cellIs" dxfId="9795" priority="254" operator="equal">
      <formula>"Chuva"</formula>
    </cfRule>
    <cfRule type="cellIs" dxfId="9794" priority="255" operator="equal">
      <formula>"Elétrico"</formula>
    </cfRule>
    <cfRule type="cellIs" dxfId="9793" priority="256" operator="equal">
      <formula>"Mecânico"</formula>
    </cfRule>
    <cfRule type="cellIs" dxfId="9792" priority="257" operator="equal">
      <formula>"Ok"</formula>
    </cfRule>
  </conditionalFormatting>
  <conditionalFormatting sqref="G98">
    <cfRule type="cellIs" dxfId="9791" priority="252" operator="equal">
      <formula>"Feito"</formula>
    </cfRule>
  </conditionalFormatting>
  <conditionalFormatting sqref="G98">
    <cfRule type="cellIs" dxfId="9790" priority="250" operator="equal">
      <formula>"Energia"</formula>
    </cfRule>
  </conditionalFormatting>
  <conditionalFormatting sqref="H91">
    <cfRule type="cellIs" dxfId="9789" priority="243" operator="equal">
      <formula>"Energia"</formula>
    </cfRule>
    <cfRule type="cellIs" dxfId="9788" priority="245" operator="equal">
      <formula>"Operação"</formula>
    </cfRule>
    <cfRule type="cellIs" dxfId="9787" priority="246" operator="equal">
      <formula>"Chuva"</formula>
    </cfRule>
    <cfRule type="cellIs" dxfId="9786" priority="247" operator="equal">
      <formula>"Elétrico"</formula>
    </cfRule>
    <cfRule type="cellIs" dxfId="9785" priority="248" operator="equal">
      <formula>"Mecânico"</formula>
    </cfRule>
    <cfRule type="cellIs" dxfId="9784" priority="249" operator="equal">
      <formula>"Ok"</formula>
    </cfRule>
  </conditionalFormatting>
  <conditionalFormatting sqref="H91">
    <cfRule type="cellIs" dxfId="9783" priority="244" operator="equal">
      <formula>"Feito"</formula>
    </cfRule>
  </conditionalFormatting>
  <conditionalFormatting sqref="H91">
    <cfRule type="cellIs" dxfId="9782" priority="242" operator="equal">
      <formula>"Energia"</formula>
    </cfRule>
  </conditionalFormatting>
  <conditionalFormatting sqref="H97">
    <cfRule type="cellIs" dxfId="9781" priority="235" operator="equal">
      <formula>"Energia"</formula>
    </cfRule>
    <cfRule type="cellIs" dxfId="9780" priority="237" operator="equal">
      <formula>"Operação"</formula>
    </cfRule>
    <cfRule type="cellIs" dxfId="9779" priority="238" operator="equal">
      <formula>"Chuva"</formula>
    </cfRule>
    <cfRule type="cellIs" dxfId="9778" priority="239" operator="equal">
      <formula>"Elétrico"</formula>
    </cfRule>
    <cfRule type="cellIs" dxfId="9777" priority="240" operator="equal">
      <formula>"Mecânico"</formula>
    </cfRule>
    <cfRule type="cellIs" dxfId="9776" priority="241" operator="equal">
      <formula>"Ok"</formula>
    </cfRule>
  </conditionalFormatting>
  <conditionalFormatting sqref="H97">
    <cfRule type="cellIs" dxfId="9775" priority="236" operator="equal">
      <formula>"Feito"</formula>
    </cfRule>
  </conditionalFormatting>
  <conditionalFormatting sqref="H97">
    <cfRule type="cellIs" dxfId="9774" priority="234" operator="equal">
      <formula>"Energia"</formula>
    </cfRule>
  </conditionalFormatting>
  <conditionalFormatting sqref="H98">
    <cfRule type="cellIs" dxfId="9773" priority="227" operator="equal">
      <formula>"Energia"</formula>
    </cfRule>
    <cfRule type="cellIs" dxfId="9772" priority="229" operator="equal">
      <formula>"Operação"</formula>
    </cfRule>
    <cfRule type="cellIs" dxfId="9771" priority="230" operator="equal">
      <formula>"Chuva"</formula>
    </cfRule>
    <cfRule type="cellIs" dxfId="9770" priority="231" operator="equal">
      <formula>"Elétrico"</formula>
    </cfRule>
    <cfRule type="cellIs" dxfId="9769" priority="232" operator="equal">
      <formula>"Mecânico"</formula>
    </cfRule>
    <cfRule type="cellIs" dxfId="9768" priority="233" operator="equal">
      <formula>"Ok"</formula>
    </cfRule>
  </conditionalFormatting>
  <conditionalFormatting sqref="H98">
    <cfRule type="cellIs" dxfId="9767" priority="228" operator="equal">
      <formula>"Feito"</formula>
    </cfRule>
  </conditionalFormatting>
  <conditionalFormatting sqref="H98">
    <cfRule type="cellIs" dxfId="9766" priority="226" operator="equal">
      <formula>"Energia"</formula>
    </cfRule>
  </conditionalFormatting>
  <conditionalFormatting sqref="B15">
    <cfRule type="cellIs" dxfId="9765" priority="225" operator="equal">
      <formula>"Energia"</formula>
    </cfRule>
  </conditionalFormatting>
  <conditionalFormatting sqref="B17:B18">
    <cfRule type="cellIs" dxfId="9764" priority="224" operator="equal">
      <formula>"Energia"</formula>
    </cfRule>
  </conditionalFormatting>
  <conditionalFormatting sqref="B22">
    <cfRule type="cellIs" dxfId="9763" priority="223" operator="equal">
      <formula>"Energia"</formula>
    </cfRule>
  </conditionalFormatting>
  <conditionalFormatting sqref="B22">
    <cfRule type="cellIs" dxfId="9762" priority="216" operator="equal">
      <formula>"Energia"</formula>
    </cfRule>
    <cfRule type="cellIs" dxfId="9761" priority="218" operator="equal">
      <formula>"Operação"</formula>
    </cfRule>
    <cfRule type="cellIs" dxfId="9760" priority="219" operator="equal">
      <formula>"Chuva"</formula>
    </cfRule>
    <cfRule type="cellIs" dxfId="9759" priority="220" operator="equal">
      <formula>"Elétrico"</formula>
    </cfRule>
    <cfRule type="cellIs" dxfId="9758" priority="221" operator="equal">
      <formula>"Mecânico"</formula>
    </cfRule>
    <cfRule type="cellIs" dxfId="9757" priority="222" operator="equal">
      <formula>"Ok"</formula>
    </cfRule>
  </conditionalFormatting>
  <conditionalFormatting sqref="B22">
    <cfRule type="cellIs" dxfId="9756" priority="217" operator="equal">
      <formula>"Feito"</formula>
    </cfRule>
  </conditionalFormatting>
  <conditionalFormatting sqref="C32">
    <cfRule type="cellIs" dxfId="9755" priority="209" operator="equal">
      <formula>"Energia"</formula>
    </cfRule>
    <cfRule type="cellIs" dxfId="9754" priority="211" operator="equal">
      <formula>"Operação"</formula>
    </cfRule>
    <cfRule type="cellIs" dxfId="9753" priority="212" operator="equal">
      <formula>"Chuva"</formula>
    </cfRule>
    <cfRule type="cellIs" dxfId="9752" priority="213" operator="equal">
      <formula>"Elétrico"</formula>
    </cfRule>
    <cfRule type="cellIs" dxfId="9751" priority="214" operator="equal">
      <formula>"Mecânico"</formula>
    </cfRule>
    <cfRule type="cellIs" dxfId="9750" priority="215" operator="equal">
      <formula>"Ok"</formula>
    </cfRule>
  </conditionalFormatting>
  <conditionalFormatting sqref="C32">
    <cfRule type="cellIs" dxfId="9749" priority="210" operator="equal">
      <formula>"Feito"</formula>
    </cfRule>
  </conditionalFormatting>
  <conditionalFormatting sqref="C32">
    <cfRule type="cellIs" dxfId="9748" priority="208" operator="equal">
      <formula>"Energia"</formula>
    </cfRule>
  </conditionalFormatting>
  <conditionalFormatting sqref="B95">
    <cfRule type="cellIs" dxfId="9747" priority="207" operator="equal">
      <formula>"Energia"</formula>
    </cfRule>
  </conditionalFormatting>
  <conditionalFormatting sqref="B100">
    <cfRule type="cellIs" dxfId="9746" priority="206" operator="equal">
      <formula>"Energia"</formula>
    </cfRule>
  </conditionalFormatting>
  <conditionalFormatting sqref="C28">
    <cfRule type="cellIs" dxfId="9745" priority="205" operator="equal">
      <formula>"Energia"</formula>
    </cfRule>
  </conditionalFormatting>
  <conditionalFormatting sqref="C36">
    <cfRule type="cellIs" dxfId="9744" priority="204" operator="equal">
      <formula>"Energia"</formula>
    </cfRule>
  </conditionalFormatting>
  <conditionalFormatting sqref="C35">
    <cfRule type="cellIs" dxfId="9743" priority="203" operator="equal">
      <formula>"Energia"</formula>
    </cfRule>
  </conditionalFormatting>
  <conditionalFormatting sqref="E49">
    <cfRule type="cellIs" dxfId="9742" priority="196" operator="equal">
      <formula>"Energia"</formula>
    </cfRule>
    <cfRule type="cellIs" dxfId="9741" priority="198" operator="equal">
      <formula>"Operação"</formula>
    </cfRule>
    <cfRule type="cellIs" dxfId="9740" priority="199" operator="equal">
      <formula>"Chuva"</formula>
    </cfRule>
    <cfRule type="cellIs" dxfId="9739" priority="200" operator="equal">
      <formula>"Elétrico"</formula>
    </cfRule>
    <cfRule type="cellIs" dxfId="9738" priority="201" operator="equal">
      <formula>"Mecânico"</formula>
    </cfRule>
    <cfRule type="cellIs" dxfId="9737" priority="202" operator="equal">
      <formula>"Ok"</formula>
    </cfRule>
  </conditionalFormatting>
  <conditionalFormatting sqref="E49">
    <cfRule type="cellIs" dxfId="9736" priority="197" operator="equal">
      <formula>"Feito"</formula>
    </cfRule>
  </conditionalFormatting>
  <conditionalFormatting sqref="D91">
    <cfRule type="cellIs" dxfId="9735" priority="195" operator="equal">
      <formula>"Energia"</formula>
    </cfRule>
  </conditionalFormatting>
  <conditionalFormatting sqref="D104">
    <cfRule type="cellIs" dxfId="9734" priority="194" operator="equal">
      <formula>"Energia"</formula>
    </cfRule>
  </conditionalFormatting>
  <conditionalFormatting sqref="E90">
    <cfRule type="cellIs" dxfId="9733" priority="193" operator="equal">
      <formula>"Energia"</formula>
    </cfRule>
  </conditionalFormatting>
  <conditionalFormatting sqref="E92">
    <cfRule type="cellIs" dxfId="9732" priority="192" operator="equal">
      <formula>"Energia"</formula>
    </cfRule>
  </conditionalFormatting>
  <conditionalFormatting sqref="E98">
    <cfRule type="cellIs" dxfId="9731" priority="185" operator="equal">
      <formula>"Energia"</formula>
    </cfRule>
    <cfRule type="cellIs" dxfId="9730" priority="187" operator="equal">
      <formula>"Operação"</formula>
    </cfRule>
    <cfRule type="cellIs" dxfId="9729" priority="188" operator="equal">
      <formula>"Chuva"</formula>
    </cfRule>
    <cfRule type="cellIs" dxfId="9728" priority="189" operator="equal">
      <formula>"Elétrico"</formula>
    </cfRule>
    <cfRule type="cellIs" dxfId="9727" priority="190" operator="equal">
      <formula>"Mecânico"</formula>
    </cfRule>
    <cfRule type="cellIs" dxfId="9726" priority="191" operator="equal">
      <formula>"Ok"</formula>
    </cfRule>
  </conditionalFormatting>
  <conditionalFormatting sqref="E98">
    <cfRule type="cellIs" dxfId="9725" priority="186" operator="equal">
      <formula>"Feito"</formula>
    </cfRule>
  </conditionalFormatting>
  <conditionalFormatting sqref="E100">
    <cfRule type="cellIs" dxfId="9724" priority="178" operator="equal">
      <formula>"Energia"</formula>
    </cfRule>
    <cfRule type="cellIs" dxfId="9723" priority="180" operator="equal">
      <formula>"Operação"</formula>
    </cfRule>
    <cfRule type="cellIs" dxfId="9722" priority="181" operator="equal">
      <formula>"Chuva"</formula>
    </cfRule>
    <cfRule type="cellIs" dxfId="9721" priority="182" operator="equal">
      <formula>"Elétrico"</formula>
    </cfRule>
    <cfRule type="cellIs" dxfId="9720" priority="183" operator="equal">
      <formula>"Mecânico"</formula>
    </cfRule>
    <cfRule type="cellIs" dxfId="9719" priority="184" operator="equal">
      <formula>"Ok"</formula>
    </cfRule>
  </conditionalFormatting>
  <conditionalFormatting sqref="E100">
    <cfRule type="cellIs" dxfId="9718" priority="179" operator="equal">
      <formula>"Feito"</formula>
    </cfRule>
  </conditionalFormatting>
  <conditionalFormatting sqref="E101">
    <cfRule type="cellIs" dxfId="9717" priority="171" operator="equal">
      <formula>"Energia"</formula>
    </cfRule>
    <cfRule type="cellIs" dxfId="9716" priority="173" operator="equal">
      <formula>"Operação"</formula>
    </cfRule>
    <cfRule type="cellIs" dxfId="9715" priority="174" operator="equal">
      <formula>"Chuva"</formula>
    </cfRule>
    <cfRule type="cellIs" dxfId="9714" priority="175" operator="equal">
      <formula>"Elétrico"</formula>
    </cfRule>
    <cfRule type="cellIs" dxfId="9713" priority="176" operator="equal">
      <formula>"Mecânico"</formula>
    </cfRule>
    <cfRule type="cellIs" dxfId="9712" priority="177" operator="equal">
      <formula>"Ok"</formula>
    </cfRule>
  </conditionalFormatting>
  <conditionalFormatting sqref="E101">
    <cfRule type="cellIs" dxfId="9711" priority="172" operator="equal">
      <formula>"Feito"</formula>
    </cfRule>
  </conditionalFormatting>
  <conditionalFormatting sqref="E104">
    <cfRule type="cellIs" dxfId="9710" priority="164" operator="equal">
      <formula>"Energia"</formula>
    </cfRule>
    <cfRule type="cellIs" dxfId="9709" priority="166" operator="equal">
      <formula>"Operação"</formula>
    </cfRule>
    <cfRule type="cellIs" dxfId="9708" priority="167" operator="equal">
      <formula>"Chuva"</formula>
    </cfRule>
    <cfRule type="cellIs" dxfId="9707" priority="168" operator="equal">
      <formula>"Elétrico"</formula>
    </cfRule>
    <cfRule type="cellIs" dxfId="9706" priority="169" operator="equal">
      <formula>"Mecânico"</formula>
    </cfRule>
    <cfRule type="cellIs" dxfId="9705" priority="170" operator="equal">
      <formula>"Ok"</formula>
    </cfRule>
  </conditionalFormatting>
  <conditionalFormatting sqref="E104">
    <cfRule type="cellIs" dxfId="9704" priority="165" operator="equal">
      <formula>"Feito"</formula>
    </cfRule>
  </conditionalFormatting>
  <conditionalFormatting sqref="G102">
    <cfRule type="cellIs" dxfId="9703" priority="157" operator="equal">
      <formula>"Energia"</formula>
    </cfRule>
    <cfRule type="cellIs" dxfId="9702" priority="159" operator="equal">
      <formula>"Operação"</formula>
    </cfRule>
    <cfRule type="cellIs" dxfId="9701" priority="160" operator="equal">
      <formula>"Chuva"</formula>
    </cfRule>
    <cfRule type="cellIs" dxfId="9700" priority="161" operator="equal">
      <formula>"Elétrico"</formula>
    </cfRule>
    <cfRule type="cellIs" dxfId="9699" priority="162" operator="equal">
      <formula>"Mecânico"</formula>
    </cfRule>
    <cfRule type="cellIs" dxfId="9698" priority="163" operator="equal">
      <formula>"Ok"</formula>
    </cfRule>
  </conditionalFormatting>
  <conditionalFormatting sqref="G102">
    <cfRule type="cellIs" dxfId="9697" priority="158" operator="equal">
      <formula>"Feito"</formula>
    </cfRule>
  </conditionalFormatting>
  <conditionalFormatting sqref="G102">
    <cfRule type="cellIs" dxfId="9696" priority="156" operator="equal">
      <formula>"Energia"</formula>
    </cfRule>
  </conditionalFormatting>
  <conditionalFormatting sqref="H92">
    <cfRule type="cellIs" dxfId="9695" priority="149" operator="equal">
      <formula>"Energia"</formula>
    </cfRule>
    <cfRule type="cellIs" dxfId="9694" priority="151" operator="equal">
      <formula>"Operação"</formula>
    </cfRule>
    <cfRule type="cellIs" dxfId="9693" priority="152" operator="equal">
      <formula>"Chuva"</formula>
    </cfRule>
    <cfRule type="cellIs" dxfId="9692" priority="153" operator="equal">
      <formula>"Elétrico"</formula>
    </cfRule>
    <cfRule type="cellIs" dxfId="9691" priority="154" operator="equal">
      <formula>"Mecânico"</formula>
    </cfRule>
    <cfRule type="cellIs" dxfId="9690" priority="155" operator="equal">
      <formula>"Ok"</formula>
    </cfRule>
  </conditionalFormatting>
  <conditionalFormatting sqref="H92">
    <cfRule type="cellIs" dxfId="9689" priority="150" operator="equal">
      <formula>"Feito"</formula>
    </cfRule>
  </conditionalFormatting>
  <conditionalFormatting sqref="H93">
    <cfRule type="cellIs" dxfId="9688" priority="142" operator="equal">
      <formula>"Energia"</formula>
    </cfRule>
    <cfRule type="cellIs" dxfId="9687" priority="144" operator="equal">
      <formula>"Operação"</formula>
    </cfRule>
    <cfRule type="cellIs" dxfId="9686" priority="145" operator="equal">
      <formula>"Chuva"</formula>
    </cfRule>
    <cfRule type="cellIs" dxfId="9685" priority="146" operator="equal">
      <formula>"Elétrico"</formula>
    </cfRule>
    <cfRule type="cellIs" dxfId="9684" priority="147" operator="equal">
      <formula>"Mecânico"</formula>
    </cfRule>
    <cfRule type="cellIs" dxfId="9683" priority="148" operator="equal">
      <formula>"Ok"</formula>
    </cfRule>
  </conditionalFormatting>
  <conditionalFormatting sqref="H93">
    <cfRule type="cellIs" dxfId="9682" priority="143" operator="equal">
      <formula>"Feito"</formula>
    </cfRule>
  </conditionalFormatting>
  <conditionalFormatting sqref="B106">
    <cfRule type="cellIs" dxfId="9681" priority="141" operator="equal">
      <formula>"Energia"</formula>
    </cfRule>
  </conditionalFormatting>
  <conditionalFormatting sqref="C34">
    <cfRule type="cellIs" dxfId="9680" priority="134" operator="equal">
      <formula>"Energia"</formula>
    </cfRule>
    <cfRule type="cellIs" dxfId="9679" priority="136" operator="equal">
      <formula>"Operação"</formula>
    </cfRule>
    <cfRule type="cellIs" dxfId="9678" priority="137" operator="equal">
      <formula>"Chuva"</formula>
    </cfRule>
    <cfRule type="cellIs" dxfId="9677" priority="138" operator="equal">
      <formula>"Elétrico"</formula>
    </cfRule>
    <cfRule type="cellIs" dxfId="9676" priority="139" operator="equal">
      <formula>"Mecânico"</formula>
    </cfRule>
    <cfRule type="cellIs" dxfId="9675" priority="140" operator="equal">
      <formula>"Ok"</formula>
    </cfRule>
  </conditionalFormatting>
  <conditionalFormatting sqref="C34">
    <cfRule type="cellIs" dxfId="9674" priority="135" operator="equal">
      <formula>"Feito"</formula>
    </cfRule>
  </conditionalFormatting>
  <conditionalFormatting sqref="C34">
    <cfRule type="cellIs" dxfId="9673" priority="133" operator="equal">
      <formula>"Energia"</formula>
    </cfRule>
  </conditionalFormatting>
  <conditionalFormatting sqref="C34">
    <cfRule type="cellIs" dxfId="9672" priority="132" operator="equal">
      <formula>"Energia"</formula>
    </cfRule>
  </conditionalFormatting>
  <conditionalFormatting sqref="C34">
    <cfRule type="cellIs" dxfId="9671" priority="131" operator="equal">
      <formula>"Energia"</formula>
    </cfRule>
  </conditionalFormatting>
  <conditionalFormatting sqref="C37">
    <cfRule type="cellIs" dxfId="9670" priority="124" operator="equal">
      <formula>"Energia"</formula>
    </cfRule>
    <cfRule type="cellIs" dxfId="9669" priority="126" operator="equal">
      <formula>"Operação"</formula>
    </cfRule>
    <cfRule type="cellIs" dxfId="9668" priority="127" operator="equal">
      <formula>"Chuva"</formula>
    </cfRule>
    <cfRule type="cellIs" dxfId="9667" priority="128" operator="equal">
      <formula>"Elétrico"</formula>
    </cfRule>
    <cfRule type="cellIs" dxfId="9666" priority="129" operator="equal">
      <formula>"Mecânico"</formula>
    </cfRule>
    <cfRule type="cellIs" dxfId="9665" priority="130" operator="equal">
      <formula>"Ok"</formula>
    </cfRule>
  </conditionalFormatting>
  <conditionalFormatting sqref="C37">
    <cfRule type="cellIs" dxfId="9664" priority="125" operator="equal">
      <formula>"Feito"</formula>
    </cfRule>
  </conditionalFormatting>
  <conditionalFormatting sqref="C37">
    <cfRule type="cellIs" dxfId="9663" priority="123" operator="equal">
      <formula>"Energia"</formula>
    </cfRule>
  </conditionalFormatting>
  <conditionalFormatting sqref="E22">
    <cfRule type="cellIs" dxfId="9662" priority="116" operator="equal">
      <formula>"Energia"</formula>
    </cfRule>
    <cfRule type="cellIs" dxfId="9661" priority="118" operator="equal">
      <formula>"Operação"</formula>
    </cfRule>
    <cfRule type="cellIs" dxfId="9660" priority="119" operator="equal">
      <formula>"Chuva"</formula>
    </cfRule>
    <cfRule type="cellIs" dxfId="9659" priority="120" operator="equal">
      <formula>"Elétrico"</formula>
    </cfRule>
    <cfRule type="cellIs" dxfId="9658" priority="121" operator="equal">
      <formula>"Mecânico"</formula>
    </cfRule>
    <cfRule type="cellIs" dxfId="9657" priority="122" operator="equal">
      <formula>"Ok"</formula>
    </cfRule>
  </conditionalFormatting>
  <conditionalFormatting sqref="E22">
    <cfRule type="cellIs" dxfId="9656" priority="117" operator="equal">
      <formula>"Feito"</formula>
    </cfRule>
  </conditionalFormatting>
  <conditionalFormatting sqref="G22:H22">
    <cfRule type="cellIs" dxfId="9655" priority="109" operator="equal">
      <formula>"Energia"</formula>
    </cfRule>
    <cfRule type="cellIs" dxfId="9654" priority="111" operator="equal">
      <formula>"Operação"</formula>
    </cfRule>
    <cfRule type="cellIs" dxfId="9653" priority="112" operator="equal">
      <formula>"Chuva"</formula>
    </cfRule>
    <cfRule type="cellIs" dxfId="9652" priority="113" operator="equal">
      <formula>"Elétrico"</formula>
    </cfRule>
    <cfRule type="cellIs" dxfId="9651" priority="114" operator="equal">
      <formula>"Mecânico"</formula>
    </cfRule>
    <cfRule type="cellIs" dxfId="9650" priority="115" operator="equal">
      <formula>"Ok"</formula>
    </cfRule>
  </conditionalFormatting>
  <conditionalFormatting sqref="G22:H22">
    <cfRule type="cellIs" dxfId="9649" priority="110" operator="equal">
      <formula>"Feito"</formula>
    </cfRule>
  </conditionalFormatting>
  <conditionalFormatting sqref="F25">
    <cfRule type="cellIs" dxfId="9648" priority="102" operator="equal">
      <formula>"Energia"</formula>
    </cfRule>
    <cfRule type="cellIs" dxfId="9647" priority="104" operator="equal">
      <formula>"Operação"</formula>
    </cfRule>
    <cfRule type="cellIs" dxfId="9646" priority="105" operator="equal">
      <formula>"Chuva"</formula>
    </cfRule>
    <cfRule type="cellIs" dxfId="9645" priority="106" operator="equal">
      <formula>"Elétrico"</formula>
    </cfRule>
    <cfRule type="cellIs" dxfId="9644" priority="107" operator="equal">
      <formula>"Mecânico"</formula>
    </cfRule>
    <cfRule type="cellIs" dxfId="9643" priority="108" operator="equal">
      <formula>"Ok"</formula>
    </cfRule>
  </conditionalFormatting>
  <conditionalFormatting sqref="F25">
    <cfRule type="cellIs" dxfId="9642" priority="103" operator="equal">
      <formula>"Feito"</formula>
    </cfRule>
  </conditionalFormatting>
  <conditionalFormatting sqref="F25">
    <cfRule type="cellIs" dxfId="9641" priority="101" operator="equal">
      <formula>"Energia"</formula>
    </cfRule>
  </conditionalFormatting>
  <conditionalFormatting sqref="F99">
    <cfRule type="cellIs" dxfId="9640" priority="94" operator="equal">
      <formula>"Energia"</formula>
    </cfRule>
    <cfRule type="cellIs" dxfId="9639" priority="96" operator="equal">
      <formula>"Operação"</formula>
    </cfRule>
    <cfRule type="cellIs" dxfId="9638" priority="97" operator="equal">
      <formula>"Chuva"</formula>
    </cfRule>
    <cfRule type="cellIs" dxfId="9637" priority="98" operator="equal">
      <formula>"Elétrico"</formula>
    </cfRule>
    <cfRule type="cellIs" dxfId="9636" priority="99" operator="equal">
      <formula>"Mecânico"</formula>
    </cfRule>
    <cfRule type="cellIs" dxfId="9635" priority="100" operator="equal">
      <formula>"Ok"</formula>
    </cfRule>
  </conditionalFormatting>
  <conditionalFormatting sqref="F99">
    <cfRule type="cellIs" dxfId="9634" priority="95" operator="equal">
      <formula>"Feito"</formula>
    </cfRule>
  </conditionalFormatting>
  <conditionalFormatting sqref="F100">
    <cfRule type="cellIs" dxfId="9633" priority="87" operator="equal">
      <formula>"Energia"</formula>
    </cfRule>
    <cfRule type="cellIs" dxfId="9632" priority="89" operator="equal">
      <formula>"Operação"</formula>
    </cfRule>
    <cfRule type="cellIs" dxfId="9631" priority="90" operator="equal">
      <formula>"Chuva"</formula>
    </cfRule>
    <cfRule type="cellIs" dxfId="9630" priority="91" operator="equal">
      <formula>"Elétrico"</formula>
    </cfRule>
    <cfRule type="cellIs" dxfId="9629" priority="92" operator="equal">
      <formula>"Mecânico"</formula>
    </cfRule>
    <cfRule type="cellIs" dxfId="9628" priority="93" operator="equal">
      <formula>"Ok"</formula>
    </cfRule>
  </conditionalFormatting>
  <conditionalFormatting sqref="F100">
    <cfRule type="cellIs" dxfId="9627" priority="88" operator="equal">
      <formula>"Feito"</formula>
    </cfRule>
  </conditionalFormatting>
  <conditionalFormatting sqref="F102">
    <cfRule type="cellIs" dxfId="9626" priority="80" operator="equal">
      <formula>"Energia"</formula>
    </cfRule>
    <cfRule type="cellIs" dxfId="9625" priority="82" operator="equal">
      <formula>"Operação"</formula>
    </cfRule>
    <cfRule type="cellIs" dxfId="9624" priority="83" operator="equal">
      <formula>"Chuva"</formula>
    </cfRule>
    <cfRule type="cellIs" dxfId="9623" priority="84" operator="equal">
      <formula>"Elétrico"</formula>
    </cfRule>
    <cfRule type="cellIs" dxfId="9622" priority="85" operator="equal">
      <formula>"Mecânico"</formula>
    </cfRule>
    <cfRule type="cellIs" dxfId="9621" priority="86" operator="equal">
      <formula>"Ok"</formula>
    </cfRule>
  </conditionalFormatting>
  <conditionalFormatting sqref="F102">
    <cfRule type="cellIs" dxfId="9620" priority="81" operator="equal">
      <formula>"Feito"</formula>
    </cfRule>
  </conditionalFormatting>
  <conditionalFormatting sqref="G100">
    <cfRule type="cellIs" dxfId="9619" priority="73" operator="equal">
      <formula>"Energia"</formula>
    </cfRule>
    <cfRule type="cellIs" dxfId="9618" priority="75" operator="equal">
      <formula>"Operação"</formula>
    </cfRule>
    <cfRule type="cellIs" dxfId="9617" priority="76" operator="equal">
      <formula>"Chuva"</formula>
    </cfRule>
    <cfRule type="cellIs" dxfId="9616" priority="77" operator="equal">
      <formula>"Elétrico"</formula>
    </cfRule>
    <cfRule type="cellIs" dxfId="9615" priority="78" operator="equal">
      <formula>"Mecânico"</formula>
    </cfRule>
    <cfRule type="cellIs" dxfId="9614" priority="79" operator="equal">
      <formula>"Ok"</formula>
    </cfRule>
  </conditionalFormatting>
  <conditionalFormatting sqref="G100">
    <cfRule type="cellIs" dxfId="9613" priority="74" operator="equal">
      <formula>"Feito"</formula>
    </cfRule>
  </conditionalFormatting>
  <conditionalFormatting sqref="H95">
    <cfRule type="cellIs" dxfId="9612" priority="66" operator="equal">
      <formula>"Energia"</formula>
    </cfRule>
    <cfRule type="cellIs" dxfId="9611" priority="68" operator="equal">
      <formula>"Operação"</formula>
    </cfRule>
    <cfRule type="cellIs" dxfId="9610" priority="69" operator="equal">
      <formula>"Chuva"</formula>
    </cfRule>
    <cfRule type="cellIs" dxfId="9609" priority="70" operator="equal">
      <formula>"Elétrico"</formula>
    </cfRule>
    <cfRule type="cellIs" dxfId="9608" priority="71" operator="equal">
      <formula>"Mecânico"</formula>
    </cfRule>
    <cfRule type="cellIs" dxfId="9607" priority="72" operator="equal">
      <formula>"Ok"</formula>
    </cfRule>
  </conditionalFormatting>
  <conditionalFormatting sqref="H95">
    <cfRule type="cellIs" dxfId="9606" priority="67" operator="equal">
      <formula>"Feito"</formula>
    </cfRule>
  </conditionalFormatting>
  <conditionalFormatting sqref="H90">
    <cfRule type="cellIs" dxfId="9605" priority="59" operator="equal">
      <formula>"Energia"</formula>
    </cfRule>
    <cfRule type="cellIs" dxfId="9604" priority="61" operator="equal">
      <formula>"Operação"</formula>
    </cfRule>
    <cfRule type="cellIs" dxfId="9603" priority="62" operator="equal">
      <formula>"Chuva"</formula>
    </cfRule>
    <cfRule type="cellIs" dxfId="9602" priority="63" operator="equal">
      <formula>"Elétrico"</formula>
    </cfRule>
    <cfRule type="cellIs" dxfId="9601" priority="64" operator="equal">
      <formula>"Mecânico"</formula>
    </cfRule>
    <cfRule type="cellIs" dxfId="9600" priority="65" operator="equal">
      <formula>"Ok"</formula>
    </cfRule>
  </conditionalFormatting>
  <conditionalFormatting sqref="H90">
    <cfRule type="cellIs" dxfId="9599" priority="60" operator="equal">
      <formula>"Feito"</formula>
    </cfRule>
  </conditionalFormatting>
  <conditionalFormatting sqref="C29">
    <cfRule type="cellIs" dxfId="9598" priority="58" operator="equal">
      <formula>"Energia"</formula>
    </cfRule>
  </conditionalFormatting>
  <conditionalFormatting sqref="C31">
    <cfRule type="cellIs" dxfId="9597" priority="57" operator="equal">
      <formula>"Energia"</formula>
    </cfRule>
  </conditionalFormatting>
  <conditionalFormatting sqref="C33">
    <cfRule type="cellIs" dxfId="9596" priority="56" operator="equal">
      <formula>"Energia"</formula>
    </cfRule>
  </conditionalFormatting>
  <conditionalFormatting sqref="B30">
    <cfRule type="cellIs" dxfId="9595" priority="55" operator="equal">
      <formula>"Energia"</formula>
    </cfRule>
  </conditionalFormatting>
  <conditionalFormatting sqref="B32">
    <cfRule type="cellIs" dxfId="9594" priority="48" operator="equal">
      <formula>"Energia"</formula>
    </cfRule>
    <cfRule type="cellIs" dxfId="9593" priority="50" operator="equal">
      <formula>"Operação"</formula>
    </cfRule>
    <cfRule type="cellIs" dxfId="9592" priority="51" operator="equal">
      <formula>"Chuva"</formula>
    </cfRule>
    <cfRule type="cellIs" dxfId="9591" priority="52" operator="equal">
      <formula>"Elétrico"</formula>
    </cfRule>
    <cfRule type="cellIs" dxfId="9590" priority="53" operator="equal">
      <formula>"Mecânico"</formula>
    </cfRule>
    <cfRule type="cellIs" dxfId="9589" priority="54" operator="equal">
      <formula>"Ok"</formula>
    </cfRule>
  </conditionalFormatting>
  <conditionalFormatting sqref="B32">
    <cfRule type="cellIs" dxfId="9588" priority="49" operator="equal">
      <formula>"Feito"</formula>
    </cfRule>
  </conditionalFormatting>
  <conditionalFormatting sqref="B32">
    <cfRule type="cellIs" dxfId="9587" priority="47" operator="equal">
      <formula>"Energia"</formula>
    </cfRule>
  </conditionalFormatting>
  <conditionalFormatting sqref="B36">
    <cfRule type="cellIs" dxfId="9586" priority="46" operator="equal">
      <formula>"Energia"</formula>
    </cfRule>
  </conditionalFormatting>
  <conditionalFormatting sqref="B38">
    <cfRule type="cellIs" dxfId="9585" priority="45" operator="equal">
      <formula>"Energia"</formula>
    </cfRule>
  </conditionalFormatting>
  <conditionalFormatting sqref="D22">
    <cfRule type="cellIs" dxfId="9584" priority="38" operator="equal">
      <formula>"Energia"</formula>
    </cfRule>
    <cfRule type="cellIs" dxfId="9583" priority="40" operator="equal">
      <formula>"Operação"</formula>
    </cfRule>
    <cfRule type="cellIs" dxfId="9582" priority="41" operator="equal">
      <formula>"Chuva"</formula>
    </cfRule>
    <cfRule type="cellIs" dxfId="9581" priority="42" operator="equal">
      <formula>"Elétrico"</formula>
    </cfRule>
    <cfRule type="cellIs" dxfId="9580" priority="43" operator="equal">
      <formula>"Mecânico"</formula>
    </cfRule>
    <cfRule type="cellIs" dxfId="9579" priority="44" operator="equal">
      <formula>"Ok"</formula>
    </cfRule>
  </conditionalFormatting>
  <conditionalFormatting sqref="D22">
    <cfRule type="cellIs" dxfId="9578" priority="39" operator="equal">
      <formula>"Feito"</formula>
    </cfRule>
  </conditionalFormatting>
  <conditionalFormatting sqref="D22">
    <cfRule type="cellIs" dxfId="9577" priority="37" operator="equal">
      <formula>"Energia"</formula>
    </cfRule>
  </conditionalFormatting>
  <conditionalFormatting sqref="D29">
    <cfRule type="cellIs" dxfId="9576" priority="36" operator="equal">
      <formula>"Energia"</formula>
    </cfRule>
  </conditionalFormatting>
  <conditionalFormatting sqref="D30:D35">
    <cfRule type="cellIs" dxfId="9575" priority="35" operator="equal">
      <formula>"Energia"</formula>
    </cfRule>
  </conditionalFormatting>
  <conditionalFormatting sqref="D37">
    <cfRule type="cellIs" dxfId="9574" priority="34" operator="equal">
      <formula>"Energia"</formula>
    </cfRule>
  </conditionalFormatting>
  <conditionalFormatting sqref="E34:E35">
    <cfRule type="cellIs" dxfId="9573" priority="33" operator="equal">
      <formula>"Energia"</formula>
    </cfRule>
  </conditionalFormatting>
  <conditionalFormatting sqref="E34:E35">
    <cfRule type="cellIs" dxfId="9572" priority="32" operator="equal">
      <formula>"Energia"</formula>
    </cfRule>
  </conditionalFormatting>
  <conditionalFormatting sqref="E34:E35">
    <cfRule type="cellIs" dxfId="9571" priority="31" operator="equal">
      <formula>"Energia"</formula>
    </cfRule>
  </conditionalFormatting>
  <conditionalFormatting sqref="E37">
    <cfRule type="cellIs" dxfId="9570" priority="30" operator="equal">
      <formula>"Energia"</formula>
    </cfRule>
  </conditionalFormatting>
  <conditionalFormatting sqref="E37">
    <cfRule type="cellIs" dxfId="9569" priority="29" operator="equal">
      <formula>"Energia"</formula>
    </cfRule>
  </conditionalFormatting>
  <conditionalFormatting sqref="E37">
    <cfRule type="cellIs" dxfId="9568" priority="28" operator="equal">
      <formula>"Energia"</formula>
    </cfRule>
  </conditionalFormatting>
  <conditionalFormatting sqref="E66">
    <cfRule type="cellIs" dxfId="9567" priority="27" operator="equal">
      <formula>"Energia"</formula>
    </cfRule>
  </conditionalFormatting>
  <conditionalFormatting sqref="E72:F72">
    <cfRule type="cellIs" dxfId="9566" priority="20" operator="equal">
      <formula>"Energia"</formula>
    </cfRule>
    <cfRule type="cellIs" dxfId="9565" priority="22" operator="equal">
      <formula>"Operação"</formula>
    </cfRule>
    <cfRule type="cellIs" dxfId="9564" priority="23" operator="equal">
      <formula>"Chuva"</formula>
    </cfRule>
    <cfRule type="cellIs" dxfId="9563" priority="24" operator="equal">
      <formula>"Elétrico"</formula>
    </cfRule>
    <cfRule type="cellIs" dxfId="9562" priority="25" operator="equal">
      <formula>"Mecânico"</formula>
    </cfRule>
    <cfRule type="cellIs" dxfId="9561" priority="26" operator="equal">
      <formula>"Ok"</formula>
    </cfRule>
  </conditionalFormatting>
  <conditionalFormatting sqref="E72:F72">
    <cfRule type="cellIs" dxfId="9560" priority="21" operator="equal">
      <formula>"Feito"</formula>
    </cfRule>
  </conditionalFormatting>
  <conditionalFormatting sqref="E72:F72">
    <cfRule type="cellIs" dxfId="9559" priority="19" operator="equal">
      <formula>"Energia"</formula>
    </cfRule>
  </conditionalFormatting>
  <conditionalFormatting sqref="F106">
    <cfRule type="cellIs" dxfId="9558" priority="12" operator="equal">
      <formula>"Energia"</formula>
    </cfRule>
    <cfRule type="cellIs" dxfId="9557" priority="14" operator="equal">
      <formula>"Operação"</formula>
    </cfRule>
    <cfRule type="cellIs" dxfId="9556" priority="15" operator="equal">
      <formula>"Chuva"</formula>
    </cfRule>
    <cfRule type="cellIs" dxfId="9555" priority="16" operator="equal">
      <formula>"Elétrico"</formula>
    </cfRule>
    <cfRule type="cellIs" dxfId="9554" priority="17" operator="equal">
      <formula>"Mecânico"</formula>
    </cfRule>
    <cfRule type="cellIs" dxfId="9553" priority="18" operator="equal">
      <formula>"Ok"</formula>
    </cfRule>
  </conditionalFormatting>
  <conditionalFormatting sqref="F106">
    <cfRule type="cellIs" dxfId="9552" priority="13" operator="equal">
      <formula>"Feito"</formula>
    </cfRule>
  </conditionalFormatting>
  <conditionalFormatting sqref="F106">
    <cfRule type="cellIs" dxfId="9551" priority="11" operator="equal">
      <formula>"Energia"</formula>
    </cfRule>
  </conditionalFormatting>
  <conditionalFormatting sqref="F65">
    <cfRule type="cellIs" dxfId="9550" priority="10" operator="equal">
      <formula>"Energia"</formula>
    </cfRule>
  </conditionalFormatting>
  <conditionalFormatting sqref="H37">
    <cfRule type="cellIs" dxfId="9549" priority="2" operator="equal">
      <formula>"Energia"</formula>
    </cfRule>
  </conditionalFormatting>
  <conditionalFormatting sqref="H37">
    <cfRule type="cellIs" dxfId="9548" priority="1" operator="equal">
      <formula>"Energia"</formula>
    </cfRule>
  </conditionalFormatting>
  <dataValidations count="1">
    <dataValidation type="list" allowBlank="1" showInputMessage="1" showErrorMessage="1" sqref="I5:I16 I19:I26 J36:J39 J41:J61 J63:J76 I29:I78 B5:H111" xr:uid="{930B98BD-157C-4690-87CF-43798F5728D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5430-565E-4490-8980-A764317C50F2}">
  <sheetPr codeName="Planilha119">
    <tabColor theme="8"/>
  </sheetPr>
  <dimension ref="A1:S111"/>
  <sheetViews>
    <sheetView showGridLines="0" zoomScale="130" zoomScaleNormal="130" workbookViewId="0">
      <pane xSplit="1" ySplit="4" topLeftCell="B19" activePane="bottomRight" state="frozen"/>
      <selection pane="topRight" activeCell="B1" sqref="B1"/>
      <selection pane="bottomLeft" activeCell="A5" sqref="A5"/>
      <selection pane="bottomRight" activeCell="H106" sqref="H10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45054</v>
      </c>
      <c r="C3" s="21">
        <f t="shared" ref="C3:H3" si="0">B3+1</f>
        <v>45055</v>
      </c>
      <c r="D3" s="21">
        <f t="shared" si="0"/>
        <v>45056</v>
      </c>
      <c r="E3" s="21">
        <f t="shared" si="0"/>
        <v>45057</v>
      </c>
      <c r="F3" s="21">
        <f t="shared" si="0"/>
        <v>45058</v>
      </c>
      <c r="G3" s="21">
        <f t="shared" si="0"/>
        <v>45059</v>
      </c>
      <c r="H3" s="23">
        <f t="shared" si="0"/>
        <v>45060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 t="s">
        <v>5</v>
      </c>
      <c r="D5" s="36"/>
      <c r="E5" s="36"/>
      <c r="F5" s="36"/>
      <c r="G5" s="36" t="s">
        <v>5</v>
      </c>
      <c r="H5" s="36" t="s">
        <v>5</v>
      </c>
      <c r="J5" s="46" t="s">
        <v>5</v>
      </c>
      <c r="K5">
        <f t="shared" ref="K5:K10" si="2">COUNTIF($B$5:$H$111,J5)</f>
        <v>193</v>
      </c>
      <c r="L5" s="32">
        <f t="shared" ref="L5:L10" si="3">K5/$K$11</f>
        <v>0.76284584980237158</v>
      </c>
      <c r="M5" s="50">
        <f>B3</f>
        <v>45054</v>
      </c>
      <c r="O5" t="s">
        <v>42</v>
      </c>
      <c r="P5" s="57">
        <v>268</v>
      </c>
      <c r="Q5" s="50">
        <f>M5</f>
        <v>45054</v>
      </c>
    </row>
    <row r="6" spans="1:17" x14ac:dyDescent="0.25">
      <c r="A6" s="4">
        <v>2</v>
      </c>
      <c r="B6" s="36" t="s">
        <v>5</v>
      </c>
      <c r="C6" s="36"/>
      <c r="D6" s="36" t="s">
        <v>9</v>
      </c>
      <c r="E6" s="36" t="s">
        <v>9</v>
      </c>
      <c r="F6" s="36" t="s">
        <v>5</v>
      </c>
      <c r="G6" s="36" t="s">
        <v>5</v>
      </c>
      <c r="H6" s="36" t="s">
        <v>5</v>
      </c>
      <c r="J6" s="40" t="s">
        <v>8</v>
      </c>
      <c r="K6">
        <f t="shared" si="2"/>
        <v>3</v>
      </c>
      <c r="L6" s="33">
        <f t="shared" si="3"/>
        <v>1.1857707509881422E-2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 t="s">
        <v>5</v>
      </c>
      <c r="D7" s="36"/>
      <c r="E7" s="36" t="s">
        <v>5</v>
      </c>
      <c r="F7" s="36" t="s">
        <v>5</v>
      </c>
      <c r="G7" s="36" t="s">
        <v>5</v>
      </c>
      <c r="H7" s="36" t="s">
        <v>5</v>
      </c>
      <c r="J7" s="44" t="s">
        <v>9</v>
      </c>
      <c r="K7">
        <f t="shared" si="2"/>
        <v>18</v>
      </c>
      <c r="L7" s="33">
        <f t="shared" si="3"/>
        <v>7.1146245059288543E-2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5</v>
      </c>
      <c r="D8" s="36"/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2"/>
        <v>8</v>
      </c>
      <c r="L8" s="33">
        <f t="shared" si="3"/>
        <v>3.1620553359683792E-2</v>
      </c>
      <c r="O8" s="62" t="s">
        <v>20</v>
      </c>
      <c r="P8" s="62">
        <f>P5+P6-P7</f>
        <v>268</v>
      </c>
    </row>
    <row r="9" spans="1:17" x14ac:dyDescent="0.25">
      <c r="A9" s="4">
        <v>5</v>
      </c>
      <c r="B9" s="36" t="s">
        <v>5</v>
      </c>
      <c r="C9" s="36" t="s">
        <v>5</v>
      </c>
      <c r="D9" s="36" t="s">
        <v>5</v>
      </c>
      <c r="E9" s="36" t="s">
        <v>5</v>
      </c>
      <c r="F9" s="36"/>
      <c r="G9" s="36" t="s">
        <v>5</v>
      </c>
      <c r="H9" s="36" t="s">
        <v>5</v>
      </c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 t="s">
        <v>5</v>
      </c>
      <c r="C10" s="36" t="s">
        <v>5</v>
      </c>
      <c r="D10" s="36" t="s">
        <v>10</v>
      </c>
      <c r="E10" s="36" t="s">
        <v>5</v>
      </c>
      <c r="F10" s="36" t="s">
        <v>5</v>
      </c>
      <c r="G10" s="36" t="s">
        <v>5</v>
      </c>
      <c r="H10" s="36" t="s">
        <v>5</v>
      </c>
      <c r="J10" s="41" t="s">
        <v>10</v>
      </c>
      <c r="K10">
        <f t="shared" si="2"/>
        <v>31</v>
      </c>
      <c r="L10" s="35">
        <f t="shared" si="3"/>
        <v>0.1225296442687747</v>
      </c>
      <c r="O10" t="s">
        <v>55</v>
      </c>
      <c r="P10">
        <f>P8</f>
        <v>268</v>
      </c>
    </row>
    <row r="11" spans="1:17" x14ac:dyDescent="0.25">
      <c r="A11" s="4">
        <v>7</v>
      </c>
      <c r="B11" s="36" t="s">
        <v>10</v>
      </c>
      <c r="C11" s="36" t="s">
        <v>10</v>
      </c>
      <c r="D11" s="36" t="s">
        <v>5</v>
      </c>
      <c r="E11" s="36" t="s">
        <v>5</v>
      </c>
      <c r="F11" s="36" t="s">
        <v>5</v>
      </c>
      <c r="G11" s="36" t="s">
        <v>5</v>
      </c>
      <c r="H11" s="36" t="s">
        <v>5</v>
      </c>
      <c r="J11" s="42" t="s">
        <v>20</v>
      </c>
      <c r="K11">
        <f>SUM(K5:K10)</f>
        <v>253</v>
      </c>
    </row>
    <row r="12" spans="1:17" x14ac:dyDescent="0.25">
      <c r="A12" s="4">
        <v>8</v>
      </c>
      <c r="B12" s="36" t="s">
        <v>5</v>
      </c>
      <c r="C12" s="36"/>
      <c r="D12" s="36" t="s">
        <v>10</v>
      </c>
      <c r="E12" s="36" t="s">
        <v>9</v>
      </c>
      <c r="F12" s="36"/>
      <c r="G12" s="36" t="s">
        <v>5</v>
      </c>
      <c r="H12" s="36" t="s">
        <v>9</v>
      </c>
    </row>
    <row r="13" spans="1:17" x14ac:dyDescent="0.25">
      <c r="A13" s="4">
        <v>9</v>
      </c>
      <c r="B13" s="36"/>
      <c r="C13" s="36"/>
      <c r="D13" s="36"/>
      <c r="E13" s="36"/>
      <c r="F13" s="36"/>
      <c r="G13" s="36" t="s">
        <v>10</v>
      </c>
      <c r="H13" s="36"/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/>
      <c r="C14" s="36"/>
      <c r="D14" s="36"/>
      <c r="E14" s="36"/>
      <c r="F14" s="36"/>
      <c r="G14" s="36"/>
      <c r="H14" s="36"/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 t="s">
        <v>5</v>
      </c>
      <c r="D15" s="36" t="s">
        <v>5</v>
      </c>
      <c r="E15" s="36"/>
      <c r="F15" s="36"/>
      <c r="G15" s="36" t="s">
        <v>5</v>
      </c>
      <c r="H15" s="36" t="s">
        <v>5</v>
      </c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 t="s">
        <v>5</v>
      </c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 t="s">
        <v>5</v>
      </c>
      <c r="D17" s="36" t="s">
        <v>5</v>
      </c>
      <c r="E17" s="36"/>
      <c r="F17" s="36"/>
      <c r="G17" s="36" t="s">
        <v>8</v>
      </c>
      <c r="H17" s="36" t="s">
        <v>8</v>
      </c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/>
      <c r="C18" s="36" t="s">
        <v>5</v>
      </c>
      <c r="D18" s="36" t="s">
        <v>5</v>
      </c>
      <c r="E18" s="36"/>
      <c r="F18" s="36"/>
      <c r="G18" s="36"/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 t="s">
        <v>5</v>
      </c>
      <c r="C19" s="36"/>
      <c r="D19" s="36"/>
      <c r="E19" s="36"/>
      <c r="F19" s="36"/>
      <c r="G19" s="36" t="s">
        <v>5</v>
      </c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/>
      <c r="E20" s="36" t="s">
        <v>9</v>
      </c>
      <c r="F20" s="36" t="s">
        <v>5</v>
      </c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 t="s">
        <v>9</v>
      </c>
      <c r="C21" s="36" t="s">
        <v>9</v>
      </c>
      <c r="D21" s="36"/>
      <c r="E21" s="36"/>
      <c r="F21" s="36"/>
      <c r="G21" s="36" t="s">
        <v>5</v>
      </c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 t="s">
        <v>10</v>
      </c>
      <c r="C22" s="36"/>
      <c r="D22" s="36"/>
      <c r="E22" s="36" t="s">
        <v>5</v>
      </c>
      <c r="F22" s="36" t="s">
        <v>5</v>
      </c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/>
      <c r="D23" s="36"/>
      <c r="E23" s="36"/>
      <c r="F23" s="36" t="s">
        <v>5</v>
      </c>
      <c r="G23" s="36" t="s">
        <v>9</v>
      </c>
      <c r="H23" s="36" t="s">
        <v>9</v>
      </c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 t="s">
        <v>5</v>
      </c>
      <c r="E24" s="36" t="s">
        <v>5</v>
      </c>
      <c r="F24" s="36"/>
      <c r="G24" s="36"/>
      <c r="H24" s="36" t="s">
        <v>5</v>
      </c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/>
      <c r="C25" s="36"/>
      <c r="D25" s="36"/>
      <c r="E25" s="36"/>
      <c r="F25" s="36" t="s">
        <v>5</v>
      </c>
      <c r="G25" s="36" t="s">
        <v>5</v>
      </c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/>
      <c r="C26" s="36"/>
      <c r="D26" s="36" t="s">
        <v>5</v>
      </c>
      <c r="E26" s="36" t="s">
        <v>5</v>
      </c>
      <c r="F26" s="36"/>
      <c r="G26" s="36"/>
      <c r="H26" s="36" t="s">
        <v>5</v>
      </c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/>
      <c r="D27" s="36"/>
      <c r="E27" s="36" t="s">
        <v>5</v>
      </c>
      <c r="F27" s="36" t="s">
        <v>5</v>
      </c>
      <c r="G27" s="36"/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/>
      <c r="D28" s="36"/>
      <c r="E28" s="36" t="s">
        <v>5</v>
      </c>
      <c r="F28" s="36" t="s">
        <v>5</v>
      </c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/>
      <c r="C30" s="36" t="s">
        <v>5</v>
      </c>
      <c r="D30" s="36" t="s">
        <v>10</v>
      </c>
      <c r="E30" s="36"/>
      <c r="F30" s="36"/>
      <c r="H30" s="36"/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/>
      <c r="C32" s="36"/>
      <c r="D32" s="36" t="s">
        <v>10</v>
      </c>
      <c r="E32" s="36"/>
      <c r="F32" s="36"/>
      <c r="G32" s="36" t="s">
        <v>5</v>
      </c>
      <c r="H32" s="36" t="s">
        <v>5</v>
      </c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 t="s">
        <v>5</v>
      </c>
      <c r="C34" s="36"/>
      <c r="D34" s="36"/>
      <c r="E34" s="36"/>
      <c r="F34" s="36" t="s">
        <v>10</v>
      </c>
      <c r="G34" s="36"/>
      <c r="H34" s="36" t="s">
        <v>5</v>
      </c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 t="s">
        <v>5</v>
      </c>
      <c r="C35" s="36"/>
      <c r="D35" s="36"/>
      <c r="E35" s="36"/>
      <c r="F35" s="36" t="s">
        <v>10</v>
      </c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/>
      <c r="D36" s="36"/>
      <c r="E36" s="36" t="s">
        <v>9</v>
      </c>
      <c r="F36" s="36"/>
      <c r="G36" s="36"/>
      <c r="H36" s="36"/>
      <c r="M36" s="50"/>
      <c r="O36" s="50"/>
      <c r="P36" s="50"/>
    </row>
    <row r="37" spans="1:16" x14ac:dyDescent="0.25">
      <c r="A37" s="4">
        <v>33</v>
      </c>
      <c r="B37" s="36"/>
      <c r="C37" s="36"/>
      <c r="D37" s="36"/>
      <c r="E37" s="36" t="s">
        <v>5</v>
      </c>
      <c r="F37" s="36"/>
      <c r="G37" s="36"/>
      <c r="H37" s="36"/>
      <c r="M37" t="s">
        <v>103</v>
      </c>
      <c r="P37" t="s">
        <v>103</v>
      </c>
    </row>
    <row r="38" spans="1:16" x14ac:dyDescent="0.25">
      <c r="A38" s="4">
        <v>34</v>
      </c>
      <c r="B38" s="36"/>
      <c r="C38" s="36" t="s">
        <v>5</v>
      </c>
      <c r="D38" s="36"/>
      <c r="E38" s="36"/>
      <c r="F38" s="36"/>
      <c r="G38" s="36" t="s">
        <v>5</v>
      </c>
      <c r="H38" s="36"/>
      <c r="M38" t="s">
        <v>105</v>
      </c>
      <c r="P38" t="s">
        <v>105</v>
      </c>
    </row>
    <row r="39" spans="1:16" x14ac:dyDescent="0.25">
      <c r="A39" s="4">
        <v>35</v>
      </c>
      <c r="B39" s="36"/>
      <c r="C39" s="36" t="s">
        <v>5</v>
      </c>
      <c r="D39" s="36"/>
      <c r="E39" s="36" t="s">
        <v>5</v>
      </c>
      <c r="F39" s="36" t="s">
        <v>5</v>
      </c>
      <c r="G39" s="36"/>
      <c r="H39" s="36" t="s">
        <v>9</v>
      </c>
      <c r="M39" t="s">
        <v>97</v>
      </c>
      <c r="P39" t="s">
        <v>97</v>
      </c>
    </row>
    <row r="40" spans="1:16" x14ac:dyDescent="0.25">
      <c r="A40" s="4">
        <v>36</v>
      </c>
      <c r="B40" s="36" t="s">
        <v>5</v>
      </c>
      <c r="C40" s="36"/>
      <c r="D40" s="36"/>
      <c r="E40" s="36" t="s">
        <v>5</v>
      </c>
      <c r="F40" s="36"/>
      <c r="G40" s="36" t="s">
        <v>5</v>
      </c>
      <c r="H40" s="36" t="s">
        <v>9</v>
      </c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/>
      <c r="C41" s="36"/>
      <c r="D41" s="36" t="s">
        <v>5</v>
      </c>
      <c r="E41" s="36"/>
      <c r="F41" s="36" t="s">
        <v>5</v>
      </c>
      <c r="G41" s="36" t="s">
        <v>5</v>
      </c>
      <c r="H41" s="36"/>
    </row>
    <row r="42" spans="1:16" x14ac:dyDescent="0.25">
      <c r="A42" s="4">
        <v>38</v>
      </c>
      <c r="B42" s="36" t="s">
        <v>5</v>
      </c>
      <c r="C42" s="36"/>
      <c r="D42" s="36"/>
      <c r="E42" s="36"/>
      <c r="F42" s="36"/>
      <c r="G42" s="36" t="s">
        <v>5</v>
      </c>
      <c r="H42" s="36"/>
    </row>
    <row r="43" spans="1:16" x14ac:dyDescent="0.25">
      <c r="A43" s="4">
        <v>39</v>
      </c>
      <c r="B43" s="36"/>
      <c r="C43" s="36" t="s">
        <v>10</v>
      </c>
      <c r="D43" s="36" t="s">
        <v>5</v>
      </c>
      <c r="E43" s="36"/>
      <c r="F43" s="36"/>
      <c r="G43" s="36"/>
      <c r="H43" s="36"/>
    </row>
    <row r="44" spans="1:16" x14ac:dyDescent="0.25">
      <c r="A44" s="4">
        <v>40</v>
      </c>
      <c r="B44" s="36"/>
      <c r="C44" s="36" t="s">
        <v>5</v>
      </c>
      <c r="D44" s="36" t="s">
        <v>5</v>
      </c>
      <c r="E44" s="36"/>
      <c r="F44" s="36"/>
      <c r="G44" s="36"/>
      <c r="H44" s="36"/>
      <c r="M44" s="50"/>
    </row>
    <row r="45" spans="1:16" x14ac:dyDescent="0.25">
      <c r="A45" s="4">
        <v>41</v>
      </c>
      <c r="B45" s="36" t="s">
        <v>5</v>
      </c>
      <c r="C45" s="36" t="s">
        <v>5</v>
      </c>
      <c r="D45" s="36"/>
      <c r="E45" s="36"/>
      <c r="F45" s="36"/>
      <c r="G45" s="36"/>
      <c r="H45" s="36" t="s">
        <v>5</v>
      </c>
      <c r="P45" s="50"/>
    </row>
    <row r="46" spans="1:16" x14ac:dyDescent="0.25">
      <c r="A46" s="4">
        <v>42</v>
      </c>
      <c r="B46" s="36" t="s">
        <v>5</v>
      </c>
      <c r="C46" s="36"/>
      <c r="D46" s="36"/>
      <c r="E46" s="36" t="s">
        <v>5</v>
      </c>
      <c r="F46" s="36" t="s">
        <v>5</v>
      </c>
      <c r="G46" s="36" t="s">
        <v>5</v>
      </c>
      <c r="H46" s="36" t="s">
        <v>5</v>
      </c>
    </row>
    <row r="47" spans="1:16" x14ac:dyDescent="0.25">
      <c r="A47" s="4">
        <v>43</v>
      </c>
      <c r="B47" s="36" t="s">
        <v>5</v>
      </c>
      <c r="C47" s="36" t="s">
        <v>5</v>
      </c>
      <c r="D47" s="36"/>
      <c r="E47" s="36"/>
      <c r="F47" s="36"/>
      <c r="G47" s="36"/>
      <c r="H47" s="36" t="s">
        <v>5</v>
      </c>
    </row>
    <row r="48" spans="1:16" x14ac:dyDescent="0.25">
      <c r="A48" s="4">
        <v>44</v>
      </c>
      <c r="B48" s="36"/>
      <c r="C48" s="36" t="s">
        <v>10</v>
      </c>
      <c r="D48" s="36" t="s">
        <v>9</v>
      </c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 t="s">
        <v>5</v>
      </c>
      <c r="F49" s="36" t="s">
        <v>5</v>
      </c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  <c r="M50" s="50"/>
    </row>
    <row r="51" spans="1:16" x14ac:dyDescent="0.25">
      <c r="A51" s="4">
        <v>47</v>
      </c>
      <c r="B51" s="36" t="s">
        <v>5</v>
      </c>
      <c r="C51" s="36" t="s">
        <v>5</v>
      </c>
      <c r="D51" s="36"/>
      <c r="E51" s="36"/>
      <c r="F51" s="36"/>
      <c r="G51" s="36" t="s">
        <v>5</v>
      </c>
      <c r="H51" s="36" t="s">
        <v>5</v>
      </c>
      <c r="P51" s="50"/>
    </row>
    <row r="52" spans="1:16" x14ac:dyDescent="0.25">
      <c r="A52" s="4">
        <v>48</v>
      </c>
      <c r="B52" s="36" t="s">
        <v>9</v>
      </c>
      <c r="C52" s="36" t="s">
        <v>9</v>
      </c>
      <c r="D52" s="36"/>
      <c r="E52" s="36"/>
      <c r="F52" s="36"/>
      <c r="G52" s="36" t="s">
        <v>5</v>
      </c>
      <c r="H52" s="36" t="s">
        <v>9</v>
      </c>
    </row>
    <row r="53" spans="1:16" x14ac:dyDescent="0.25">
      <c r="A53" s="4">
        <v>49</v>
      </c>
      <c r="B53" s="36" t="s">
        <v>5</v>
      </c>
      <c r="C53" s="36" t="s">
        <v>5</v>
      </c>
      <c r="D53" s="36"/>
      <c r="E53" s="36"/>
      <c r="F53" s="36"/>
      <c r="G53" s="36" t="s">
        <v>5</v>
      </c>
      <c r="H53" s="36" t="s">
        <v>5</v>
      </c>
      <c r="K53" t="s">
        <v>57</v>
      </c>
    </row>
    <row r="54" spans="1:16" x14ac:dyDescent="0.25">
      <c r="A54" s="4">
        <v>50</v>
      </c>
      <c r="B54" s="36" t="s">
        <v>5</v>
      </c>
      <c r="C54" s="36"/>
      <c r="D54" s="36"/>
      <c r="E54" s="36" t="s">
        <v>9</v>
      </c>
      <c r="F54" s="36"/>
      <c r="G54" s="36"/>
      <c r="H54" s="36" t="s">
        <v>5</v>
      </c>
    </row>
    <row r="55" spans="1:16" x14ac:dyDescent="0.25">
      <c r="A55" s="4">
        <v>51</v>
      </c>
      <c r="B55" s="36" t="s">
        <v>5</v>
      </c>
      <c r="C55" s="36"/>
      <c r="D55" s="36"/>
      <c r="E55" s="36" t="s">
        <v>10</v>
      </c>
      <c r="F55" s="36"/>
      <c r="G55" s="36"/>
      <c r="H55" s="36" t="s">
        <v>10</v>
      </c>
    </row>
    <row r="56" spans="1:16" x14ac:dyDescent="0.25">
      <c r="A56" s="4">
        <v>52</v>
      </c>
      <c r="B56" s="36"/>
      <c r="C56" s="36" t="s">
        <v>5</v>
      </c>
      <c r="D56" s="36"/>
      <c r="E56" s="36"/>
      <c r="F56" s="36"/>
      <c r="G56" s="36"/>
      <c r="H56" s="36" t="s">
        <v>7</v>
      </c>
    </row>
    <row r="57" spans="1:16" x14ac:dyDescent="0.25">
      <c r="A57" s="4">
        <v>53</v>
      </c>
      <c r="B57" s="36"/>
      <c r="C57" s="36"/>
      <c r="D57" s="36"/>
      <c r="E57" s="36" t="s">
        <v>5</v>
      </c>
      <c r="F57" s="36"/>
      <c r="G57" s="36"/>
      <c r="H57" s="36" t="s">
        <v>8</v>
      </c>
      <c r="P57" s="17"/>
    </row>
    <row r="58" spans="1:16" x14ac:dyDescent="0.25">
      <c r="A58" s="4">
        <v>54</v>
      </c>
      <c r="B58" s="36"/>
      <c r="C58" s="36"/>
      <c r="D58" s="36"/>
      <c r="E58" s="36" t="s">
        <v>10</v>
      </c>
      <c r="F58" s="36"/>
      <c r="G58" s="36"/>
      <c r="H58" s="36" t="s">
        <v>10</v>
      </c>
    </row>
    <row r="59" spans="1:16" x14ac:dyDescent="0.25">
      <c r="A59" s="4">
        <v>55</v>
      </c>
      <c r="B59" s="36"/>
      <c r="C59" s="36" t="s">
        <v>5</v>
      </c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 t="s">
        <v>5</v>
      </c>
      <c r="D60" s="36"/>
      <c r="E60" s="36"/>
      <c r="F60" s="36"/>
      <c r="G60" s="36" t="s">
        <v>5</v>
      </c>
      <c r="H60" s="36"/>
    </row>
    <row r="61" spans="1:16" x14ac:dyDescent="0.25">
      <c r="A61" s="4">
        <v>57</v>
      </c>
      <c r="B61" s="36"/>
      <c r="C61" s="36" t="s">
        <v>5</v>
      </c>
      <c r="D61" s="36"/>
      <c r="E61" s="36" t="s">
        <v>10</v>
      </c>
      <c r="F61" s="36"/>
      <c r="G61" s="36"/>
      <c r="H61" s="36" t="s">
        <v>10</v>
      </c>
    </row>
    <row r="62" spans="1:16" x14ac:dyDescent="0.25">
      <c r="A62" s="4">
        <v>58</v>
      </c>
      <c r="B62" s="36"/>
      <c r="C62" s="36" t="s">
        <v>5</v>
      </c>
      <c r="D62" s="36"/>
      <c r="E62" s="36" t="s">
        <v>10</v>
      </c>
      <c r="F62" s="36"/>
      <c r="G62" s="36"/>
      <c r="H62" s="36" t="s">
        <v>10</v>
      </c>
      <c r="I62" s="38"/>
      <c r="J62"/>
    </row>
    <row r="63" spans="1:16" x14ac:dyDescent="0.25">
      <c r="A63" s="4">
        <v>59</v>
      </c>
      <c r="B63" s="36"/>
      <c r="C63" s="36" t="s">
        <v>5</v>
      </c>
      <c r="D63" s="36"/>
      <c r="E63" s="36" t="s">
        <v>10</v>
      </c>
      <c r="F63" s="36"/>
      <c r="G63" s="36"/>
      <c r="H63" s="36" t="s">
        <v>10</v>
      </c>
    </row>
    <row r="64" spans="1:16" x14ac:dyDescent="0.25">
      <c r="A64" s="4">
        <v>60</v>
      </c>
      <c r="B64" s="36" t="s">
        <v>5</v>
      </c>
      <c r="C64" s="36"/>
      <c r="D64" s="36" t="s">
        <v>7</v>
      </c>
      <c r="E64" s="36"/>
      <c r="F64" s="36"/>
      <c r="G64" s="36" t="s">
        <v>5</v>
      </c>
      <c r="H64" s="36"/>
    </row>
    <row r="65" spans="1:8" x14ac:dyDescent="0.25">
      <c r="A65" s="4">
        <v>61</v>
      </c>
      <c r="B65" s="36"/>
      <c r="C65" s="36" t="s">
        <v>5</v>
      </c>
      <c r="D65" s="36"/>
      <c r="E65" s="36" t="s">
        <v>10</v>
      </c>
      <c r="F65" s="36"/>
      <c r="G65" s="36"/>
      <c r="H65" s="36" t="s">
        <v>10</v>
      </c>
    </row>
    <row r="66" spans="1:8" x14ac:dyDescent="0.25">
      <c r="A66" s="4">
        <v>62</v>
      </c>
      <c r="B66" s="36"/>
      <c r="C66" s="36" t="s">
        <v>5</v>
      </c>
      <c r="D66" s="36"/>
      <c r="E66" s="36" t="s">
        <v>10</v>
      </c>
      <c r="F66" s="36"/>
      <c r="G66" s="36"/>
      <c r="H66" s="36" t="s">
        <v>10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5</v>
      </c>
      <c r="C70" s="36"/>
      <c r="D70" s="36" t="s">
        <v>7</v>
      </c>
      <c r="E70" s="36"/>
      <c r="F70" s="36"/>
      <c r="G70" s="36" t="s">
        <v>5</v>
      </c>
      <c r="H70" s="36"/>
    </row>
    <row r="71" spans="1:8" x14ac:dyDescent="0.25">
      <c r="A71" s="4">
        <v>67</v>
      </c>
      <c r="B71" s="36" t="s">
        <v>5</v>
      </c>
      <c r="C71" s="36"/>
      <c r="D71" s="36" t="s">
        <v>7</v>
      </c>
      <c r="E71" s="36"/>
      <c r="F71" s="36"/>
      <c r="G71" s="36" t="s">
        <v>5</v>
      </c>
      <c r="H71" s="36"/>
    </row>
    <row r="72" spans="1:8" x14ac:dyDescent="0.25">
      <c r="A72" s="4">
        <v>68</v>
      </c>
      <c r="B72" s="36" t="s">
        <v>5</v>
      </c>
      <c r="C72" s="36"/>
      <c r="D72" s="36" t="s">
        <v>7</v>
      </c>
      <c r="E72" s="36"/>
      <c r="F72" s="36"/>
      <c r="G72" s="36" t="s">
        <v>5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 t="s">
        <v>7</v>
      </c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 t="s">
        <v>5</v>
      </c>
      <c r="D76" s="36"/>
      <c r="E76" s="36"/>
      <c r="F76" s="36"/>
      <c r="G76" s="36"/>
      <c r="H76" s="36"/>
    </row>
    <row r="77" spans="1:8" x14ac:dyDescent="0.25">
      <c r="A77" s="4">
        <v>73</v>
      </c>
      <c r="B77" s="36" t="s">
        <v>5</v>
      </c>
      <c r="C77" s="36"/>
      <c r="D77" s="36"/>
      <c r="E77" s="36"/>
      <c r="F77" s="36"/>
      <c r="G77" s="36" t="s">
        <v>5</v>
      </c>
      <c r="H77" s="36" t="s">
        <v>5</v>
      </c>
    </row>
    <row r="78" spans="1:8" x14ac:dyDescent="0.25">
      <c r="A78" s="4">
        <v>74</v>
      </c>
      <c r="B78" s="36"/>
      <c r="C78" s="36" t="s">
        <v>5</v>
      </c>
      <c r="D78" s="36" t="s">
        <v>7</v>
      </c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 t="s">
        <v>5</v>
      </c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 t="s">
        <v>5</v>
      </c>
      <c r="C83" s="36"/>
      <c r="D83" s="36"/>
      <c r="E83" s="36"/>
      <c r="F83" s="36"/>
      <c r="G83" s="36" t="s">
        <v>5</v>
      </c>
      <c r="H83" s="36" t="s">
        <v>5</v>
      </c>
    </row>
    <row r="84" spans="1:8" x14ac:dyDescent="0.25">
      <c r="A84" s="4">
        <v>106</v>
      </c>
      <c r="B84" s="37" t="s">
        <v>5</v>
      </c>
      <c r="C84" s="36"/>
      <c r="D84" s="36"/>
      <c r="E84" s="36"/>
      <c r="F84" s="36"/>
      <c r="G84" s="36" t="s">
        <v>5</v>
      </c>
      <c r="H84" s="36" t="s">
        <v>9</v>
      </c>
    </row>
    <row r="85" spans="1:8" x14ac:dyDescent="0.25">
      <c r="A85" s="4">
        <v>107</v>
      </c>
      <c r="B85" s="36"/>
      <c r="C85" s="36"/>
      <c r="D85" s="36"/>
      <c r="E85" s="36" t="s">
        <v>5</v>
      </c>
      <c r="F85" s="36" t="s">
        <v>5</v>
      </c>
      <c r="H85" s="36"/>
    </row>
    <row r="86" spans="1:8" x14ac:dyDescent="0.25">
      <c r="A86" s="4">
        <v>108</v>
      </c>
      <c r="B86" s="36"/>
      <c r="C86" s="36"/>
      <c r="D86" s="36"/>
      <c r="E86" s="36" t="s">
        <v>5</v>
      </c>
      <c r="F86" s="36" t="s">
        <v>5</v>
      </c>
      <c r="G86" s="36"/>
      <c r="H86" s="36"/>
    </row>
    <row r="87" spans="1:8" x14ac:dyDescent="0.25">
      <c r="A87" s="4">
        <v>109</v>
      </c>
      <c r="B87" s="36"/>
      <c r="C87" s="36" t="s">
        <v>5</v>
      </c>
      <c r="D87" s="36" t="s">
        <v>5</v>
      </c>
      <c r="E87" s="36"/>
      <c r="F87" s="36"/>
      <c r="G87" s="36"/>
      <c r="H87" s="36"/>
    </row>
    <row r="88" spans="1:8" x14ac:dyDescent="0.25">
      <c r="A88" s="4">
        <v>110</v>
      </c>
      <c r="B88" s="36"/>
      <c r="C88" s="36" t="s">
        <v>5</v>
      </c>
      <c r="D88" s="36" t="s">
        <v>5</v>
      </c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 t="s">
        <v>5</v>
      </c>
      <c r="D91" s="36"/>
      <c r="E91" s="36" t="s">
        <v>5</v>
      </c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 t="s">
        <v>5</v>
      </c>
      <c r="D99" s="36"/>
      <c r="E99" s="36" t="s">
        <v>5</v>
      </c>
      <c r="F99" s="36"/>
      <c r="G99" s="36" t="s">
        <v>10</v>
      </c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 t="s">
        <v>5</v>
      </c>
      <c r="C101" s="36"/>
      <c r="D101" s="36" t="s">
        <v>5</v>
      </c>
      <c r="E101" s="37"/>
      <c r="F101" s="36" t="s">
        <v>5</v>
      </c>
      <c r="G101" s="36"/>
      <c r="H101" s="36" t="s">
        <v>5</v>
      </c>
    </row>
    <row r="102" spans="1:8" x14ac:dyDescent="0.25">
      <c r="A102" s="4">
        <v>124</v>
      </c>
      <c r="B102" s="36"/>
      <c r="C102" s="36"/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 t="s">
        <v>5</v>
      </c>
      <c r="E103" s="36"/>
      <c r="F103" s="36"/>
      <c r="G103" s="36"/>
      <c r="H103" s="36" t="s">
        <v>7</v>
      </c>
    </row>
    <row r="104" spans="1:8" x14ac:dyDescent="0.25">
      <c r="A104" s="4">
        <v>126</v>
      </c>
      <c r="B104" s="36"/>
      <c r="C104" s="36" t="s">
        <v>5</v>
      </c>
      <c r="D104" s="36"/>
      <c r="E104" s="36" t="s">
        <v>5</v>
      </c>
      <c r="F104" s="36"/>
      <c r="G104" s="36" t="s">
        <v>10</v>
      </c>
      <c r="H104" s="36"/>
    </row>
    <row r="105" spans="1:8" x14ac:dyDescent="0.25">
      <c r="A105" s="4">
        <v>127</v>
      </c>
      <c r="B105" s="36" t="s">
        <v>10</v>
      </c>
      <c r="C105" s="36"/>
      <c r="D105" s="36"/>
      <c r="E105" s="36" t="s">
        <v>5</v>
      </c>
      <c r="F105" s="36" t="s">
        <v>5</v>
      </c>
      <c r="G105" s="36" t="s">
        <v>5</v>
      </c>
      <c r="H105" s="36" t="s">
        <v>5</v>
      </c>
    </row>
    <row r="106" spans="1:8" x14ac:dyDescent="0.25">
      <c r="A106" s="4">
        <v>128</v>
      </c>
      <c r="B106" s="36"/>
      <c r="C106" s="36" t="s">
        <v>10</v>
      </c>
      <c r="D106" s="36"/>
      <c r="E106" s="36" t="s">
        <v>5</v>
      </c>
      <c r="F106" s="36"/>
      <c r="G106" s="36"/>
      <c r="H106" s="36"/>
    </row>
    <row r="107" spans="1:8" x14ac:dyDescent="0.25">
      <c r="A107" s="4">
        <v>129</v>
      </c>
      <c r="B107" s="36"/>
      <c r="C107" s="36"/>
      <c r="D107" s="36"/>
      <c r="E107" s="36" t="s">
        <v>5</v>
      </c>
      <c r="F107" s="36"/>
      <c r="G107" s="36"/>
      <c r="H107" s="36"/>
    </row>
    <row r="108" spans="1:8" x14ac:dyDescent="0.25">
      <c r="A108" s="4">
        <v>130</v>
      </c>
      <c r="B108" s="36"/>
      <c r="C108" s="36" t="s">
        <v>5</v>
      </c>
      <c r="D108" s="36"/>
      <c r="E108" s="36"/>
      <c r="F108" s="36"/>
      <c r="G108" s="36" t="s">
        <v>10</v>
      </c>
      <c r="H108" s="36"/>
    </row>
    <row r="109" spans="1:8" x14ac:dyDescent="0.25">
      <c r="A109" s="4">
        <v>131</v>
      </c>
      <c r="B109" s="36"/>
      <c r="C109" s="36"/>
      <c r="D109" s="36" t="s">
        <v>5</v>
      </c>
      <c r="E109" s="36"/>
      <c r="F109" s="36"/>
      <c r="G109" s="36"/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108:F110 F107:H107 D107:E111 F16:H16 F77:H77 F32:F33 B13:H14 D44:E44 G6:H6 H32 B15:E16 B36:H36 B5:H5 B25:E25 H80:H84 B21:E21 C79:C80 B34 B23:B24 D24:E24 D23:F23 E19:E20 E18:H18 B26:C26 F78:G78 B38:E43 B37 B81:C111 B18:D20 B27:E31 D32:E32 B33:E33 D34 B35:D35 D45:D51 B44:C51 D88:D106 E45:E46 E53 D87:G87 G7:G8 I29:I39 F38 E47:H47 G48:H48 I41:I61 I63:I78 E34:E35 F6:F10 E64:F64 D37:H37 C21:C24 B52:F52 B53:D77 F61:F63 E67:F71 F65:F66 E88:G97 B17:H17 G31:G33 H52:H53 D85:F86 D79:G84 H7:H12 F39:H46 G54:H69 B6:E12">
    <cfRule type="cellIs" dxfId="9547" priority="617" operator="equal">
      <formula>"Energia"</formula>
    </cfRule>
    <cfRule type="cellIs" dxfId="9546" priority="619" operator="equal">
      <formula>"Operação"</formula>
    </cfRule>
    <cfRule type="cellIs" dxfId="9545" priority="620" operator="equal">
      <formula>"Chuva"</formula>
    </cfRule>
    <cfRule type="cellIs" dxfId="9544" priority="621" operator="equal">
      <formula>"Elétrico"</formula>
    </cfRule>
    <cfRule type="cellIs" dxfId="9543" priority="622" operator="equal">
      <formula>"Mecânico"</formula>
    </cfRule>
    <cfRule type="cellIs" dxfId="9542" priority="623" operator="equal">
      <formula>"Ok"</formula>
    </cfRule>
  </conditionalFormatting>
  <conditionalFormatting sqref="I5:I16 I19:I26 F108:F110 F107:H107 D107:E111 F16:H16 F77:H77 F32:F33 B13:H14 D44:E44 G6:H6 H32 B15:E16 B36:H36 B5:H5 B25:E25 H80:H84 B21:E21 C79:C80 B34 B23:B24 D24:E24 D23:F23 E19:E20 E18:H18 B26:C26 F78:G78 B38:E43 B37 B81:C111 B18:D20 B27:E31 D32:E32 B33:E33 D34 B35:D35 D45:D51 B44:C51 D88:D106 E45:E46 E53 D87:G87 G7:G8 I29:I39 F38 E47:H47 G48:H48 I41:I61 I63:I78 E34:E35 F6:F10 E64:F64 D37:H37 C21:C24 B52:F52 B53:D77 F61:F63 E67:F71 F65:F66 E88:G97 B17:H17 G31:G33 H52:H53 D85:F86 D79:G84 H7:H12 F39:H46 G54:H69 B6:E12">
    <cfRule type="cellIs" dxfId="9541" priority="618" operator="equal">
      <formula>"Feito"</formula>
    </cfRule>
  </conditionalFormatting>
  <conditionalFormatting sqref="J7">
    <cfRule type="iconSet" priority="616">
      <iconSet iconSet="3Arrows">
        <cfvo type="percent" val="0"/>
        <cfvo type="percent" val="33"/>
        <cfvo type="percent" val="67"/>
      </iconSet>
    </cfRule>
  </conditionalFormatting>
  <conditionalFormatting sqref="E12 B11:E11 G28 G74:H76 H70:H71 B12:B13 G15:H15 G19:H19 G35:H35 G38 F33 C12:C17 B97:F97 H21:H22 D32:F32 G50:H51 G99 B98:D103 G101 H30:H33 G31:G33 H53 G52:G53 G103:G106 G108:G110 G5:H12 G39:H48 G54:H69 B5:F10">
    <cfRule type="cellIs" dxfId="9540" priority="615" operator="equal">
      <formula>"Energia"</formula>
    </cfRule>
  </conditionalFormatting>
  <conditionalFormatting sqref="H108:H111 H78 H94 G28 G35:H35 G74:H76 H70:H71 G15:H15 G19:H19 H30:H31 H33 G38 H21:H22 G50:H51 H96 G99:H99 G86 H85:H89 G101:H101 H100 G52:G53 G103:H106 G108:G110 G5:H12">
    <cfRule type="cellIs" dxfId="9539" priority="608" operator="equal">
      <formula>"Energia"</formula>
    </cfRule>
    <cfRule type="cellIs" dxfId="9538" priority="610" operator="equal">
      <formula>"Operação"</formula>
    </cfRule>
    <cfRule type="cellIs" dxfId="9537" priority="611" operator="equal">
      <formula>"Chuva"</formula>
    </cfRule>
    <cfRule type="cellIs" dxfId="9536" priority="612" operator="equal">
      <formula>"Elétrico"</formula>
    </cfRule>
    <cfRule type="cellIs" dxfId="9535" priority="613" operator="equal">
      <formula>"Mecânico"</formula>
    </cfRule>
    <cfRule type="cellIs" dxfId="9534" priority="614" operator="equal">
      <formula>"Ok"</formula>
    </cfRule>
  </conditionalFormatting>
  <conditionalFormatting sqref="H108:H111 H78 H94 G28 G35:H35 G74:H76 H70:H71 G15:H15 G19:H19 H30:H31 H33 G38 H21:H22 G50:H51 H96 G99:H99 G86 H85:H89 G101:H101 H100 G52:G53 G103:H106 G108:G110 G5:H12">
    <cfRule type="cellIs" dxfId="9533" priority="609" operator="equal">
      <formula>"Feito"</formula>
    </cfRule>
  </conditionalFormatting>
  <conditionalFormatting sqref="E103:F103 F98 E102">
    <cfRule type="cellIs" dxfId="9532" priority="607" operator="equal">
      <formula>"Energia"</formula>
    </cfRule>
  </conditionalFormatting>
  <conditionalFormatting sqref="F111 F30:F31 F11:F12 E103:F103 F19:F22 E48:F48 F15 F56:F57 F60 E73:F76 E54:F55 E50:F51 F49 F98 F104:F105 E102 F53 E58:F59">
    <cfRule type="cellIs" dxfId="9531" priority="600" operator="equal">
      <formula>"Energia"</formula>
    </cfRule>
    <cfRule type="cellIs" dxfId="9530" priority="602" operator="equal">
      <formula>"Operação"</formula>
    </cfRule>
    <cfRule type="cellIs" dxfId="9529" priority="603" operator="equal">
      <formula>"Chuva"</formula>
    </cfRule>
    <cfRule type="cellIs" dxfId="9528" priority="604" operator="equal">
      <formula>"Elétrico"</formula>
    </cfRule>
    <cfRule type="cellIs" dxfId="9527" priority="605" operator="equal">
      <formula>"Mecânico"</formula>
    </cfRule>
    <cfRule type="cellIs" dxfId="9526" priority="606" operator="equal">
      <formula>"Ok"</formula>
    </cfRule>
  </conditionalFormatting>
  <conditionalFormatting sqref="F111 F30:F31 F11:F12 E103:F103 F19:F22 E48:F48 F15 F56:F57 F60 E73:F76 E54:F55 E50:F51 F49 F98 F104:F105 E102 F53 E58:F59">
    <cfRule type="cellIs" dxfId="9525" priority="601" operator="equal">
      <formula>"Feito"</formula>
    </cfRule>
  </conditionalFormatting>
  <conditionalFormatting sqref="B79:B80 B78:E78">
    <cfRule type="cellIs" dxfId="9524" priority="593" operator="equal">
      <formula>"Energia"</formula>
    </cfRule>
    <cfRule type="cellIs" dxfId="9523" priority="595" operator="equal">
      <formula>"Operação"</formula>
    </cfRule>
    <cfRule type="cellIs" dxfId="9522" priority="596" operator="equal">
      <formula>"Chuva"</formula>
    </cfRule>
    <cfRule type="cellIs" dxfId="9521" priority="597" operator="equal">
      <formula>"Elétrico"</formula>
    </cfRule>
    <cfRule type="cellIs" dxfId="9520" priority="598" operator="equal">
      <formula>"Mecânico"</formula>
    </cfRule>
    <cfRule type="cellIs" dxfId="9519" priority="599" operator="equal">
      <formula>"Ok"</formula>
    </cfRule>
  </conditionalFormatting>
  <conditionalFormatting sqref="B79:B80 B78:E78">
    <cfRule type="cellIs" dxfId="9518" priority="594" operator="equal">
      <formula>"Feito"</formula>
    </cfRule>
  </conditionalFormatting>
  <conditionalFormatting sqref="C56">
    <cfRule type="cellIs" dxfId="9517" priority="586" operator="equal">
      <formula>"Energia"</formula>
    </cfRule>
    <cfRule type="cellIs" dxfId="9516" priority="588" operator="equal">
      <formula>"Operação"</formula>
    </cfRule>
    <cfRule type="cellIs" dxfId="9515" priority="589" operator="equal">
      <formula>"Chuva"</formula>
    </cfRule>
    <cfRule type="cellIs" dxfId="9514" priority="590" operator="equal">
      <formula>"Elétrico"</formula>
    </cfRule>
    <cfRule type="cellIs" dxfId="9513" priority="591" operator="equal">
      <formula>"Mecânico"</formula>
    </cfRule>
    <cfRule type="cellIs" dxfId="9512" priority="592" operator="equal">
      <formula>"Ok"</formula>
    </cfRule>
  </conditionalFormatting>
  <conditionalFormatting sqref="C56">
    <cfRule type="cellIs" dxfId="9511" priority="587" operator="equal">
      <formula>"Feito"</formula>
    </cfRule>
  </conditionalFormatting>
  <conditionalFormatting sqref="B111:C111">
    <cfRule type="cellIs" dxfId="9510" priority="585" operator="equal">
      <formula>"Energia"</formula>
    </cfRule>
  </conditionalFormatting>
  <conditionalFormatting sqref="B90:C90">
    <cfRule type="cellIs" dxfId="9509" priority="584" operator="equal">
      <formula>"Energia"</formula>
    </cfRule>
  </conditionalFormatting>
  <conditionalFormatting sqref="B92:C92">
    <cfRule type="cellIs" dxfId="9508" priority="583" operator="equal">
      <formula>"Energia"</formula>
    </cfRule>
  </conditionalFormatting>
  <conditionalFormatting sqref="C27:E27 D28:D30">
    <cfRule type="cellIs" dxfId="9507" priority="582" operator="equal">
      <formula>"Energia"</formula>
    </cfRule>
  </conditionalFormatting>
  <conditionalFormatting sqref="D60:D76">
    <cfRule type="cellIs" dxfId="9506" priority="581" operator="equal">
      <formula>"Energia"</formula>
    </cfRule>
  </conditionalFormatting>
  <conditionalFormatting sqref="C30:D30">
    <cfRule type="cellIs" dxfId="9505" priority="580" operator="equal">
      <formula>"Energia"</formula>
    </cfRule>
  </conditionalFormatting>
  <conditionalFormatting sqref="C35">
    <cfRule type="cellIs" dxfId="9504" priority="579" operator="equal">
      <formula>"Energia"</formula>
    </cfRule>
  </conditionalFormatting>
  <conditionalFormatting sqref="H79">
    <cfRule type="cellIs" dxfId="9503" priority="572" operator="equal">
      <formula>"Energia"</formula>
    </cfRule>
    <cfRule type="cellIs" dxfId="9502" priority="574" operator="equal">
      <formula>"Operação"</formula>
    </cfRule>
    <cfRule type="cellIs" dxfId="9501" priority="575" operator="equal">
      <formula>"Chuva"</formula>
    </cfRule>
    <cfRule type="cellIs" dxfId="9500" priority="576" operator="equal">
      <formula>"Elétrico"</formula>
    </cfRule>
    <cfRule type="cellIs" dxfId="9499" priority="577" operator="equal">
      <formula>"Mecânico"</formula>
    </cfRule>
    <cfRule type="cellIs" dxfId="9498" priority="578" operator="equal">
      <formula>"Ok"</formula>
    </cfRule>
  </conditionalFormatting>
  <conditionalFormatting sqref="H79">
    <cfRule type="cellIs" dxfId="9497" priority="573" operator="equal">
      <formula>"Feito"</formula>
    </cfRule>
  </conditionalFormatting>
  <conditionalFormatting sqref="F101">
    <cfRule type="cellIs" dxfId="9496" priority="565" operator="equal">
      <formula>"Energia"</formula>
    </cfRule>
    <cfRule type="cellIs" dxfId="9495" priority="567" operator="equal">
      <formula>"Operação"</formula>
    </cfRule>
    <cfRule type="cellIs" dxfId="9494" priority="568" operator="equal">
      <formula>"Chuva"</formula>
    </cfRule>
    <cfRule type="cellIs" dxfId="9493" priority="569" operator="equal">
      <formula>"Elétrico"</formula>
    </cfRule>
    <cfRule type="cellIs" dxfId="9492" priority="570" operator="equal">
      <formula>"Mecânico"</formula>
    </cfRule>
    <cfRule type="cellIs" dxfId="9491" priority="571" operator="equal">
      <formula>"Ok"</formula>
    </cfRule>
  </conditionalFormatting>
  <conditionalFormatting sqref="F101">
    <cfRule type="cellIs" dxfId="9490" priority="566" operator="equal">
      <formula>"Feito"</formula>
    </cfRule>
  </conditionalFormatting>
  <conditionalFormatting sqref="F101">
    <cfRule type="cellIs" dxfId="9489" priority="564" operator="equal">
      <formula>"Energia"</formula>
    </cfRule>
  </conditionalFormatting>
  <conditionalFormatting sqref="H104">
    <cfRule type="cellIs" dxfId="9488" priority="563" operator="equal">
      <formula>"Energia"</formula>
    </cfRule>
  </conditionalFormatting>
  <conditionalFormatting sqref="C41">
    <cfRule type="cellIs" dxfId="9487" priority="562" operator="equal">
      <formula>"Energia"</formula>
    </cfRule>
  </conditionalFormatting>
  <conditionalFormatting sqref="C57:C58">
    <cfRule type="cellIs" dxfId="9486" priority="561" operator="equal">
      <formula>"Energia"</formula>
    </cfRule>
  </conditionalFormatting>
  <conditionalFormatting sqref="C111">
    <cfRule type="cellIs" dxfId="9485" priority="560" operator="equal">
      <formula>"Energia"</formula>
    </cfRule>
  </conditionalFormatting>
  <conditionalFormatting sqref="C108">
    <cfRule type="cellIs" dxfId="9484" priority="559" operator="equal">
      <formula>"Energia"</formula>
    </cfRule>
  </conditionalFormatting>
  <conditionalFormatting sqref="D15:E15">
    <cfRule type="cellIs" dxfId="9483" priority="558" operator="equal">
      <formula>"Energia"</formula>
    </cfRule>
  </conditionalFormatting>
  <conditionalFormatting sqref="D27:D28">
    <cfRule type="cellIs" dxfId="9482" priority="557" operator="equal">
      <formula>"Energia"</formula>
    </cfRule>
  </conditionalFormatting>
  <conditionalFormatting sqref="E28:E29">
    <cfRule type="cellIs" dxfId="9481" priority="556" operator="equal">
      <formula>"Energia"</formula>
    </cfRule>
  </conditionalFormatting>
  <conditionalFormatting sqref="E28:E29">
    <cfRule type="cellIs" dxfId="9480" priority="555" operator="equal">
      <formula>"Energia"</formula>
    </cfRule>
  </conditionalFormatting>
  <conditionalFormatting sqref="D30">
    <cfRule type="cellIs" dxfId="9479" priority="554" operator="equal">
      <formula>"Energia"</formula>
    </cfRule>
  </conditionalFormatting>
  <conditionalFormatting sqref="D39:D40 D44:D53 D77">
    <cfRule type="cellIs" dxfId="9478" priority="553" operator="equal">
      <formula>"Energia"</formula>
    </cfRule>
  </conditionalFormatting>
  <conditionalFormatting sqref="D39:D40 D44:D53 D77">
    <cfRule type="cellIs" dxfId="9477" priority="552" operator="equal">
      <formula>"Energia"</formula>
    </cfRule>
  </conditionalFormatting>
  <conditionalFormatting sqref="D39:D40 D44:D53 D77">
    <cfRule type="cellIs" dxfId="9476" priority="551" operator="equal">
      <formula>"Energia"</formula>
    </cfRule>
  </conditionalFormatting>
  <conditionalFormatting sqref="E27">
    <cfRule type="cellIs" dxfId="9475" priority="550" operator="equal">
      <formula>"Energia"</formula>
    </cfRule>
  </conditionalFormatting>
  <conditionalFormatting sqref="F28">
    <cfRule type="cellIs" dxfId="9474" priority="543" operator="equal">
      <formula>"Energia"</formula>
    </cfRule>
    <cfRule type="cellIs" dxfId="9473" priority="545" operator="equal">
      <formula>"Operação"</formula>
    </cfRule>
    <cfRule type="cellIs" dxfId="9472" priority="546" operator="equal">
      <formula>"Chuva"</formula>
    </cfRule>
    <cfRule type="cellIs" dxfId="9471" priority="547" operator="equal">
      <formula>"Elétrico"</formula>
    </cfRule>
    <cfRule type="cellIs" dxfId="9470" priority="548" operator="equal">
      <formula>"Mecânico"</formula>
    </cfRule>
    <cfRule type="cellIs" dxfId="9469" priority="549" operator="equal">
      <formula>"Ok"</formula>
    </cfRule>
  </conditionalFormatting>
  <conditionalFormatting sqref="F28">
    <cfRule type="cellIs" dxfId="9468" priority="544" operator="equal">
      <formula>"Feito"</formula>
    </cfRule>
  </conditionalFormatting>
  <conditionalFormatting sqref="F28">
    <cfRule type="cellIs" dxfId="9467" priority="542" operator="equal">
      <formula>"Energia"</formula>
    </cfRule>
  </conditionalFormatting>
  <conditionalFormatting sqref="F28">
    <cfRule type="cellIs" dxfId="9466" priority="541" operator="equal">
      <formula>"Energia"</formula>
    </cfRule>
  </conditionalFormatting>
  <conditionalFormatting sqref="G45">
    <cfRule type="cellIs" dxfId="9465" priority="534" operator="equal">
      <formula>"Energia"</formula>
    </cfRule>
    <cfRule type="cellIs" dxfId="9464" priority="536" operator="equal">
      <formula>"Operação"</formula>
    </cfRule>
    <cfRule type="cellIs" dxfId="9463" priority="537" operator="equal">
      <formula>"Chuva"</formula>
    </cfRule>
    <cfRule type="cellIs" dxfId="9462" priority="538" operator="equal">
      <formula>"Elétrico"</formula>
    </cfRule>
    <cfRule type="cellIs" dxfId="9461" priority="539" operator="equal">
      <formula>"Mecânico"</formula>
    </cfRule>
    <cfRule type="cellIs" dxfId="9460" priority="540" operator="equal">
      <formula>"Ok"</formula>
    </cfRule>
  </conditionalFormatting>
  <conditionalFormatting sqref="G45">
    <cfRule type="cellIs" dxfId="9459" priority="535" operator="equal">
      <formula>"Feito"</formula>
    </cfRule>
  </conditionalFormatting>
  <conditionalFormatting sqref="E108">
    <cfRule type="cellIs" dxfId="9458" priority="533" operator="equal">
      <formula>"Energia"</formula>
    </cfRule>
  </conditionalFormatting>
  <conditionalFormatting sqref="G9:H10 H11">
    <cfRule type="cellIs" dxfId="9457" priority="526" operator="equal">
      <formula>"Energia"</formula>
    </cfRule>
    <cfRule type="cellIs" dxfId="9456" priority="528" operator="equal">
      <formula>"Operação"</formula>
    </cfRule>
    <cfRule type="cellIs" dxfId="9455" priority="529" operator="equal">
      <formula>"Chuva"</formula>
    </cfRule>
    <cfRule type="cellIs" dxfId="9454" priority="530" operator="equal">
      <formula>"Elétrico"</formula>
    </cfRule>
    <cfRule type="cellIs" dxfId="9453" priority="531" operator="equal">
      <formula>"Mecânico"</formula>
    </cfRule>
    <cfRule type="cellIs" dxfId="9452" priority="532" operator="equal">
      <formula>"Ok"</formula>
    </cfRule>
  </conditionalFormatting>
  <conditionalFormatting sqref="G9:H10 H11">
    <cfRule type="cellIs" dxfId="9451" priority="527" operator="equal">
      <formula>"Feito"</formula>
    </cfRule>
  </conditionalFormatting>
  <conditionalFormatting sqref="H78">
    <cfRule type="cellIs" dxfId="9450" priority="525" operator="equal">
      <formula>"Energia"</formula>
    </cfRule>
  </conditionalFormatting>
  <conditionalFormatting sqref="G111">
    <cfRule type="cellIs" dxfId="9449" priority="511" operator="equal">
      <formula>"Energia"</formula>
    </cfRule>
    <cfRule type="cellIs" dxfId="9448" priority="513" operator="equal">
      <formula>"Operação"</formula>
    </cfRule>
    <cfRule type="cellIs" dxfId="9447" priority="514" operator="equal">
      <formula>"Chuva"</formula>
    </cfRule>
    <cfRule type="cellIs" dxfId="9446" priority="515" operator="equal">
      <formula>"Elétrico"</formula>
    </cfRule>
    <cfRule type="cellIs" dxfId="9445" priority="516" operator="equal">
      <formula>"Mecânico"</formula>
    </cfRule>
    <cfRule type="cellIs" dxfId="9444" priority="517" operator="equal">
      <formula>"Ok"</formula>
    </cfRule>
  </conditionalFormatting>
  <conditionalFormatting sqref="G111">
    <cfRule type="cellIs" dxfId="9443" priority="512" operator="equal">
      <formula>"Feito"</formula>
    </cfRule>
  </conditionalFormatting>
  <conditionalFormatting sqref="F34:F35">
    <cfRule type="cellIs" dxfId="9442" priority="504" operator="equal">
      <formula>"Energia"</formula>
    </cfRule>
    <cfRule type="cellIs" dxfId="9441" priority="506" operator="equal">
      <formula>"Operação"</formula>
    </cfRule>
    <cfRule type="cellIs" dxfId="9440" priority="507" operator="equal">
      <formula>"Chuva"</formula>
    </cfRule>
    <cfRule type="cellIs" dxfId="9439" priority="508" operator="equal">
      <formula>"Elétrico"</formula>
    </cfRule>
    <cfRule type="cellIs" dxfId="9438" priority="509" operator="equal">
      <formula>"Mecânico"</formula>
    </cfRule>
    <cfRule type="cellIs" dxfId="9437" priority="510" operator="equal">
      <formula>"Ok"</formula>
    </cfRule>
  </conditionalFormatting>
  <conditionalFormatting sqref="F34:F35">
    <cfRule type="cellIs" dxfId="9436" priority="505" operator="equal">
      <formula>"Feito"</formula>
    </cfRule>
  </conditionalFormatting>
  <conditionalFormatting sqref="F24:H24">
    <cfRule type="cellIs" dxfId="9435" priority="497" operator="equal">
      <formula>"Energia"</formula>
    </cfRule>
    <cfRule type="cellIs" dxfId="9434" priority="499" operator="equal">
      <formula>"Operação"</formula>
    </cfRule>
    <cfRule type="cellIs" dxfId="9433" priority="500" operator="equal">
      <formula>"Chuva"</formula>
    </cfRule>
    <cfRule type="cellIs" dxfId="9432" priority="501" operator="equal">
      <formula>"Elétrico"</formula>
    </cfRule>
    <cfRule type="cellIs" dxfId="9431" priority="502" operator="equal">
      <formula>"Mecânico"</formula>
    </cfRule>
    <cfRule type="cellIs" dxfId="9430" priority="503" operator="equal">
      <formula>"Ok"</formula>
    </cfRule>
  </conditionalFormatting>
  <conditionalFormatting sqref="F24:H24">
    <cfRule type="cellIs" dxfId="9429" priority="498" operator="equal">
      <formula>"Feito"</formula>
    </cfRule>
  </conditionalFormatting>
  <conditionalFormatting sqref="D26:F26">
    <cfRule type="cellIs" dxfId="9428" priority="490" operator="equal">
      <formula>"Energia"</formula>
    </cfRule>
    <cfRule type="cellIs" dxfId="9427" priority="492" operator="equal">
      <formula>"Operação"</formula>
    </cfRule>
    <cfRule type="cellIs" dxfId="9426" priority="493" operator="equal">
      <formula>"Chuva"</formula>
    </cfRule>
    <cfRule type="cellIs" dxfId="9425" priority="494" operator="equal">
      <formula>"Elétrico"</formula>
    </cfRule>
    <cfRule type="cellIs" dxfId="9424" priority="495" operator="equal">
      <formula>"Mecânico"</formula>
    </cfRule>
    <cfRule type="cellIs" dxfId="9423" priority="496" operator="equal">
      <formula>"Ok"</formula>
    </cfRule>
  </conditionalFormatting>
  <conditionalFormatting sqref="D26:F26">
    <cfRule type="cellIs" dxfId="9422" priority="491" operator="equal">
      <formula>"Feito"</formula>
    </cfRule>
  </conditionalFormatting>
  <conditionalFormatting sqref="G73:H73">
    <cfRule type="cellIs" dxfId="9421" priority="483" operator="equal">
      <formula>"Energia"</formula>
    </cfRule>
    <cfRule type="cellIs" dxfId="9420" priority="485" operator="equal">
      <formula>"Operação"</formula>
    </cfRule>
    <cfRule type="cellIs" dxfId="9419" priority="486" operator="equal">
      <formula>"Chuva"</formula>
    </cfRule>
    <cfRule type="cellIs" dxfId="9418" priority="487" operator="equal">
      <formula>"Elétrico"</formula>
    </cfRule>
    <cfRule type="cellIs" dxfId="9417" priority="488" operator="equal">
      <formula>"Mecânico"</formula>
    </cfRule>
    <cfRule type="cellIs" dxfId="9416" priority="489" operator="equal">
      <formula>"Ok"</formula>
    </cfRule>
  </conditionalFormatting>
  <conditionalFormatting sqref="G73:H73">
    <cfRule type="cellIs" dxfId="9415" priority="484" operator="equal">
      <formula>"Feito"</formula>
    </cfRule>
  </conditionalFormatting>
  <conditionalFormatting sqref="G70:G72">
    <cfRule type="cellIs" dxfId="9414" priority="476" operator="equal">
      <formula>"Energia"</formula>
    </cfRule>
    <cfRule type="cellIs" dxfId="9413" priority="478" operator="equal">
      <formula>"Operação"</formula>
    </cfRule>
    <cfRule type="cellIs" dxfId="9412" priority="479" operator="equal">
      <formula>"Chuva"</formula>
    </cfRule>
    <cfRule type="cellIs" dxfId="9411" priority="480" operator="equal">
      <formula>"Elétrico"</formula>
    </cfRule>
    <cfRule type="cellIs" dxfId="9410" priority="481" operator="equal">
      <formula>"Mecânico"</formula>
    </cfRule>
    <cfRule type="cellIs" dxfId="9409" priority="482" operator="equal">
      <formula>"Ok"</formula>
    </cfRule>
  </conditionalFormatting>
  <conditionalFormatting sqref="G70:G72">
    <cfRule type="cellIs" dxfId="9408" priority="477" operator="equal">
      <formula>"Feito"</formula>
    </cfRule>
  </conditionalFormatting>
  <conditionalFormatting sqref="C19">
    <cfRule type="cellIs" dxfId="9407" priority="475" operator="equal">
      <formula>"Energia"</formula>
    </cfRule>
  </conditionalFormatting>
  <conditionalFormatting sqref="C97:D97 C95:D95">
    <cfRule type="cellIs" dxfId="9406" priority="474" operator="equal">
      <formula>"Energia"</formula>
    </cfRule>
  </conditionalFormatting>
  <conditionalFormatting sqref="C19">
    <cfRule type="cellIs" dxfId="9405" priority="473" operator="equal">
      <formula>"Energia"</formula>
    </cfRule>
  </conditionalFormatting>
  <conditionalFormatting sqref="D13:H13">
    <cfRule type="cellIs" dxfId="9404" priority="472" operator="equal">
      <formula>"Energia"</formula>
    </cfRule>
  </conditionalFormatting>
  <conditionalFormatting sqref="D16:E16">
    <cfRule type="cellIs" dxfId="9403" priority="471" operator="equal">
      <formula>"Energia"</formula>
    </cfRule>
  </conditionalFormatting>
  <conditionalFormatting sqref="D17:D20">
    <cfRule type="cellIs" dxfId="9402" priority="470" operator="equal">
      <formula>"Energia"</formula>
    </cfRule>
  </conditionalFormatting>
  <conditionalFormatting sqref="E18:H18">
    <cfRule type="cellIs" dxfId="9401" priority="469" operator="equal">
      <formula>"Energia"</formula>
    </cfRule>
  </conditionalFormatting>
  <conditionalFormatting sqref="D36">
    <cfRule type="cellIs" dxfId="9400" priority="468" operator="equal">
      <formula>"Energia"</formula>
    </cfRule>
  </conditionalFormatting>
  <conditionalFormatting sqref="D36">
    <cfRule type="cellIs" dxfId="9399" priority="467" operator="equal">
      <formula>"Energia"</formula>
    </cfRule>
  </conditionalFormatting>
  <conditionalFormatting sqref="D14:H14">
    <cfRule type="cellIs" dxfId="9398" priority="466" operator="equal">
      <formula>"Energia"</formula>
    </cfRule>
  </conditionalFormatting>
  <conditionalFormatting sqref="E17:H17">
    <cfRule type="cellIs" dxfId="9397" priority="465" operator="equal">
      <formula>"Energia"</formula>
    </cfRule>
  </conditionalFormatting>
  <conditionalFormatting sqref="G23:H23">
    <cfRule type="cellIs" dxfId="9396" priority="458" operator="equal">
      <formula>"Energia"</formula>
    </cfRule>
    <cfRule type="cellIs" dxfId="9395" priority="460" operator="equal">
      <formula>"Operação"</formula>
    </cfRule>
    <cfRule type="cellIs" dxfId="9394" priority="461" operator="equal">
      <formula>"Chuva"</formula>
    </cfRule>
    <cfRule type="cellIs" dxfId="9393" priority="462" operator="equal">
      <formula>"Elétrico"</formula>
    </cfRule>
    <cfRule type="cellIs" dxfId="9392" priority="463" operator="equal">
      <formula>"Mecânico"</formula>
    </cfRule>
    <cfRule type="cellIs" dxfId="9391" priority="464" operator="equal">
      <formula>"Ok"</formula>
    </cfRule>
  </conditionalFormatting>
  <conditionalFormatting sqref="G23:H23">
    <cfRule type="cellIs" dxfId="9390" priority="459" operator="equal">
      <formula>"Feito"</formula>
    </cfRule>
  </conditionalFormatting>
  <conditionalFormatting sqref="G23:H23">
    <cfRule type="cellIs" dxfId="9389" priority="457" operator="equal">
      <formula>"Energia"</formula>
    </cfRule>
  </conditionalFormatting>
  <conditionalFormatting sqref="F29:G29">
    <cfRule type="cellIs" dxfId="9388" priority="450" operator="equal">
      <formula>"Energia"</formula>
    </cfRule>
    <cfRule type="cellIs" dxfId="9387" priority="452" operator="equal">
      <formula>"Operação"</formula>
    </cfRule>
    <cfRule type="cellIs" dxfId="9386" priority="453" operator="equal">
      <formula>"Chuva"</formula>
    </cfRule>
    <cfRule type="cellIs" dxfId="9385" priority="454" operator="equal">
      <formula>"Elétrico"</formula>
    </cfRule>
    <cfRule type="cellIs" dxfId="9384" priority="455" operator="equal">
      <formula>"Mecânico"</formula>
    </cfRule>
    <cfRule type="cellIs" dxfId="9383" priority="456" operator="equal">
      <formula>"Ok"</formula>
    </cfRule>
  </conditionalFormatting>
  <conditionalFormatting sqref="F29:G29">
    <cfRule type="cellIs" dxfId="9382" priority="451" operator="equal">
      <formula>"Feito"</formula>
    </cfRule>
  </conditionalFormatting>
  <conditionalFormatting sqref="F29:G29">
    <cfRule type="cellIs" dxfId="9381" priority="449" operator="equal">
      <formula>"Energia"</formula>
    </cfRule>
  </conditionalFormatting>
  <conditionalFormatting sqref="D33:E33 D34">
    <cfRule type="cellIs" dxfId="9380" priority="448" operator="equal">
      <formula>"Energia"</formula>
    </cfRule>
  </conditionalFormatting>
  <conditionalFormatting sqref="D33:E33 D34">
    <cfRule type="cellIs" dxfId="9379" priority="447" operator="equal">
      <formula>"Energia"</formula>
    </cfRule>
  </conditionalFormatting>
  <conditionalFormatting sqref="E36">
    <cfRule type="cellIs" dxfId="9378" priority="446" operator="equal">
      <formula>"Energia"</formula>
    </cfRule>
  </conditionalFormatting>
  <conditionalFormatting sqref="E36">
    <cfRule type="cellIs" dxfId="9377" priority="445" operator="equal">
      <formula>"Energia"</formula>
    </cfRule>
  </conditionalFormatting>
  <conditionalFormatting sqref="G36:H36">
    <cfRule type="cellIs" dxfId="9376" priority="444" operator="equal">
      <formula>"Energia"</formula>
    </cfRule>
  </conditionalFormatting>
  <conditionalFormatting sqref="G36:H36">
    <cfRule type="cellIs" dxfId="9375" priority="443" operator="equal">
      <formula>"Energia"</formula>
    </cfRule>
  </conditionalFormatting>
  <conditionalFormatting sqref="E37:H37">
    <cfRule type="cellIs" dxfId="9374" priority="442" operator="equal">
      <formula>"Energia"</formula>
    </cfRule>
  </conditionalFormatting>
  <conditionalFormatting sqref="E37:H37">
    <cfRule type="cellIs" dxfId="9373" priority="441" operator="equal">
      <formula>"Energia"</formula>
    </cfRule>
  </conditionalFormatting>
  <conditionalFormatting sqref="E39">
    <cfRule type="cellIs" dxfId="9372" priority="440" operator="equal">
      <formula>"Energia"</formula>
    </cfRule>
  </conditionalFormatting>
  <conditionalFormatting sqref="E39">
    <cfRule type="cellIs" dxfId="9371" priority="439" operator="equal">
      <formula>"Energia"</formula>
    </cfRule>
  </conditionalFormatting>
  <conditionalFormatting sqref="E39">
    <cfRule type="cellIs" dxfId="9370" priority="438" operator="equal">
      <formula>"Energia"</formula>
    </cfRule>
  </conditionalFormatting>
  <conditionalFormatting sqref="E56">
    <cfRule type="cellIs" dxfId="9369" priority="431" operator="equal">
      <formula>"Energia"</formula>
    </cfRule>
    <cfRule type="cellIs" dxfId="9368" priority="433" operator="equal">
      <formula>"Operação"</formula>
    </cfRule>
    <cfRule type="cellIs" dxfId="9367" priority="434" operator="equal">
      <formula>"Chuva"</formula>
    </cfRule>
    <cfRule type="cellIs" dxfId="9366" priority="435" operator="equal">
      <formula>"Elétrico"</formula>
    </cfRule>
    <cfRule type="cellIs" dxfId="9365" priority="436" operator="equal">
      <formula>"Mecânico"</formula>
    </cfRule>
    <cfRule type="cellIs" dxfId="9364" priority="437" operator="equal">
      <formula>"Ok"</formula>
    </cfRule>
  </conditionalFormatting>
  <conditionalFormatting sqref="E56">
    <cfRule type="cellIs" dxfId="9363" priority="432" operator="equal">
      <formula>"Feito"</formula>
    </cfRule>
  </conditionalFormatting>
  <conditionalFormatting sqref="E57">
    <cfRule type="cellIs" dxfId="9362" priority="424" operator="equal">
      <formula>"Energia"</formula>
    </cfRule>
    <cfRule type="cellIs" dxfId="9361" priority="426" operator="equal">
      <formula>"Operação"</formula>
    </cfRule>
    <cfRule type="cellIs" dxfId="9360" priority="427" operator="equal">
      <formula>"Chuva"</formula>
    </cfRule>
    <cfRule type="cellIs" dxfId="9359" priority="428" operator="equal">
      <formula>"Elétrico"</formula>
    </cfRule>
    <cfRule type="cellIs" dxfId="9358" priority="429" operator="equal">
      <formula>"Mecânico"</formula>
    </cfRule>
    <cfRule type="cellIs" dxfId="9357" priority="430" operator="equal">
      <formula>"Ok"</formula>
    </cfRule>
  </conditionalFormatting>
  <conditionalFormatting sqref="E57">
    <cfRule type="cellIs" dxfId="9356" priority="425" operator="equal">
      <formula>"Feito"</formula>
    </cfRule>
  </conditionalFormatting>
  <conditionalFormatting sqref="E60">
    <cfRule type="cellIs" dxfId="9355" priority="417" operator="equal">
      <formula>"Energia"</formula>
    </cfRule>
    <cfRule type="cellIs" dxfId="9354" priority="419" operator="equal">
      <formula>"Operação"</formula>
    </cfRule>
    <cfRule type="cellIs" dxfId="9353" priority="420" operator="equal">
      <formula>"Chuva"</formula>
    </cfRule>
    <cfRule type="cellIs" dxfId="9352" priority="421" operator="equal">
      <formula>"Elétrico"</formula>
    </cfRule>
    <cfRule type="cellIs" dxfId="9351" priority="422" operator="equal">
      <formula>"Mecânico"</formula>
    </cfRule>
    <cfRule type="cellIs" dxfId="9350" priority="423" operator="equal">
      <formula>"Ok"</formula>
    </cfRule>
  </conditionalFormatting>
  <conditionalFormatting sqref="E60">
    <cfRule type="cellIs" dxfId="9349" priority="418" operator="equal">
      <formula>"Feito"</formula>
    </cfRule>
  </conditionalFormatting>
  <conditionalFormatting sqref="E77">
    <cfRule type="cellIs" dxfId="9348" priority="410" operator="equal">
      <formula>"Energia"</formula>
    </cfRule>
    <cfRule type="cellIs" dxfId="9347" priority="412" operator="equal">
      <formula>"Operação"</formula>
    </cfRule>
    <cfRule type="cellIs" dxfId="9346" priority="413" operator="equal">
      <formula>"Chuva"</formula>
    </cfRule>
    <cfRule type="cellIs" dxfId="9345" priority="414" operator="equal">
      <formula>"Elétrico"</formula>
    </cfRule>
    <cfRule type="cellIs" dxfId="9344" priority="415" operator="equal">
      <formula>"Mecânico"</formula>
    </cfRule>
    <cfRule type="cellIs" dxfId="9343" priority="416" operator="equal">
      <formula>"Ok"</formula>
    </cfRule>
  </conditionalFormatting>
  <conditionalFormatting sqref="E77">
    <cfRule type="cellIs" dxfId="9342" priority="411" operator="equal">
      <formula>"Feito"</formula>
    </cfRule>
  </conditionalFormatting>
  <conditionalFormatting sqref="G20:H20">
    <cfRule type="cellIs" dxfId="9341" priority="403" operator="equal">
      <formula>"Energia"</formula>
    </cfRule>
    <cfRule type="cellIs" dxfId="9340" priority="405" operator="equal">
      <formula>"Operação"</formula>
    </cfRule>
    <cfRule type="cellIs" dxfId="9339" priority="406" operator="equal">
      <formula>"Chuva"</formula>
    </cfRule>
    <cfRule type="cellIs" dxfId="9338" priority="407" operator="equal">
      <formula>"Elétrico"</formula>
    </cfRule>
    <cfRule type="cellIs" dxfId="9337" priority="408" operator="equal">
      <formula>"Mecânico"</formula>
    </cfRule>
    <cfRule type="cellIs" dxfId="9336" priority="409" operator="equal">
      <formula>"Ok"</formula>
    </cfRule>
  </conditionalFormatting>
  <conditionalFormatting sqref="G20:H20">
    <cfRule type="cellIs" dxfId="9335" priority="404" operator="equal">
      <formula>"Feito"</formula>
    </cfRule>
  </conditionalFormatting>
  <conditionalFormatting sqref="G21">
    <cfRule type="cellIs" dxfId="9334" priority="396" operator="equal">
      <formula>"Energia"</formula>
    </cfRule>
    <cfRule type="cellIs" dxfId="9333" priority="398" operator="equal">
      <formula>"Operação"</formula>
    </cfRule>
    <cfRule type="cellIs" dxfId="9332" priority="399" operator="equal">
      <formula>"Chuva"</formula>
    </cfRule>
    <cfRule type="cellIs" dxfId="9331" priority="400" operator="equal">
      <formula>"Elétrico"</formula>
    </cfRule>
    <cfRule type="cellIs" dxfId="9330" priority="401" operator="equal">
      <formula>"Mecânico"</formula>
    </cfRule>
    <cfRule type="cellIs" dxfId="9329" priority="402" operator="equal">
      <formula>"Ok"</formula>
    </cfRule>
  </conditionalFormatting>
  <conditionalFormatting sqref="G21">
    <cfRule type="cellIs" dxfId="9328" priority="397" operator="equal">
      <formula>"Feito"</formula>
    </cfRule>
  </conditionalFormatting>
  <conditionalFormatting sqref="G25">
    <cfRule type="cellIs" dxfId="9327" priority="389" operator="equal">
      <formula>"Energia"</formula>
    </cfRule>
    <cfRule type="cellIs" dxfId="9326" priority="391" operator="equal">
      <formula>"Operação"</formula>
    </cfRule>
    <cfRule type="cellIs" dxfId="9325" priority="392" operator="equal">
      <formula>"Chuva"</formula>
    </cfRule>
    <cfRule type="cellIs" dxfId="9324" priority="393" operator="equal">
      <formula>"Elétrico"</formula>
    </cfRule>
    <cfRule type="cellIs" dxfId="9323" priority="394" operator="equal">
      <formula>"Mecânico"</formula>
    </cfRule>
    <cfRule type="cellIs" dxfId="9322" priority="395" operator="equal">
      <formula>"Ok"</formula>
    </cfRule>
  </conditionalFormatting>
  <conditionalFormatting sqref="G25">
    <cfRule type="cellIs" dxfId="9321" priority="390" operator="equal">
      <formula>"Feito"</formula>
    </cfRule>
  </conditionalFormatting>
  <conditionalFormatting sqref="G25">
    <cfRule type="cellIs" dxfId="9320" priority="388" operator="equal">
      <formula>"Energia"</formula>
    </cfRule>
  </conditionalFormatting>
  <conditionalFormatting sqref="H25">
    <cfRule type="cellIs" dxfId="9319" priority="381" operator="equal">
      <formula>"Energia"</formula>
    </cfRule>
    <cfRule type="cellIs" dxfId="9318" priority="383" operator="equal">
      <formula>"Operação"</formula>
    </cfRule>
    <cfRule type="cellIs" dxfId="9317" priority="384" operator="equal">
      <formula>"Chuva"</formula>
    </cfRule>
    <cfRule type="cellIs" dxfId="9316" priority="385" operator="equal">
      <formula>"Elétrico"</formula>
    </cfRule>
    <cfRule type="cellIs" dxfId="9315" priority="386" operator="equal">
      <formula>"Mecânico"</formula>
    </cfRule>
    <cfRule type="cellIs" dxfId="9314" priority="387" operator="equal">
      <formula>"Ok"</formula>
    </cfRule>
  </conditionalFormatting>
  <conditionalFormatting sqref="H25">
    <cfRule type="cellIs" dxfId="9313" priority="382" operator="equal">
      <formula>"Feito"</formula>
    </cfRule>
  </conditionalFormatting>
  <conditionalFormatting sqref="H25">
    <cfRule type="cellIs" dxfId="9312" priority="380" operator="equal">
      <formula>"Energia"</formula>
    </cfRule>
  </conditionalFormatting>
  <conditionalFormatting sqref="G35:H35">
    <cfRule type="cellIs" dxfId="9311" priority="373" operator="equal">
      <formula>"Energia"</formula>
    </cfRule>
    <cfRule type="cellIs" dxfId="9310" priority="375" operator="equal">
      <formula>"Operação"</formula>
    </cfRule>
    <cfRule type="cellIs" dxfId="9309" priority="376" operator="equal">
      <formula>"Chuva"</formula>
    </cfRule>
    <cfRule type="cellIs" dxfId="9308" priority="377" operator="equal">
      <formula>"Elétrico"</formula>
    </cfRule>
    <cfRule type="cellIs" dxfId="9307" priority="378" operator="equal">
      <formula>"Mecânico"</formula>
    </cfRule>
    <cfRule type="cellIs" dxfId="9306" priority="379" operator="equal">
      <formula>"Ok"</formula>
    </cfRule>
  </conditionalFormatting>
  <conditionalFormatting sqref="G35:H35">
    <cfRule type="cellIs" dxfId="9305" priority="374" operator="equal">
      <formula>"Feito"</formula>
    </cfRule>
  </conditionalFormatting>
  <conditionalFormatting sqref="H26:H29">
    <cfRule type="cellIs" dxfId="9304" priority="366" operator="equal">
      <formula>"Energia"</formula>
    </cfRule>
    <cfRule type="cellIs" dxfId="9303" priority="368" operator="equal">
      <formula>"Operação"</formula>
    </cfRule>
    <cfRule type="cellIs" dxfId="9302" priority="369" operator="equal">
      <formula>"Chuva"</formula>
    </cfRule>
    <cfRule type="cellIs" dxfId="9301" priority="370" operator="equal">
      <formula>"Elétrico"</formula>
    </cfRule>
    <cfRule type="cellIs" dxfId="9300" priority="371" operator="equal">
      <formula>"Mecânico"</formula>
    </cfRule>
    <cfRule type="cellIs" dxfId="9299" priority="372" operator="equal">
      <formula>"Ok"</formula>
    </cfRule>
  </conditionalFormatting>
  <conditionalFormatting sqref="H26:H29">
    <cfRule type="cellIs" dxfId="9298" priority="367" operator="equal">
      <formula>"Feito"</formula>
    </cfRule>
  </conditionalFormatting>
  <conditionalFormatting sqref="H26:H29">
    <cfRule type="cellIs" dxfId="9297" priority="365" operator="equal">
      <formula>"Energia"</formula>
    </cfRule>
  </conditionalFormatting>
  <conditionalFormatting sqref="G26">
    <cfRule type="cellIs" dxfId="9296" priority="358" operator="equal">
      <formula>"Energia"</formula>
    </cfRule>
    <cfRule type="cellIs" dxfId="9295" priority="360" operator="equal">
      <formula>"Operação"</formula>
    </cfRule>
    <cfRule type="cellIs" dxfId="9294" priority="361" operator="equal">
      <formula>"Chuva"</formula>
    </cfRule>
    <cfRule type="cellIs" dxfId="9293" priority="362" operator="equal">
      <formula>"Elétrico"</formula>
    </cfRule>
    <cfRule type="cellIs" dxfId="9292" priority="363" operator="equal">
      <formula>"Mecânico"</formula>
    </cfRule>
    <cfRule type="cellIs" dxfId="9291" priority="364" operator="equal">
      <formula>"Ok"</formula>
    </cfRule>
  </conditionalFormatting>
  <conditionalFormatting sqref="G26">
    <cfRule type="cellIs" dxfId="9290" priority="359" operator="equal">
      <formula>"Feito"</formula>
    </cfRule>
  </conditionalFormatting>
  <conditionalFormatting sqref="G26">
    <cfRule type="cellIs" dxfId="9289" priority="357" operator="equal">
      <formula>"Energia"</formula>
    </cfRule>
  </conditionalFormatting>
  <conditionalFormatting sqref="G27">
    <cfRule type="cellIs" dxfId="9288" priority="350" operator="equal">
      <formula>"Energia"</formula>
    </cfRule>
    <cfRule type="cellIs" dxfId="9287" priority="352" operator="equal">
      <formula>"Operação"</formula>
    </cfRule>
    <cfRule type="cellIs" dxfId="9286" priority="353" operator="equal">
      <formula>"Chuva"</formula>
    </cfRule>
    <cfRule type="cellIs" dxfId="9285" priority="354" operator="equal">
      <formula>"Elétrico"</formula>
    </cfRule>
    <cfRule type="cellIs" dxfId="9284" priority="355" operator="equal">
      <formula>"Mecânico"</formula>
    </cfRule>
    <cfRule type="cellIs" dxfId="9283" priority="356" operator="equal">
      <formula>"Ok"</formula>
    </cfRule>
  </conditionalFormatting>
  <conditionalFormatting sqref="G27">
    <cfRule type="cellIs" dxfId="9282" priority="351" operator="equal">
      <formula>"Feito"</formula>
    </cfRule>
  </conditionalFormatting>
  <conditionalFormatting sqref="G27">
    <cfRule type="cellIs" dxfId="9281" priority="349" operator="equal">
      <formula>"Energia"</formula>
    </cfRule>
  </conditionalFormatting>
  <conditionalFormatting sqref="G34:H34">
    <cfRule type="cellIs" dxfId="9280" priority="342" operator="equal">
      <formula>"Energia"</formula>
    </cfRule>
    <cfRule type="cellIs" dxfId="9279" priority="344" operator="equal">
      <formula>"Operação"</formula>
    </cfRule>
    <cfRule type="cellIs" dxfId="9278" priority="345" operator="equal">
      <formula>"Chuva"</formula>
    </cfRule>
    <cfRule type="cellIs" dxfId="9277" priority="346" operator="equal">
      <formula>"Elétrico"</formula>
    </cfRule>
    <cfRule type="cellIs" dxfId="9276" priority="347" operator="equal">
      <formula>"Mecânico"</formula>
    </cfRule>
    <cfRule type="cellIs" dxfId="9275" priority="348" operator="equal">
      <formula>"Ok"</formula>
    </cfRule>
  </conditionalFormatting>
  <conditionalFormatting sqref="G34:H34">
    <cfRule type="cellIs" dxfId="9274" priority="343" operator="equal">
      <formula>"Feito"</formula>
    </cfRule>
  </conditionalFormatting>
  <conditionalFormatting sqref="G34:H34">
    <cfRule type="cellIs" dxfId="9273" priority="341" operator="equal">
      <formula>"Energia"</formula>
    </cfRule>
  </conditionalFormatting>
  <conditionalFormatting sqref="H38">
    <cfRule type="cellIs" dxfId="9272" priority="334" operator="equal">
      <formula>"Energia"</formula>
    </cfRule>
    <cfRule type="cellIs" dxfId="9271" priority="336" operator="equal">
      <formula>"Operação"</formula>
    </cfRule>
    <cfRule type="cellIs" dxfId="9270" priority="337" operator="equal">
      <formula>"Chuva"</formula>
    </cfRule>
    <cfRule type="cellIs" dxfId="9269" priority="338" operator="equal">
      <formula>"Elétrico"</formula>
    </cfRule>
    <cfRule type="cellIs" dxfId="9268" priority="339" operator="equal">
      <formula>"Mecânico"</formula>
    </cfRule>
    <cfRule type="cellIs" dxfId="9267" priority="340" operator="equal">
      <formula>"Ok"</formula>
    </cfRule>
  </conditionalFormatting>
  <conditionalFormatting sqref="H38">
    <cfRule type="cellIs" dxfId="9266" priority="335" operator="equal">
      <formula>"Feito"</formula>
    </cfRule>
  </conditionalFormatting>
  <conditionalFormatting sqref="H38">
    <cfRule type="cellIs" dxfId="9265" priority="333" operator="equal">
      <formula>"Energia"</formula>
    </cfRule>
  </conditionalFormatting>
  <conditionalFormatting sqref="H38">
    <cfRule type="cellIs" dxfId="9264" priority="332" operator="equal">
      <formula>"Energia"</formula>
    </cfRule>
  </conditionalFormatting>
  <conditionalFormatting sqref="H33">
    <cfRule type="cellIs" dxfId="9263" priority="325" operator="equal">
      <formula>"Energia"</formula>
    </cfRule>
    <cfRule type="cellIs" dxfId="9262" priority="327" operator="equal">
      <formula>"Operação"</formula>
    </cfRule>
    <cfRule type="cellIs" dxfId="9261" priority="328" operator="equal">
      <formula>"Chuva"</formula>
    </cfRule>
    <cfRule type="cellIs" dxfId="9260" priority="329" operator="equal">
      <formula>"Elétrico"</formula>
    </cfRule>
    <cfRule type="cellIs" dxfId="9259" priority="330" operator="equal">
      <formula>"Mecânico"</formula>
    </cfRule>
    <cfRule type="cellIs" dxfId="9258" priority="331" operator="equal">
      <formula>"Ok"</formula>
    </cfRule>
  </conditionalFormatting>
  <conditionalFormatting sqref="H33">
    <cfRule type="cellIs" dxfId="9257" priority="326" operator="equal">
      <formula>"Feito"</formula>
    </cfRule>
  </conditionalFormatting>
  <conditionalFormatting sqref="H102">
    <cfRule type="cellIs" dxfId="9256" priority="318" operator="equal">
      <formula>"Energia"</formula>
    </cfRule>
    <cfRule type="cellIs" dxfId="9255" priority="320" operator="equal">
      <formula>"Operação"</formula>
    </cfRule>
    <cfRule type="cellIs" dxfId="9254" priority="321" operator="equal">
      <formula>"Chuva"</formula>
    </cfRule>
    <cfRule type="cellIs" dxfId="9253" priority="322" operator="equal">
      <formula>"Elétrico"</formula>
    </cfRule>
    <cfRule type="cellIs" dxfId="9252" priority="323" operator="equal">
      <formula>"Mecânico"</formula>
    </cfRule>
    <cfRule type="cellIs" dxfId="9251" priority="324" operator="equal">
      <formula>"Ok"</formula>
    </cfRule>
  </conditionalFormatting>
  <conditionalFormatting sqref="H102">
    <cfRule type="cellIs" dxfId="9250" priority="319" operator="equal">
      <formula>"Feito"</formula>
    </cfRule>
  </conditionalFormatting>
  <conditionalFormatting sqref="H102">
    <cfRule type="cellIs" dxfId="9249" priority="317" operator="equal">
      <formula>"Energia"</formula>
    </cfRule>
  </conditionalFormatting>
  <conditionalFormatting sqref="B18:D18">
    <cfRule type="cellIs" dxfId="9248" priority="316" operator="equal">
      <formula>"Energia"</formula>
    </cfRule>
  </conditionalFormatting>
  <conditionalFormatting sqref="B27">
    <cfRule type="cellIs" dxfId="9247" priority="315" operator="equal">
      <formula>"Energia"</formula>
    </cfRule>
  </conditionalFormatting>
  <conditionalFormatting sqref="B28:C28">
    <cfRule type="cellIs" dxfId="9246" priority="314" operator="equal">
      <formula>"Energia"</formula>
    </cfRule>
  </conditionalFormatting>
  <conditionalFormatting sqref="B29">
    <cfRule type="cellIs" dxfId="9245" priority="313" operator="equal">
      <formula>"Energia"</formula>
    </cfRule>
  </conditionalFormatting>
  <conditionalFormatting sqref="B30">
    <cfRule type="cellIs" dxfId="9244" priority="312" operator="equal">
      <formula>"Energia"</formula>
    </cfRule>
  </conditionalFormatting>
  <conditionalFormatting sqref="B34">
    <cfRule type="cellIs" dxfId="9243" priority="311" operator="equal">
      <formula>"Energia"</formula>
    </cfRule>
  </conditionalFormatting>
  <conditionalFormatting sqref="B35">
    <cfRule type="cellIs" dxfId="9242" priority="310" operator="equal">
      <formula>"Energia"</formula>
    </cfRule>
  </conditionalFormatting>
  <conditionalFormatting sqref="B36">
    <cfRule type="cellIs" dxfId="9241" priority="309" operator="equal">
      <formula>"Energia"</formula>
    </cfRule>
  </conditionalFormatting>
  <conditionalFormatting sqref="B37">
    <cfRule type="cellIs" dxfId="9240" priority="308" operator="equal">
      <formula>"Energia"</formula>
    </cfRule>
  </conditionalFormatting>
  <conditionalFormatting sqref="B38">
    <cfRule type="cellIs" dxfId="9239" priority="307" operator="equal">
      <formula>"Energia"</formula>
    </cfRule>
  </conditionalFormatting>
  <conditionalFormatting sqref="C28">
    <cfRule type="cellIs" dxfId="9238" priority="306" operator="equal">
      <formula>"Energia"</formula>
    </cfRule>
  </conditionalFormatting>
  <conditionalFormatting sqref="C30">
    <cfRule type="cellIs" dxfId="9237" priority="305" operator="equal">
      <formula>"Energia"</formula>
    </cfRule>
  </conditionalFormatting>
  <conditionalFormatting sqref="C35">
    <cfRule type="cellIs" dxfId="9236" priority="304" operator="equal">
      <formula>"Energia"</formula>
    </cfRule>
  </conditionalFormatting>
  <conditionalFormatting sqref="D37">
    <cfRule type="cellIs" dxfId="9235" priority="303" operator="equal">
      <formula>"Energia"</formula>
    </cfRule>
  </conditionalFormatting>
  <conditionalFormatting sqref="D37">
    <cfRule type="cellIs" dxfId="9234" priority="302" operator="equal">
      <formula>"Energia"</formula>
    </cfRule>
  </conditionalFormatting>
  <conditionalFormatting sqref="H72">
    <cfRule type="cellIs" dxfId="9233" priority="295" operator="equal">
      <formula>"Energia"</formula>
    </cfRule>
    <cfRule type="cellIs" dxfId="9232" priority="297" operator="equal">
      <formula>"Operação"</formula>
    </cfRule>
    <cfRule type="cellIs" dxfId="9231" priority="298" operator="equal">
      <formula>"Chuva"</formula>
    </cfRule>
    <cfRule type="cellIs" dxfId="9230" priority="299" operator="equal">
      <formula>"Elétrico"</formula>
    </cfRule>
    <cfRule type="cellIs" dxfId="9229" priority="300" operator="equal">
      <formula>"Mecânico"</formula>
    </cfRule>
    <cfRule type="cellIs" dxfId="9228" priority="301" operator="equal">
      <formula>"Ok"</formula>
    </cfRule>
  </conditionalFormatting>
  <conditionalFormatting sqref="H72">
    <cfRule type="cellIs" dxfId="9227" priority="296" operator="equal">
      <formula>"Feito"</formula>
    </cfRule>
  </conditionalFormatting>
  <conditionalFormatting sqref="H72">
    <cfRule type="cellIs" dxfId="9226" priority="294" operator="equal">
      <formula>"Energia"</formula>
    </cfRule>
  </conditionalFormatting>
  <conditionalFormatting sqref="F27">
    <cfRule type="cellIs" dxfId="9225" priority="287" operator="equal">
      <formula>"Energia"</formula>
    </cfRule>
    <cfRule type="cellIs" dxfId="9224" priority="289" operator="equal">
      <formula>"Operação"</formula>
    </cfRule>
    <cfRule type="cellIs" dxfId="9223" priority="290" operator="equal">
      <formula>"Chuva"</formula>
    </cfRule>
    <cfRule type="cellIs" dxfId="9222" priority="291" operator="equal">
      <formula>"Elétrico"</formula>
    </cfRule>
    <cfRule type="cellIs" dxfId="9221" priority="292" operator="equal">
      <formula>"Mecânico"</formula>
    </cfRule>
    <cfRule type="cellIs" dxfId="9220" priority="293" operator="equal">
      <formula>"Ok"</formula>
    </cfRule>
  </conditionalFormatting>
  <conditionalFormatting sqref="F27">
    <cfRule type="cellIs" dxfId="9219" priority="288" operator="equal">
      <formula>"Feito"</formula>
    </cfRule>
  </conditionalFormatting>
  <conditionalFormatting sqref="B106">
    <cfRule type="cellIs" dxfId="9218" priority="286" operator="equal">
      <formula>"Energia"</formula>
    </cfRule>
  </conditionalFormatting>
  <conditionalFormatting sqref="B108">
    <cfRule type="cellIs" dxfId="9217" priority="285" operator="equal">
      <formula>"Energia"</formula>
    </cfRule>
  </conditionalFormatting>
  <conditionalFormatting sqref="E27:E29">
    <cfRule type="cellIs" dxfId="9216" priority="284" operator="equal">
      <formula>"Energia"</formula>
    </cfRule>
  </conditionalFormatting>
  <conditionalFormatting sqref="F92">
    <cfRule type="cellIs" dxfId="9215" priority="283" operator="equal">
      <formula>"Energia"</formula>
    </cfRule>
  </conditionalFormatting>
  <conditionalFormatting sqref="F90">
    <cfRule type="cellIs" dxfId="9214" priority="282" operator="equal">
      <formula>"Energia"</formula>
    </cfRule>
  </conditionalFormatting>
  <conditionalFormatting sqref="G49:H49">
    <cfRule type="cellIs" dxfId="9213" priority="275" operator="equal">
      <formula>"Energia"</formula>
    </cfRule>
    <cfRule type="cellIs" dxfId="9212" priority="277" operator="equal">
      <formula>"Operação"</formula>
    </cfRule>
    <cfRule type="cellIs" dxfId="9211" priority="278" operator="equal">
      <formula>"Chuva"</formula>
    </cfRule>
    <cfRule type="cellIs" dxfId="9210" priority="279" operator="equal">
      <formula>"Elétrico"</formula>
    </cfRule>
    <cfRule type="cellIs" dxfId="9209" priority="280" operator="equal">
      <formula>"Mecânico"</formula>
    </cfRule>
    <cfRule type="cellIs" dxfId="9208" priority="281" operator="equal">
      <formula>"Ok"</formula>
    </cfRule>
  </conditionalFormatting>
  <conditionalFormatting sqref="G49:H49">
    <cfRule type="cellIs" dxfId="9207" priority="276" operator="equal">
      <formula>"Feito"</formula>
    </cfRule>
  </conditionalFormatting>
  <conditionalFormatting sqref="G92:G93">
    <cfRule type="cellIs" dxfId="9206" priority="274" operator="equal">
      <formula>"Energia"</formula>
    </cfRule>
  </conditionalFormatting>
  <conditionalFormatting sqref="G95">
    <cfRule type="cellIs" dxfId="9205" priority="273" operator="equal">
      <formula>"Energia"</formula>
    </cfRule>
  </conditionalFormatting>
  <conditionalFormatting sqref="G97">
    <cfRule type="cellIs" dxfId="9204" priority="272" operator="equal">
      <formula>"Energia"</formula>
    </cfRule>
  </conditionalFormatting>
  <conditionalFormatting sqref="G98">
    <cfRule type="cellIs" dxfId="9203" priority="265" operator="equal">
      <formula>"Energia"</formula>
    </cfRule>
    <cfRule type="cellIs" dxfId="9202" priority="267" operator="equal">
      <formula>"Operação"</formula>
    </cfRule>
    <cfRule type="cellIs" dxfId="9201" priority="268" operator="equal">
      <formula>"Chuva"</formula>
    </cfRule>
    <cfRule type="cellIs" dxfId="9200" priority="269" operator="equal">
      <formula>"Elétrico"</formula>
    </cfRule>
    <cfRule type="cellIs" dxfId="9199" priority="270" operator="equal">
      <formula>"Mecânico"</formula>
    </cfRule>
    <cfRule type="cellIs" dxfId="9198" priority="271" operator="equal">
      <formula>"Ok"</formula>
    </cfRule>
  </conditionalFormatting>
  <conditionalFormatting sqref="G98">
    <cfRule type="cellIs" dxfId="9197" priority="266" operator="equal">
      <formula>"Feito"</formula>
    </cfRule>
  </conditionalFormatting>
  <conditionalFormatting sqref="G98">
    <cfRule type="cellIs" dxfId="9196" priority="264" operator="equal">
      <formula>"Energia"</formula>
    </cfRule>
  </conditionalFormatting>
  <conditionalFormatting sqref="H91">
    <cfRule type="cellIs" dxfId="9195" priority="257" operator="equal">
      <formula>"Energia"</formula>
    </cfRule>
    <cfRule type="cellIs" dxfId="9194" priority="259" operator="equal">
      <formula>"Operação"</formula>
    </cfRule>
    <cfRule type="cellIs" dxfId="9193" priority="260" operator="equal">
      <formula>"Chuva"</formula>
    </cfRule>
    <cfRule type="cellIs" dxfId="9192" priority="261" operator="equal">
      <formula>"Elétrico"</formula>
    </cfRule>
    <cfRule type="cellIs" dxfId="9191" priority="262" operator="equal">
      <formula>"Mecânico"</formula>
    </cfRule>
    <cfRule type="cellIs" dxfId="9190" priority="263" operator="equal">
      <formula>"Ok"</formula>
    </cfRule>
  </conditionalFormatting>
  <conditionalFormatting sqref="H91">
    <cfRule type="cellIs" dxfId="9189" priority="258" operator="equal">
      <formula>"Feito"</formula>
    </cfRule>
  </conditionalFormatting>
  <conditionalFormatting sqref="H91">
    <cfRule type="cellIs" dxfId="9188" priority="256" operator="equal">
      <formula>"Energia"</formula>
    </cfRule>
  </conditionalFormatting>
  <conditionalFormatting sqref="H97">
    <cfRule type="cellIs" dxfId="9187" priority="249" operator="equal">
      <formula>"Energia"</formula>
    </cfRule>
    <cfRule type="cellIs" dxfId="9186" priority="251" operator="equal">
      <formula>"Operação"</formula>
    </cfRule>
    <cfRule type="cellIs" dxfId="9185" priority="252" operator="equal">
      <formula>"Chuva"</formula>
    </cfRule>
    <cfRule type="cellIs" dxfId="9184" priority="253" operator="equal">
      <formula>"Elétrico"</formula>
    </cfRule>
    <cfRule type="cellIs" dxfId="9183" priority="254" operator="equal">
      <formula>"Mecânico"</formula>
    </cfRule>
    <cfRule type="cellIs" dxfId="9182" priority="255" operator="equal">
      <formula>"Ok"</formula>
    </cfRule>
  </conditionalFormatting>
  <conditionalFormatting sqref="H97">
    <cfRule type="cellIs" dxfId="9181" priority="250" operator="equal">
      <formula>"Feito"</formula>
    </cfRule>
  </conditionalFormatting>
  <conditionalFormatting sqref="H97">
    <cfRule type="cellIs" dxfId="9180" priority="248" operator="equal">
      <formula>"Energia"</formula>
    </cfRule>
  </conditionalFormatting>
  <conditionalFormatting sqref="H98">
    <cfRule type="cellIs" dxfId="9179" priority="241" operator="equal">
      <formula>"Energia"</formula>
    </cfRule>
    <cfRule type="cellIs" dxfId="9178" priority="243" operator="equal">
      <formula>"Operação"</formula>
    </cfRule>
    <cfRule type="cellIs" dxfId="9177" priority="244" operator="equal">
      <formula>"Chuva"</formula>
    </cfRule>
    <cfRule type="cellIs" dxfId="9176" priority="245" operator="equal">
      <formula>"Elétrico"</formula>
    </cfRule>
    <cfRule type="cellIs" dxfId="9175" priority="246" operator="equal">
      <formula>"Mecânico"</formula>
    </cfRule>
    <cfRule type="cellIs" dxfId="9174" priority="247" operator="equal">
      <formula>"Ok"</formula>
    </cfRule>
  </conditionalFormatting>
  <conditionalFormatting sqref="H98">
    <cfRule type="cellIs" dxfId="9173" priority="242" operator="equal">
      <formula>"Feito"</formula>
    </cfRule>
  </conditionalFormatting>
  <conditionalFormatting sqref="H98">
    <cfRule type="cellIs" dxfId="9172" priority="240" operator="equal">
      <formula>"Energia"</formula>
    </cfRule>
  </conditionalFormatting>
  <conditionalFormatting sqref="B15">
    <cfRule type="cellIs" dxfId="9171" priority="239" operator="equal">
      <formula>"Energia"</formula>
    </cfRule>
  </conditionalFormatting>
  <conditionalFormatting sqref="B17:B18">
    <cfRule type="cellIs" dxfId="9170" priority="238" operator="equal">
      <formula>"Energia"</formula>
    </cfRule>
  </conditionalFormatting>
  <conditionalFormatting sqref="C32">
    <cfRule type="cellIs" dxfId="9169" priority="223" operator="equal">
      <formula>"Energia"</formula>
    </cfRule>
    <cfRule type="cellIs" dxfId="9168" priority="225" operator="equal">
      <formula>"Operação"</formula>
    </cfRule>
    <cfRule type="cellIs" dxfId="9167" priority="226" operator="equal">
      <formula>"Chuva"</formula>
    </cfRule>
    <cfRule type="cellIs" dxfId="9166" priority="227" operator="equal">
      <formula>"Elétrico"</formula>
    </cfRule>
    <cfRule type="cellIs" dxfId="9165" priority="228" operator="equal">
      <formula>"Mecânico"</formula>
    </cfRule>
    <cfRule type="cellIs" dxfId="9164" priority="229" operator="equal">
      <formula>"Ok"</formula>
    </cfRule>
  </conditionalFormatting>
  <conditionalFormatting sqref="C32">
    <cfRule type="cellIs" dxfId="9163" priority="224" operator="equal">
      <formula>"Feito"</formula>
    </cfRule>
  </conditionalFormatting>
  <conditionalFormatting sqref="C32">
    <cfRule type="cellIs" dxfId="9162" priority="222" operator="equal">
      <formula>"Energia"</formula>
    </cfRule>
  </conditionalFormatting>
  <conditionalFormatting sqref="B95">
    <cfRule type="cellIs" dxfId="9161" priority="221" operator="equal">
      <formula>"Energia"</formula>
    </cfRule>
  </conditionalFormatting>
  <conditionalFormatting sqref="B100">
    <cfRule type="cellIs" dxfId="9160" priority="220" operator="equal">
      <formula>"Energia"</formula>
    </cfRule>
  </conditionalFormatting>
  <conditionalFormatting sqref="C28">
    <cfRule type="cellIs" dxfId="9159" priority="219" operator="equal">
      <formula>"Energia"</formula>
    </cfRule>
  </conditionalFormatting>
  <conditionalFormatting sqref="C36">
    <cfRule type="cellIs" dxfId="9158" priority="218" operator="equal">
      <formula>"Energia"</formula>
    </cfRule>
  </conditionalFormatting>
  <conditionalFormatting sqref="C35">
    <cfRule type="cellIs" dxfId="9157" priority="217" operator="equal">
      <formula>"Energia"</formula>
    </cfRule>
  </conditionalFormatting>
  <conditionalFormatting sqref="E49">
    <cfRule type="cellIs" dxfId="9156" priority="210" operator="equal">
      <formula>"Energia"</formula>
    </cfRule>
    <cfRule type="cellIs" dxfId="9155" priority="212" operator="equal">
      <formula>"Operação"</formula>
    </cfRule>
    <cfRule type="cellIs" dxfId="9154" priority="213" operator="equal">
      <formula>"Chuva"</formula>
    </cfRule>
    <cfRule type="cellIs" dxfId="9153" priority="214" operator="equal">
      <formula>"Elétrico"</formula>
    </cfRule>
    <cfRule type="cellIs" dxfId="9152" priority="215" operator="equal">
      <formula>"Mecânico"</formula>
    </cfRule>
    <cfRule type="cellIs" dxfId="9151" priority="216" operator="equal">
      <formula>"Ok"</formula>
    </cfRule>
  </conditionalFormatting>
  <conditionalFormatting sqref="E49">
    <cfRule type="cellIs" dxfId="9150" priority="211" operator="equal">
      <formula>"Feito"</formula>
    </cfRule>
  </conditionalFormatting>
  <conditionalFormatting sqref="D91">
    <cfRule type="cellIs" dxfId="9149" priority="209" operator="equal">
      <formula>"Energia"</formula>
    </cfRule>
  </conditionalFormatting>
  <conditionalFormatting sqref="D104">
    <cfRule type="cellIs" dxfId="9148" priority="208" operator="equal">
      <formula>"Energia"</formula>
    </cfRule>
  </conditionalFormatting>
  <conditionalFormatting sqref="E90">
    <cfRule type="cellIs" dxfId="9147" priority="207" operator="equal">
      <formula>"Energia"</formula>
    </cfRule>
  </conditionalFormatting>
  <conditionalFormatting sqref="E92">
    <cfRule type="cellIs" dxfId="9146" priority="206" operator="equal">
      <formula>"Energia"</formula>
    </cfRule>
  </conditionalFormatting>
  <conditionalFormatting sqref="E98">
    <cfRule type="cellIs" dxfId="9145" priority="199" operator="equal">
      <formula>"Energia"</formula>
    </cfRule>
    <cfRule type="cellIs" dxfId="9144" priority="201" operator="equal">
      <formula>"Operação"</formula>
    </cfRule>
    <cfRule type="cellIs" dxfId="9143" priority="202" operator="equal">
      <formula>"Chuva"</formula>
    </cfRule>
    <cfRule type="cellIs" dxfId="9142" priority="203" operator="equal">
      <formula>"Elétrico"</formula>
    </cfRule>
    <cfRule type="cellIs" dxfId="9141" priority="204" operator="equal">
      <formula>"Mecânico"</formula>
    </cfRule>
    <cfRule type="cellIs" dxfId="9140" priority="205" operator="equal">
      <formula>"Ok"</formula>
    </cfRule>
  </conditionalFormatting>
  <conditionalFormatting sqref="E98">
    <cfRule type="cellIs" dxfId="9139" priority="200" operator="equal">
      <formula>"Feito"</formula>
    </cfRule>
  </conditionalFormatting>
  <conditionalFormatting sqref="E100">
    <cfRule type="cellIs" dxfId="9138" priority="192" operator="equal">
      <formula>"Energia"</formula>
    </cfRule>
    <cfRule type="cellIs" dxfId="9137" priority="194" operator="equal">
      <formula>"Operação"</formula>
    </cfRule>
    <cfRule type="cellIs" dxfId="9136" priority="195" operator="equal">
      <formula>"Chuva"</formula>
    </cfRule>
    <cfRule type="cellIs" dxfId="9135" priority="196" operator="equal">
      <formula>"Elétrico"</formula>
    </cfRule>
    <cfRule type="cellIs" dxfId="9134" priority="197" operator="equal">
      <formula>"Mecânico"</formula>
    </cfRule>
    <cfRule type="cellIs" dxfId="9133" priority="198" operator="equal">
      <formula>"Ok"</formula>
    </cfRule>
  </conditionalFormatting>
  <conditionalFormatting sqref="E100">
    <cfRule type="cellIs" dxfId="9132" priority="193" operator="equal">
      <formula>"Feito"</formula>
    </cfRule>
  </conditionalFormatting>
  <conditionalFormatting sqref="E101">
    <cfRule type="cellIs" dxfId="9131" priority="185" operator="equal">
      <formula>"Energia"</formula>
    </cfRule>
    <cfRule type="cellIs" dxfId="9130" priority="187" operator="equal">
      <formula>"Operação"</formula>
    </cfRule>
    <cfRule type="cellIs" dxfId="9129" priority="188" operator="equal">
      <formula>"Chuva"</formula>
    </cfRule>
    <cfRule type="cellIs" dxfId="9128" priority="189" operator="equal">
      <formula>"Elétrico"</formula>
    </cfRule>
    <cfRule type="cellIs" dxfId="9127" priority="190" operator="equal">
      <formula>"Mecânico"</formula>
    </cfRule>
    <cfRule type="cellIs" dxfId="9126" priority="191" operator="equal">
      <formula>"Ok"</formula>
    </cfRule>
  </conditionalFormatting>
  <conditionalFormatting sqref="E101">
    <cfRule type="cellIs" dxfId="9125" priority="186" operator="equal">
      <formula>"Feito"</formula>
    </cfRule>
  </conditionalFormatting>
  <conditionalFormatting sqref="G102">
    <cfRule type="cellIs" dxfId="9124" priority="171" operator="equal">
      <formula>"Energia"</formula>
    </cfRule>
    <cfRule type="cellIs" dxfId="9123" priority="173" operator="equal">
      <formula>"Operação"</formula>
    </cfRule>
    <cfRule type="cellIs" dxfId="9122" priority="174" operator="equal">
      <formula>"Chuva"</formula>
    </cfRule>
    <cfRule type="cellIs" dxfId="9121" priority="175" operator="equal">
      <formula>"Elétrico"</formula>
    </cfRule>
    <cfRule type="cellIs" dxfId="9120" priority="176" operator="equal">
      <formula>"Mecânico"</formula>
    </cfRule>
    <cfRule type="cellIs" dxfId="9119" priority="177" operator="equal">
      <formula>"Ok"</formula>
    </cfRule>
  </conditionalFormatting>
  <conditionalFormatting sqref="G102">
    <cfRule type="cellIs" dxfId="9118" priority="172" operator="equal">
      <formula>"Feito"</formula>
    </cfRule>
  </conditionalFormatting>
  <conditionalFormatting sqref="G102">
    <cfRule type="cellIs" dxfId="9117" priority="170" operator="equal">
      <formula>"Energia"</formula>
    </cfRule>
  </conditionalFormatting>
  <conditionalFormatting sqref="H92">
    <cfRule type="cellIs" dxfId="9116" priority="163" operator="equal">
      <formula>"Energia"</formula>
    </cfRule>
    <cfRule type="cellIs" dxfId="9115" priority="165" operator="equal">
      <formula>"Operação"</formula>
    </cfRule>
    <cfRule type="cellIs" dxfId="9114" priority="166" operator="equal">
      <formula>"Chuva"</formula>
    </cfRule>
    <cfRule type="cellIs" dxfId="9113" priority="167" operator="equal">
      <formula>"Elétrico"</formula>
    </cfRule>
    <cfRule type="cellIs" dxfId="9112" priority="168" operator="equal">
      <formula>"Mecânico"</formula>
    </cfRule>
    <cfRule type="cellIs" dxfId="9111" priority="169" operator="equal">
      <formula>"Ok"</formula>
    </cfRule>
  </conditionalFormatting>
  <conditionalFormatting sqref="H92">
    <cfRule type="cellIs" dxfId="9110" priority="164" operator="equal">
      <formula>"Feito"</formula>
    </cfRule>
  </conditionalFormatting>
  <conditionalFormatting sqref="H93">
    <cfRule type="cellIs" dxfId="9109" priority="156" operator="equal">
      <formula>"Energia"</formula>
    </cfRule>
    <cfRule type="cellIs" dxfId="9108" priority="158" operator="equal">
      <formula>"Operação"</formula>
    </cfRule>
    <cfRule type="cellIs" dxfId="9107" priority="159" operator="equal">
      <formula>"Chuva"</formula>
    </cfRule>
    <cfRule type="cellIs" dxfId="9106" priority="160" operator="equal">
      <formula>"Elétrico"</formula>
    </cfRule>
    <cfRule type="cellIs" dxfId="9105" priority="161" operator="equal">
      <formula>"Mecânico"</formula>
    </cfRule>
    <cfRule type="cellIs" dxfId="9104" priority="162" operator="equal">
      <formula>"Ok"</formula>
    </cfRule>
  </conditionalFormatting>
  <conditionalFormatting sqref="H93">
    <cfRule type="cellIs" dxfId="9103" priority="157" operator="equal">
      <formula>"Feito"</formula>
    </cfRule>
  </conditionalFormatting>
  <conditionalFormatting sqref="B106">
    <cfRule type="cellIs" dxfId="9102" priority="155" operator="equal">
      <formula>"Energia"</formula>
    </cfRule>
  </conditionalFormatting>
  <conditionalFormatting sqref="C34">
    <cfRule type="cellIs" dxfId="9101" priority="148" operator="equal">
      <formula>"Energia"</formula>
    </cfRule>
    <cfRule type="cellIs" dxfId="9100" priority="150" operator="equal">
      <formula>"Operação"</formula>
    </cfRule>
    <cfRule type="cellIs" dxfId="9099" priority="151" operator="equal">
      <formula>"Chuva"</formula>
    </cfRule>
    <cfRule type="cellIs" dxfId="9098" priority="152" operator="equal">
      <formula>"Elétrico"</formula>
    </cfRule>
    <cfRule type="cellIs" dxfId="9097" priority="153" operator="equal">
      <formula>"Mecânico"</formula>
    </cfRule>
    <cfRule type="cellIs" dxfId="9096" priority="154" operator="equal">
      <formula>"Ok"</formula>
    </cfRule>
  </conditionalFormatting>
  <conditionalFormatting sqref="C34">
    <cfRule type="cellIs" dxfId="9095" priority="149" operator="equal">
      <formula>"Feito"</formula>
    </cfRule>
  </conditionalFormatting>
  <conditionalFormatting sqref="C34">
    <cfRule type="cellIs" dxfId="9094" priority="147" operator="equal">
      <formula>"Energia"</formula>
    </cfRule>
  </conditionalFormatting>
  <conditionalFormatting sqref="C34">
    <cfRule type="cellIs" dxfId="9093" priority="146" operator="equal">
      <formula>"Energia"</formula>
    </cfRule>
  </conditionalFormatting>
  <conditionalFormatting sqref="C34">
    <cfRule type="cellIs" dxfId="9092" priority="145" operator="equal">
      <formula>"Energia"</formula>
    </cfRule>
  </conditionalFormatting>
  <conditionalFormatting sqref="C37">
    <cfRule type="cellIs" dxfId="9091" priority="138" operator="equal">
      <formula>"Energia"</formula>
    </cfRule>
    <cfRule type="cellIs" dxfId="9090" priority="140" operator="equal">
      <formula>"Operação"</formula>
    </cfRule>
    <cfRule type="cellIs" dxfId="9089" priority="141" operator="equal">
      <formula>"Chuva"</formula>
    </cfRule>
    <cfRule type="cellIs" dxfId="9088" priority="142" operator="equal">
      <formula>"Elétrico"</formula>
    </cfRule>
    <cfRule type="cellIs" dxfId="9087" priority="143" operator="equal">
      <formula>"Mecânico"</formula>
    </cfRule>
    <cfRule type="cellIs" dxfId="9086" priority="144" operator="equal">
      <formula>"Ok"</formula>
    </cfRule>
  </conditionalFormatting>
  <conditionalFormatting sqref="C37">
    <cfRule type="cellIs" dxfId="9085" priority="139" operator="equal">
      <formula>"Feito"</formula>
    </cfRule>
  </conditionalFormatting>
  <conditionalFormatting sqref="C37">
    <cfRule type="cellIs" dxfId="9084" priority="137" operator="equal">
      <formula>"Energia"</formula>
    </cfRule>
  </conditionalFormatting>
  <conditionalFormatting sqref="E22">
    <cfRule type="cellIs" dxfId="9083" priority="130" operator="equal">
      <formula>"Energia"</formula>
    </cfRule>
    <cfRule type="cellIs" dxfId="9082" priority="132" operator="equal">
      <formula>"Operação"</formula>
    </cfRule>
    <cfRule type="cellIs" dxfId="9081" priority="133" operator="equal">
      <formula>"Chuva"</formula>
    </cfRule>
    <cfRule type="cellIs" dxfId="9080" priority="134" operator="equal">
      <formula>"Elétrico"</formula>
    </cfRule>
    <cfRule type="cellIs" dxfId="9079" priority="135" operator="equal">
      <formula>"Mecânico"</formula>
    </cfRule>
    <cfRule type="cellIs" dxfId="9078" priority="136" operator="equal">
      <formula>"Ok"</formula>
    </cfRule>
  </conditionalFormatting>
  <conditionalFormatting sqref="E22">
    <cfRule type="cellIs" dxfId="9077" priority="131" operator="equal">
      <formula>"Feito"</formula>
    </cfRule>
  </conditionalFormatting>
  <conditionalFormatting sqref="G22">
    <cfRule type="cellIs" dxfId="9076" priority="123" operator="equal">
      <formula>"Energia"</formula>
    </cfRule>
    <cfRule type="cellIs" dxfId="9075" priority="125" operator="equal">
      <formula>"Operação"</formula>
    </cfRule>
    <cfRule type="cellIs" dxfId="9074" priority="126" operator="equal">
      <formula>"Chuva"</formula>
    </cfRule>
    <cfRule type="cellIs" dxfId="9073" priority="127" operator="equal">
      <formula>"Elétrico"</formula>
    </cfRule>
    <cfRule type="cellIs" dxfId="9072" priority="128" operator="equal">
      <formula>"Mecânico"</formula>
    </cfRule>
    <cfRule type="cellIs" dxfId="9071" priority="129" operator="equal">
      <formula>"Ok"</formula>
    </cfRule>
  </conditionalFormatting>
  <conditionalFormatting sqref="G22">
    <cfRule type="cellIs" dxfId="9070" priority="124" operator="equal">
      <formula>"Feito"</formula>
    </cfRule>
  </conditionalFormatting>
  <conditionalFormatting sqref="F25">
    <cfRule type="cellIs" dxfId="9069" priority="116" operator="equal">
      <formula>"Energia"</formula>
    </cfRule>
    <cfRule type="cellIs" dxfId="9068" priority="118" operator="equal">
      <formula>"Operação"</formula>
    </cfRule>
    <cfRule type="cellIs" dxfId="9067" priority="119" operator="equal">
      <formula>"Chuva"</formula>
    </cfRule>
    <cfRule type="cellIs" dxfId="9066" priority="120" operator="equal">
      <formula>"Elétrico"</formula>
    </cfRule>
    <cfRule type="cellIs" dxfId="9065" priority="121" operator="equal">
      <formula>"Mecânico"</formula>
    </cfRule>
    <cfRule type="cellIs" dxfId="9064" priority="122" operator="equal">
      <formula>"Ok"</formula>
    </cfRule>
  </conditionalFormatting>
  <conditionalFormatting sqref="F25">
    <cfRule type="cellIs" dxfId="9063" priority="117" operator="equal">
      <formula>"Feito"</formula>
    </cfRule>
  </conditionalFormatting>
  <conditionalFormatting sqref="F25">
    <cfRule type="cellIs" dxfId="9062" priority="115" operator="equal">
      <formula>"Energia"</formula>
    </cfRule>
  </conditionalFormatting>
  <conditionalFormatting sqref="F99">
    <cfRule type="cellIs" dxfId="9061" priority="108" operator="equal">
      <formula>"Energia"</formula>
    </cfRule>
    <cfRule type="cellIs" dxfId="9060" priority="110" operator="equal">
      <formula>"Operação"</formula>
    </cfRule>
    <cfRule type="cellIs" dxfId="9059" priority="111" operator="equal">
      <formula>"Chuva"</formula>
    </cfRule>
    <cfRule type="cellIs" dxfId="9058" priority="112" operator="equal">
      <formula>"Elétrico"</formula>
    </cfRule>
    <cfRule type="cellIs" dxfId="9057" priority="113" operator="equal">
      <formula>"Mecânico"</formula>
    </cfRule>
    <cfRule type="cellIs" dxfId="9056" priority="114" operator="equal">
      <formula>"Ok"</formula>
    </cfRule>
  </conditionalFormatting>
  <conditionalFormatting sqref="F99">
    <cfRule type="cellIs" dxfId="9055" priority="109" operator="equal">
      <formula>"Feito"</formula>
    </cfRule>
  </conditionalFormatting>
  <conditionalFormatting sqref="F100">
    <cfRule type="cellIs" dxfId="9054" priority="101" operator="equal">
      <formula>"Energia"</formula>
    </cfRule>
    <cfRule type="cellIs" dxfId="9053" priority="103" operator="equal">
      <formula>"Operação"</formula>
    </cfRule>
    <cfRule type="cellIs" dxfId="9052" priority="104" operator="equal">
      <formula>"Chuva"</formula>
    </cfRule>
    <cfRule type="cellIs" dxfId="9051" priority="105" operator="equal">
      <formula>"Elétrico"</formula>
    </cfRule>
    <cfRule type="cellIs" dxfId="9050" priority="106" operator="equal">
      <formula>"Mecânico"</formula>
    </cfRule>
    <cfRule type="cellIs" dxfId="9049" priority="107" operator="equal">
      <formula>"Ok"</formula>
    </cfRule>
  </conditionalFormatting>
  <conditionalFormatting sqref="F100">
    <cfRule type="cellIs" dxfId="9048" priority="102" operator="equal">
      <formula>"Feito"</formula>
    </cfRule>
  </conditionalFormatting>
  <conditionalFormatting sqref="F102">
    <cfRule type="cellIs" dxfId="9047" priority="94" operator="equal">
      <formula>"Energia"</formula>
    </cfRule>
    <cfRule type="cellIs" dxfId="9046" priority="96" operator="equal">
      <formula>"Operação"</formula>
    </cfRule>
    <cfRule type="cellIs" dxfId="9045" priority="97" operator="equal">
      <formula>"Chuva"</formula>
    </cfRule>
    <cfRule type="cellIs" dxfId="9044" priority="98" operator="equal">
      <formula>"Elétrico"</formula>
    </cfRule>
    <cfRule type="cellIs" dxfId="9043" priority="99" operator="equal">
      <formula>"Mecânico"</formula>
    </cfRule>
    <cfRule type="cellIs" dxfId="9042" priority="100" operator="equal">
      <formula>"Ok"</formula>
    </cfRule>
  </conditionalFormatting>
  <conditionalFormatting sqref="F102">
    <cfRule type="cellIs" dxfId="9041" priority="95" operator="equal">
      <formula>"Feito"</formula>
    </cfRule>
  </conditionalFormatting>
  <conditionalFormatting sqref="G100">
    <cfRule type="cellIs" dxfId="9040" priority="87" operator="equal">
      <formula>"Energia"</formula>
    </cfRule>
    <cfRule type="cellIs" dxfId="9039" priority="89" operator="equal">
      <formula>"Operação"</formula>
    </cfRule>
    <cfRule type="cellIs" dxfId="9038" priority="90" operator="equal">
      <formula>"Chuva"</formula>
    </cfRule>
    <cfRule type="cellIs" dxfId="9037" priority="91" operator="equal">
      <formula>"Elétrico"</formula>
    </cfRule>
    <cfRule type="cellIs" dxfId="9036" priority="92" operator="equal">
      <formula>"Mecânico"</formula>
    </cfRule>
    <cfRule type="cellIs" dxfId="9035" priority="93" operator="equal">
      <formula>"Ok"</formula>
    </cfRule>
  </conditionalFormatting>
  <conditionalFormatting sqref="G100">
    <cfRule type="cellIs" dxfId="9034" priority="88" operator="equal">
      <formula>"Feito"</formula>
    </cfRule>
  </conditionalFormatting>
  <conditionalFormatting sqref="H95">
    <cfRule type="cellIs" dxfId="9033" priority="80" operator="equal">
      <formula>"Energia"</formula>
    </cfRule>
    <cfRule type="cellIs" dxfId="9032" priority="82" operator="equal">
      <formula>"Operação"</formula>
    </cfRule>
    <cfRule type="cellIs" dxfId="9031" priority="83" operator="equal">
      <formula>"Chuva"</formula>
    </cfRule>
    <cfRule type="cellIs" dxfId="9030" priority="84" operator="equal">
      <formula>"Elétrico"</formula>
    </cfRule>
    <cfRule type="cellIs" dxfId="9029" priority="85" operator="equal">
      <formula>"Mecânico"</formula>
    </cfRule>
    <cfRule type="cellIs" dxfId="9028" priority="86" operator="equal">
      <formula>"Ok"</formula>
    </cfRule>
  </conditionalFormatting>
  <conditionalFormatting sqref="H95">
    <cfRule type="cellIs" dxfId="9027" priority="81" operator="equal">
      <formula>"Feito"</formula>
    </cfRule>
  </conditionalFormatting>
  <conditionalFormatting sqref="H90">
    <cfRule type="cellIs" dxfId="9026" priority="73" operator="equal">
      <formula>"Energia"</formula>
    </cfRule>
    <cfRule type="cellIs" dxfId="9025" priority="75" operator="equal">
      <formula>"Operação"</formula>
    </cfRule>
    <cfRule type="cellIs" dxfId="9024" priority="76" operator="equal">
      <formula>"Chuva"</formula>
    </cfRule>
    <cfRule type="cellIs" dxfId="9023" priority="77" operator="equal">
      <formula>"Elétrico"</formula>
    </cfRule>
    <cfRule type="cellIs" dxfId="9022" priority="78" operator="equal">
      <formula>"Mecânico"</formula>
    </cfRule>
    <cfRule type="cellIs" dxfId="9021" priority="79" operator="equal">
      <formula>"Ok"</formula>
    </cfRule>
  </conditionalFormatting>
  <conditionalFormatting sqref="H90">
    <cfRule type="cellIs" dxfId="9020" priority="74" operator="equal">
      <formula>"Feito"</formula>
    </cfRule>
  </conditionalFormatting>
  <conditionalFormatting sqref="C29">
    <cfRule type="cellIs" dxfId="9019" priority="72" operator="equal">
      <formula>"Energia"</formula>
    </cfRule>
  </conditionalFormatting>
  <conditionalFormatting sqref="C31">
    <cfRule type="cellIs" dxfId="9018" priority="71" operator="equal">
      <formula>"Energia"</formula>
    </cfRule>
  </conditionalFormatting>
  <conditionalFormatting sqref="C33">
    <cfRule type="cellIs" dxfId="9017" priority="70" operator="equal">
      <formula>"Energia"</formula>
    </cfRule>
  </conditionalFormatting>
  <conditionalFormatting sqref="B30">
    <cfRule type="cellIs" dxfId="9016" priority="69" operator="equal">
      <formula>"Energia"</formula>
    </cfRule>
  </conditionalFormatting>
  <conditionalFormatting sqref="B32">
    <cfRule type="cellIs" dxfId="9015" priority="62" operator="equal">
      <formula>"Energia"</formula>
    </cfRule>
    <cfRule type="cellIs" dxfId="9014" priority="64" operator="equal">
      <formula>"Operação"</formula>
    </cfRule>
    <cfRule type="cellIs" dxfId="9013" priority="65" operator="equal">
      <formula>"Chuva"</formula>
    </cfRule>
    <cfRule type="cellIs" dxfId="9012" priority="66" operator="equal">
      <formula>"Elétrico"</formula>
    </cfRule>
    <cfRule type="cellIs" dxfId="9011" priority="67" operator="equal">
      <formula>"Mecânico"</formula>
    </cfRule>
    <cfRule type="cellIs" dxfId="9010" priority="68" operator="equal">
      <formula>"Ok"</formula>
    </cfRule>
  </conditionalFormatting>
  <conditionalFormatting sqref="B32">
    <cfRule type="cellIs" dxfId="9009" priority="63" operator="equal">
      <formula>"Feito"</formula>
    </cfRule>
  </conditionalFormatting>
  <conditionalFormatting sqref="B32">
    <cfRule type="cellIs" dxfId="9008" priority="61" operator="equal">
      <formula>"Energia"</formula>
    </cfRule>
  </conditionalFormatting>
  <conditionalFormatting sqref="B36">
    <cfRule type="cellIs" dxfId="9007" priority="60" operator="equal">
      <formula>"Energia"</formula>
    </cfRule>
  </conditionalFormatting>
  <conditionalFormatting sqref="B38">
    <cfRule type="cellIs" dxfId="9006" priority="59" operator="equal">
      <formula>"Energia"</formula>
    </cfRule>
  </conditionalFormatting>
  <conditionalFormatting sqref="D22">
    <cfRule type="cellIs" dxfId="9005" priority="52" operator="equal">
      <formula>"Energia"</formula>
    </cfRule>
    <cfRule type="cellIs" dxfId="9004" priority="54" operator="equal">
      <formula>"Operação"</formula>
    </cfRule>
    <cfRule type="cellIs" dxfId="9003" priority="55" operator="equal">
      <formula>"Chuva"</formula>
    </cfRule>
    <cfRule type="cellIs" dxfId="9002" priority="56" operator="equal">
      <formula>"Elétrico"</formula>
    </cfRule>
    <cfRule type="cellIs" dxfId="9001" priority="57" operator="equal">
      <formula>"Mecânico"</formula>
    </cfRule>
    <cfRule type="cellIs" dxfId="9000" priority="58" operator="equal">
      <formula>"Ok"</formula>
    </cfRule>
  </conditionalFormatting>
  <conditionalFormatting sqref="D22">
    <cfRule type="cellIs" dxfId="8999" priority="53" operator="equal">
      <formula>"Feito"</formula>
    </cfRule>
  </conditionalFormatting>
  <conditionalFormatting sqref="D22">
    <cfRule type="cellIs" dxfId="8998" priority="51" operator="equal">
      <formula>"Energia"</formula>
    </cfRule>
  </conditionalFormatting>
  <conditionalFormatting sqref="D29">
    <cfRule type="cellIs" dxfId="8997" priority="50" operator="equal">
      <formula>"Energia"</formula>
    </cfRule>
  </conditionalFormatting>
  <conditionalFormatting sqref="D30:D35">
    <cfRule type="cellIs" dxfId="8996" priority="49" operator="equal">
      <formula>"Energia"</formula>
    </cfRule>
  </conditionalFormatting>
  <conditionalFormatting sqref="D37">
    <cfRule type="cellIs" dxfId="8995" priority="48" operator="equal">
      <formula>"Energia"</formula>
    </cfRule>
  </conditionalFormatting>
  <conditionalFormatting sqref="E34:E35">
    <cfRule type="cellIs" dxfId="8994" priority="47" operator="equal">
      <formula>"Energia"</formula>
    </cfRule>
  </conditionalFormatting>
  <conditionalFormatting sqref="E34:E35">
    <cfRule type="cellIs" dxfId="8993" priority="46" operator="equal">
      <formula>"Energia"</formula>
    </cfRule>
  </conditionalFormatting>
  <conditionalFormatting sqref="E34:E35">
    <cfRule type="cellIs" dxfId="8992" priority="45" operator="equal">
      <formula>"Energia"</formula>
    </cfRule>
  </conditionalFormatting>
  <conditionalFormatting sqref="E37">
    <cfRule type="cellIs" dxfId="8991" priority="44" operator="equal">
      <formula>"Energia"</formula>
    </cfRule>
  </conditionalFormatting>
  <conditionalFormatting sqref="E37">
    <cfRule type="cellIs" dxfId="8990" priority="43" operator="equal">
      <formula>"Energia"</formula>
    </cfRule>
  </conditionalFormatting>
  <conditionalFormatting sqref="E37">
    <cfRule type="cellIs" dxfId="8989" priority="42" operator="equal">
      <formula>"Energia"</formula>
    </cfRule>
  </conditionalFormatting>
  <conditionalFormatting sqref="E72:F72">
    <cfRule type="cellIs" dxfId="8988" priority="34" operator="equal">
      <formula>"Energia"</formula>
    </cfRule>
    <cfRule type="cellIs" dxfId="8987" priority="36" operator="equal">
      <formula>"Operação"</formula>
    </cfRule>
    <cfRule type="cellIs" dxfId="8986" priority="37" operator="equal">
      <formula>"Chuva"</formula>
    </cfRule>
    <cfRule type="cellIs" dxfId="8985" priority="38" operator="equal">
      <formula>"Elétrico"</formula>
    </cfRule>
    <cfRule type="cellIs" dxfId="8984" priority="39" operator="equal">
      <formula>"Mecânico"</formula>
    </cfRule>
    <cfRule type="cellIs" dxfId="8983" priority="40" operator="equal">
      <formula>"Ok"</formula>
    </cfRule>
  </conditionalFormatting>
  <conditionalFormatting sqref="E72:F72">
    <cfRule type="cellIs" dxfId="8982" priority="35" operator="equal">
      <formula>"Feito"</formula>
    </cfRule>
  </conditionalFormatting>
  <conditionalFormatting sqref="E72:F72">
    <cfRule type="cellIs" dxfId="8981" priority="33" operator="equal">
      <formula>"Energia"</formula>
    </cfRule>
  </conditionalFormatting>
  <conditionalFormatting sqref="F106">
    <cfRule type="cellIs" dxfId="8980" priority="26" operator="equal">
      <formula>"Energia"</formula>
    </cfRule>
    <cfRule type="cellIs" dxfId="8979" priority="28" operator="equal">
      <formula>"Operação"</formula>
    </cfRule>
    <cfRule type="cellIs" dxfId="8978" priority="29" operator="equal">
      <formula>"Chuva"</formula>
    </cfRule>
    <cfRule type="cellIs" dxfId="8977" priority="30" operator="equal">
      <formula>"Elétrico"</formula>
    </cfRule>
    <cfRule type="cellIs" dxfId="8976" priority="31" operator="equal">
      <formula>"Mecânico"</formula>
    </cfRule>
    <cfRule type="cellIs" dxfId="8975" priority="32" operator="equal">
      <formula>"Ok"</formula>
    </cfRule>
  </conditionalFormatting>
  <conditionalFormatting sqref="F106">
    <cfRule type="cellIs" dxfId="8974" priority="27" operator="equal">
      <formula>"Feito"</formula>
    </cfRule>
  </conditionalFormatting>
  <conditionalFormatting sqref="F106">
    <cfRule type="cellIs" dxfId="8973" priority="25" operator="equal">
      <formula>"Energia"</formula>
    </cfRule>
  </conditionalFormatting>
  <conditionalFormatting sqref="F65">
    <cfRule type="cellIs" dxfId="8972" priority="24" operator="equal">
      <formula>"Energia"</formula>
    </cfRule>
  </conditionalFormatting>
  <conditionalFormatting sqref="H37">
    <cfRule type="cellIs" dxfId="8971" priority="23" operator="equal">
      <formula>"Energia"</formula>
    </cfRule>
  </conditionalFormatting>
  <conditionalFormatting sqref="H37">
    <cfRule type="cellIs" dxfId="8970" priority="22" operator="equal">
      <formula>"Energia"</formula>
    </cfRule>
  </conditionalFormatting>
  <conditionalFormatting sqref="B22">
    <cfRule type="cellIs" dxfId="8969" priority="15" operator="equal">
      <formula>"Energia"</formula>
    </cfRule>
    <cfRule type="cellIs" dxfId="8968" priority="17" operator="equal">
      <formula>"Operação"</formula>
    </cfRule>
    <cfRule type="cellIs" dxfId="8967" priority="18" operator="equal">
      <formula>"Chuva"</formula>
    </cfRule>
    <cfRule type="cellIs" dxfId="8966" priority="19" operator="equal">
      <formula>"Elétrico"</formula>
    </cfRule>
    <cfRule type="cellIs" dxfId="8965" priority="20" operator="equal">
      <formula>"Mecânico"</formula>
    </cfRule>
    <cfRule type="cellIs" dxfId="8964" priority="21" operator="equal">
      <formula>"Ok"</formula>
    </cfRule>
  </conditionalFormatting>
  <conditionalFormatting sqref="B22">
    <cfRule type="cellIs" dxfId="8963" priority="16" operator="equal">
      <formula>"Feito"</formula>
    </cfRule>
  </conditionalFormatting>
  <conditionalFormatting sqref="E65:E66 E61:E63">
    <cfRule type="cellIs" dxfId="8962" priority="8" operator="equal">
      <formula>"Energia"</formula>
    </cfRule>
    <cfRule type="cellIs" dxfId="8961" priority="10" operator="equal">
      <formula>"Operação"</formula>
    </cfRule>
    <cfRule type="cellIs" dxfId="8960" priority="11" operator="equal">
      <formula>"Chuva"</formula>
    </cfRule>
    <cfRule type="cellIs" dxfId="8959" priority="12" operator="equal">
      <formula>"Elétrico"</formula>
    </cfRule>
    <cfRule type="cellIs" dxfId="8958" priority="13" operator="equal">
      <formula>"Mecânico"</formula>
    </cfRule>
    <cfRule type="cellIs" dxfId="8957" priority="14" operator="equal">
      <formula>"Ok"</formula>
    </cfRule>
  </conditionalFormatting>
  <conditionalFormatting sqref="E65:E66 E61:E63">
    <cfRule type="cellIs" dxfId="8956" priority="9" operator="equal">
      <formula>"Feito"</formula>
    </cfRule>
  </conditionalFormatting>
  <conditionalFormatting sqref="E104:E106 E99">
    <cfRule type="cellIs" dxfId="8955" priority="1" operator="equal">
      <formula>"Energia"</formula>
    </cfRule>
    <cfRule type="cellIs" dxfId="8954" priority="3" operator="equal">
      <formula>"Operação"</formula>
    </cfRule>
    <cfRule type="cellIs" dxfId="8953" priority="4" operator="equal">
      <formula>"Chuva"</formula>
    </cfRule>
    <cfRule type="cellIs" dxfId="8952" priority="5" operator="equal">
      <formula>"Elétrico"</formula>
    </cfRule>
    <cfRule type="cellIs" dxfId="8951" priority="6" operator="equal">
      <formula>"Mecânico"</formula>
    </cfRule>
    <cfRule type="cellIs" dxfId="8950" priority="7" operator="equal">
      <formula>"Ok"</formula>
    </cfRule>
  </conditionalFormatting>
  <conditionalFormatting sqref="E104:E106 E99">
    <cfRule type="cellIs" dxfId="8949" priority="2" operator="equal">
      <formula>"Feito"</formula>
    </cfRule>
  </conditionalFormatting>
  <dataValidations count="1">
    <dataValidation type="list" allowBlank="1" showInputMessage="1" showErrorMessage="1" sqref="I5:I16 I19:I26 J36:J39 J41:J61 J63:J76 I29:I78 H30 B86:H111 B30:F30 H85 B31:H84 B85:F85 B5:H29" xr:uid="{871D1E36-C645-476A-9896-87458EA583A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F051-2E64-4E84-BF7D-668B2E6B56F3}">
  <sheetPr codeName="Planilha120">
    <tabColor theme="8"/>
  </sheetPr>
  <dimension ref="A1:S111"/>
  <sheetViews>
    <sheetView showGridLines="0" zoomScale="130" zoomScaleNormal="130" workbookViewId="0">
      <pane xSplit="1" ySplit="4" topLeftCell="B99" activePane="bottomRight" state="frozen"/>
      <selection pane="topRight" activeCell="B1" sqref="B1"/>
      <selection pane="bottomLeft" activeCell="A5" sqref="A5"/>
      <selection pane="bottomRight" activeCell="A109" sqref="A10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45061</v>
      </c>
      <c r="C3" s="21">
        <f t="shared" ref="C3:H3" si="0">B3+1</f>
        <v>45062</v>
      </c>
      <c r="D3" s="21">
        <f t="shared" si="0"/>
        <v>45063</v>
      </c>
      <c r="E3" s="21">
        <f t="shared" si="0"/>
        <v>45064</v>
      </c>
      <c r="F3" s="21">
        <f t="shared" si="0"/>
        <v>45065</v>
      </c>
      <c r="G3" s="21">
        <f t="shared" si="0"/>
        <v>45066</v>
      </c>
      <c r="H3" s="23">
        <f t="shared" si="0"/>
        <v>45067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 t="s">
        <v>5</v>
      </c>
      <c r="G5" s="36" t="s">
        <v>5</v>
      </c>
      <c r="H5" s="36"/>
      <c r="J5" s="46" t="s">
        <v>5</v>
      </c>
      <c r="K5">
        <f t="shared" ref="K5:K10" si="2">COUNTIF($B$5:$H$111,J5)</f>
        <v>183</v>
      </c>
      <c r="L5" s="32">
        <f t="shared" ref="L5:L10" si="3">K5/$K$11</f>
        <v>0.6802973977695167</v>
      </c>
      <c r="M5" s="50">
        <f>B3</f>
        <v>45061</v>
      </c>
      <c r="O5" t="s">
        <v>42</v>
      </c>
      <c r="P5" s="57">
        <v>274</v>
      </c>
      <c r="Q5" s="50">
        <f>M5</f>
        <v>45061</v>
      </c>
    </row>
    <row r="6" spans="1:17" x14ac:dyDescent="0.25">
      <c r="A6" s="4">
        <v>2</v>
      </c>
      <c r="B6" s="36" t="s">
        <v>5</v>
      </c>
      <c r="C6" s="36" t="s">
        <v>5</v>
      </c>
      <c r="D6" s="36" t="s">
        <v>5</v>
      </c>
      <c r="E6" s="36" t="s">
        <v>5</v>
      </c>
      <c r="F6" s="36"/>
      <c r="G6" s="36" t="s">
        <v>5</v>
      </c>
      <c r="H6" s="36" t="s">
        <v>5</v>
      </c>
      <c r="J6" s="40" t="s">
        <v>8</v>
      </c>
      <c r="K6">
        <f t="shared" si="2"/>
        <v>13</v>
      </c>
      <c r="L6" s="33">
        <f t="shared" si="3"/>
        <v>4.8327137546468404E-2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  <c r="H7" s="36" t="s">
        <v>5</v>
      </c>
      <c r="J7" s="44" t="s">
        <v>9</v>
      </c>
      <c r="K7">
        <f t="shared" si="2"/>
        <v>6</v>
      </c>
      <c r="L7" s="33">
        <f t="shared" si="3"/>
        <v>2.2304832713754646E-2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274</v>
      </c>
    </row>
    <row r="9" spans="1:17" x14ac:dyDescent="0.25">
      <c r="A9" s="4">
        <v>5</v>
      </c>
      <c r="B9" s="36"/>
      <c r="C9" s="36"/>
      <c r="D9" s="36" t="s">
        <v>5</v>
      </c>
      <c r="E9" s="36" t="s">
        <v>10</v>
      </c>
      <c r="F9" s="36" t="s">
        <v>5</v>
      </c>
      <c r="G9" s="36" t="s">
        <v>5</v>
      </c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 t="s">
        <v>5</v>
      </c>
      <c r="C10" s="36" t="s">
        <v>5</v>
      </c>
      <c r="D10" s="36" t="s">
        <v>5</v>
      </c>
      <c r="E10" s="36" t="s">
        <v>10</v>
      </c>
      <c r="F10" s="36" t="s">
        <v>5</v>
      </c>
      <c r="G10" s="36" t="s">
        <v>5</v>
      </c>
      <c r="H10" s="36" t="s">
        <v>5</v>
      </c>
      <c r="J10" s="41" t="s">
        <v>10</v>
      </c>
      <c r="K10">
        <f t="shared" si="2"/>
        <v>67</v>
      </c>
      <c r="L10" s="35">
        <f t="shared" si="3"/>
        <v>0.24907063197026022</v>
      </c>
      <c r="O10" t="s">
        <v>55</v>
      </c>
      <c r="P10">
        <f>P8</f>
        <v>274</v>
      </c>
    </row>
    <row r="11" spans="1:17" x14ac:dyDescent="0.25">
      <c r="A11" s="4">
        <v>7</v>
      </c>
      <c r="B11" s="36" t="s">
        <v>5</v>
      </c>
      <c r="C11" s="36" t="s">
        <v>5</v>
      </c>
      <c r="D11" s="36" t="s">
        <v>5</v>
      </c>
      <c r="E11" s="36" t="s">
        <v>5</v>
      </c>
      <c r="F11" s="36" t="s">
        <v>5</v>
      </c>
      <c r="G11" s="36" t="s">
        <v>5</v>
      </c>
      <c r="H11" s="36" t="s">
        <v>5</v>
      </c>
      <c r="J11" s="42" t="s">
        <v>20</v>
      </c>
      <c r="K11">
        <f>SUM(K5:K10)</f>
        <v>269</v>
      </c>
    </row>
    <row r="12" spans="1:17" x14ac:dyDescent="0.25">
      <c r="A12" s="4">
        <v>8</v>
      </c>
      <c r="B12" s="36" t="s">
        <v>5</v>
      </c>
      <c r="C12" s="36" t="s">
        <v>5</v>
      </c>
      <c r="D12" s="36" t="s">
        <v>5</v>
      </c>
      <c r="E12" s="36" t="s">
        <v>5</v>
      </c>
      <c r="F12" s="36" t="s">
        <v>5</v>
      </c>
      <c r="G12" s="36" t="s">
        <v>5</v>
      </c>
      <c r="H12" s="36" t="s">
        <v>5</v>
      </c>
    </row>
    <row r="13" spans="1:17" x14ac:dyDescent="0.25">
      <c r="A13" s="4">
        <v>9</v>
      </c>
      <c r="B13" s="36"/>
      <c r="C13" s="36" t="s">
        <v>5</v>
      </c>
      <c r="D13" s="36" t="s">
        <v>5</v>
      </c>
      <c r="E13" s="36" t="s">
        <v>9</v>
      </c>
      <c r="F13" s="36"/>
      <c r="G13" s="36"/>
      <c r="H13" s="36" t="s">
        <v>5</v>
      </c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 t="s">
        <v>5</v>
      </c>
      <c r="C14" s="36" t="s">
        <v>5</v>
      </c>
      <c r="D14" s="36"/>
      <c r="E14" s="36"/>
      <c r="F14" s="36"/>
      <c r="G14" s="36"/>
      <c r="H14" s="36" t="s">
        <v>8</v>
      </c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/>
      <c r="D15" s="36"/>
      <c r="E15" s="36"/>
      <c r="F15" s="36" t="s">
        <v>5</v>
      </c>
      <c r="G15" s="36" t="s">
        <v>5</v>
      </c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/>
      <c r="D16" s="36"/>
      <c r="E16" s="36"/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 t="s">
        <v>8</v>
      </c>
      <c r="C17" s="36" t="s">
        <v>8</v>
      </c>
      <c r="D17" s="36"/>
      <c r="E17" s="36"/>
      <c r="F17" s="36"/>
      <c r="G17" s="36"/>
      <c r="H17" s="36" t="s">
        <v>5</v>
      </c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 t="s">
        <v>5</v>
      </c>
      <c r="C18" s="36" t="s">
        <v>5</v>
      </c>
      <c r="D18" s="36"/>
      <c r="E18" s="36"/>
      <c r="F18" s="36"/>
      <c r="G18" s="36"/>
      <c r="H18" s="36" t="s">
        <v>5</v>
      </c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/>
      <c r="E19" s="36"/>
      <c r="F19" s="36" t="s">
        <v>5</v>
      </c>
      <c r="G19" s="36" t="s">
        <v>5</v>
      </c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 t="s">
        <v>5</v>
      </c>
      <c r="E20" s="36" t="s">
        <v>5</v>
      </c>
      <c r="F20" s="36"/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/>
      <c r="E21" s="36"/>
      <c r="F21" s="36" t="s">
        <v>5</v>
      </c>
      <c r="G21" s="36" t="s">
        <v>5</v>
      </c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 t="s">
        <v>10</v>
      </c>
      <c r="E22" s="36" t="s">
        <v>8</v>
      </c>
      <c r="F22" s="36"/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 t="s">
        <v>9</v>
      </c>
      <c r="C23" s="36" t="s">
        <v>9</v>
      </c>
      <c r="D23" s="36" t="s">
        <v>9</v>
      </c>
      <c r="E23" s="36" t="s">
        <v>9</v>
      </c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 t="s">
        <v>5</v>
      </c>
      <c r="C24" s="36"/>
      <c r="D24" s="36"/>
      <c r="E24" s="36"/>
      <c r="F24" s="36"/>
      <c r="G24" s="36" t="s">
        <v>9</v>
      </c>
      <c r="H24" s="36" t="s">
        <v>5</v>
      </c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/>
      <c r="C25" s="36"/>
      <c r="D25" s="36" t="s">
        <v>5</v>
      </c>
      <c r="E25" s="36" t="s">
        <v>5</v>
      </c>
      <c r="F25" s="36"/>
      <c r="G25" s="36"/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 t="s">
        <v>5</v>
      </c>
      <c r="C26" s="36"/>
      <c r="D26" s="36"/>
      <c r="E26" s="36"/>
      <c r="F26" s="36"/>
      <c r="G26" s="36"/>
      <c r="H26" s="36" t="s">
        <v>5</v>
      </c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 t="s">
        <v>5</v>
      </c>
      <c r="D27" s="36" t="s">
        <v>10</v>
      </c>
      <c r="E27" s="36"/>
      <c r="F27" s="36"/>
      <c r="G27" s="36"/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 t="s">
        <v>5</v>
      </c>
      <c r="D28" s="36" t="s">
        <v>10</v>
      </c>
      <c r="E28" s="36" t="s">
        <v>8</v>
      </c>
      <c r="F28" s="36"/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 t="s">
        <v>5</v>
      </c>
      <c r="D29" s="36" t="s">
        <v>5</v>
      </c>
      <c r="E29" s="36" t="s">
        <v>5</v>
      </c>
      <c r="F29" s="36" t="s">
        <v>5</v>
      </c>
      <c r="G29" s="36" t="s">
        <v>5</v>
      </c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10</v>
      </c>
      <c r="C30" s="36" t="s">
        <v>5</v>
      </c>
      <c r="D30" s="36"/>
      <c r="E30" s="36"/>
      <c r="F30" s="36"/>
      <c r="G30" s="36"/>
      <c r="H30" s="36" t="s">
        <v>5</v>
      </c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/>
      <c r="C32" s="36"/>
      <c r="D32" s="36"/>
      <c r="E32" s="36" t="s">
        <v>10</v>
      </c>
      <c r="F32" s="36"/>
      <c r="G32" s="36"/>
      <c r="H32" s="36"/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/>
      <c r="D34" s="36" t="s">
        <v>10</v>
      </c>
      <c r="E34" s="36"/>
      <c r="F34" s="36"/>
      <c r="G34" s="36" t="s">
        <v>5</v>
      </c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/>
      <c r="C35" s="36" t="s">
        <v>10</v>
      </c>
      <c r="D35" s="36" t="s">
        <v>10</v>
      </c>
      <c r="E35" s="36"/>
      <c r="F35" s="36"/>
      <c r="G35" s="36" t="s">
        <v>8</v>
      </c>
      <c r="H35" s="36" t="s">
        <v>8</v>
      </c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 t="s">
        <v>10</v>
      </c>
      <c r="C36" s="36"/>
      <c r="D36" s="36"/>
      <c r="E36" s="36" t="s">
        <v>10</v>
      </c>
      <c r="F36" s="36"/>
      <c r="G36" s="36"/>
      <c r="H36" s="36" t="s">
        <v>5</v>
      </c>
      <c r="M36" s="50"/>
      <c r="O36" s="50"/>
      <c r="P36" s="50"/>
    </row>
    <row r="37" spans="1:16" x14ac:dyDescent="0.25">
      <c r="A37" s="4">
        <v>33</v>
      </c>
      <c r="B37" s="36" t="s">
        <v>10</v>
      </c>
      <c r="C37" s="36"/>
      <c r="D37" s="36"/>
      <c r="E37" s="36"/>
      <c r="F37" s="36" t="s">
        <v>5</v>
      </c>
      <c r="G37" s="36"/>
      <c r="H37" s="36"/>
      <c r="M37" t="s">
        <v>103</v>
      </c>
      <c r="P37" t="s">
        <v>103</v>
      </c>
    </row>
    <row r="38" spans="1:16" x14ac:dyDescent="0.25">
      <c r="A38" s="4">
        <v>34</v>
      </c>
      <c r="B38" s="36"/>
      <c r="C38" s="36"/>
      <c r="D38" s="36" t="s">
        <v>10</v>
      </c>
      <c r="E38" s="36"/>
      <c r="F38" s="36"/>
      <c r="G38" s="36"/>
      <c r="H38" s="36" t="s">
        <v>5</v>
      </c>
      <c r="M38" t="s">
        <v>105</v>
      </c>
      <c r="P38" t="s">
        <v>105</v>
      </c>
    </row>
    <row r="39" spans="1:16" x14ac:dyDescent="0.25">
      <c r="A39" s="4">
        <v>35</v>
      </c>
      <c r="B39" s="36" t="s">
        <v>5</v>
      </c>
      <c r="C39" s="36" t="s">
        <v>5</v>
      </c>
      <c r="D39" s="36" t="s">
        <v>5</v>
      </c>
      <c r="E39" s="36"/>
      <c r="F39" s="36" t="s">
        <v>5</v>
      </c>
      <c r="G39" s="36"/>
      <c r="H39" s="36" t="s">
        <v>5</v>
      </c>
      <c r="M39" t="s">
        <v>97</v>
      </c>
      <c r="P39" t="s">
        <v>97</v>
      </c>
    </row>
    <row r="40" spans="1:16" x14ac:dyDescent="0.25">
      <c r="A40" s="4">
        <v>36</v>
      </c>
      <c r="B40" s="36"/>
      <c r="C40" s="36" t="s">
        <v>5</v>
      </c>
      <c r="D40" s="36"/>
      <c r="E40" s="36" t="s">
        <v>5</v>
      </c>
      <c r="F40" s="36"/>
      <c r="G40" s="36" t="s">
        <v>5</v>
      </c>
      <c r="H40" s="36"/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 t="s">
        <v>5</v>
      </c>
      <c r="C41" s="36"/>
      <c r="D41" s="36" t="s">
        <v>5</v>
      </c>
      <c r="E41" s="36"/>
      <c r="F41" s="36" t="s">
        <v>5</v>
      </c>
      <c r="G41" s="36"/>
      <c r="H41" s="36" t="s">
        <v>5</v>
      </c>
    </row>
    <row r="42" spans="1:16" x14ac:dyDescent="0.25">
      <c r="A42" s="4">
        <v>38</v>
      </c>
      <c r="B42" s="36"/>
      <c r="C42" s="36" t="s">
        <v>5</v>
      </c>
      <c r="D42" s="36" t="s">
        <v>8</v>
      </c>
      <c r="E42" s="36" t="s">
        <v>8</v>
      </c>
      <c r="F42" s="36" t="s">
        <v>5</v>
      </c>
      <c r="G42" s="36" t="s">
        <v>5</v>
      </c>
      <c r="H42" s="36" t="s">
        <v>5</v>
      </c>
    </row>
    <row r="43" spans="1:16" x14ac:dyDescent="0.25">
      <c r="A43" s="4">
        <v>39</v>
      </c>
      <c r="B43" s="36"/>
      <c r="C43" s="36" t="s">
        <v>5</v>
      </c>
      <c r="D43" s="36" t="s">
        <v>5</v>
      </c>
      <c r="E43" s="36"/>
      <c r="F43" s="36"/>
      <c r="G43" s="36"/>
      <c r="H43" s="36"/>
    </row>
    <row r="44" spans="1:16" x14ac:dyDescent="0.25">
      <c r="A44" s="4">
        <v>40</v>
      </c>
      <c r="B44" s="36"/>
      <c r="C44" s="36" t="s">
        <v>5</v>
      </c>
      <c r="D44" s="36" t="s">
        <v>5</v>
      </c>
      <c r="E44" s="36"/>
      <c r="F44" s="36"/>
      <c r="G44" s="36"/>
      <c r="H44" s="36"/>
      <c r="M44" s="50"/>
    </row>
    <row r="45" spans="1:16" x14ac:dyDescent="0.25">
      <c r="A45" s="4">
        <v>41</v>
      </c>
      <c r="B45" s="36" t="s">
        <v>5</v>
      </c>
      <c r="C45" s="36"/>
      <c r="D45" s="36"/>
      <c r="E45" s="36"/>
      <c r="F45" s="36"/>
      <c r="G45" s="36" t="s">
        <v>5</v>
      </c>
      <c r="H45" s="36" t="s">
        <v>5</v>
      </c>
      <c r="P45" s="50"/>
    </row>
    <row r="46" spans="1:16" x14ac:dyDescent="0.25">
      <c r="A46" s="4">
        <v>42</v>
      </c>
      <c r="B46" s="36" t="s">
        <v>5</v>
      </c>
      <c r="C46" s="36" t="s">
        <v>10</v>
      </c>
      <c r="D46" s="36" t="s">
        <v>5</v>
      </c>
      <c r="E46" s="36" t="s">
        <v>5</v>
      </c>
      <c r="F46" s="36" t="s">
        <v>10</v>
      </c>
      <c r="G46" s="36" t="s">
        <v>5</v>
      </c>
      <c r="H46" s="36" t="s">
        <v>5</v>
      </c>
    </row>
    <row r="47" spans="1:16" x14ac:dyDescent="0.25">
      <c r="A47" s="4">
        <v>43</v>
      </c>
      <c r="B47" s="36" t="s">
        <v>5</v>
      </c>
      <c r="C47" s="36"/>
      <c r="D47" s="36"/>
      <c r="E47" s="36"/>
      <c r="F47" s="36"/>
      <c r="G47" s="36"/>
      <c r="H47" s="36" t="s">
        <v>5</v>
      </c>
    </row>
    <row r="48" spans="1:16" x14ac:dyDescent="0.25">
      <c r="A48" s="4">
        <v>44</v>
      </c>
      <c r="B48" s="36" t="s">
        <v>5</v>
      </c>
      <c r="C48" s="36" t="s">
        <v>5</v>
      </c>
      <c r="D48" s="36"/>
      <c r="E48" s="36" t="s">
        <v>10</v>
      </c>
      <c r="F48" s="36"/>
      <c r="G48" s="36" t="s">
        <v>10</v>
      </c>
      <c r="H48" s="36" t="s">
        <v>10</v>
      </c>
    </row>
    <row r="49" spans="1:16" x14ac:dyDescent="0.25">
      <c r="A49" s="4">
        <v>45</v>
      </c>
      <c r="B49" s="36"/>
      <c r="C49" s="36"/>
      <c r="D49" s="36"/>
      <c r="E49" s="36"/>
      <c r="F49" s="36" t="s">
        <v>5</v>
      </c>
      <c r="G49" s="36" t="s">
        <v>10</v>
      </c>
      <c r="H49" s="36" t="s">
        <v>5</v>
      </c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 t="s">
        <v>10</v>
      </c>
      <c r="M50" s="50"/>
    </row>
    <row r="51" spans="1:16" x14ac:dyDescent="0.25">
      <c r="A51" s="4">
        <v>47</v>
      </c>
      <c r="B51" s="36"/>
      <c r="C51" s="36"/>
      <c r="D51" s="36"/>
      <c r="E51" s="36"/>
      <c r="F51" s="36" t="s">
        <v>5</v>
      </c>
      <c r="G51" s="36" t="s">
        <v>10</v>
      </c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 t="s">
        <v>5</v>
      </c>
      <c r="G52" s="36" t="s">
        <v>10</v>
      </c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 t="s">
        <v>10</v>
      </c>
      <c r="E54" s="36"/>
      <c r="F54" s="36"/>
      <c r="G54" s="36" t="s">
        <v>10</v>
      </c>
      <c r="H54" s="36"/>
    </row>
    <row r="55" spans="1:16" x14ac:dyDescent="0.25">
      <c r="A55" s="4">
        <v>51</v>
      </c>
      <c r="B55" s="36"/>
      <c r="C55" s="36"/>
      <c r="D55" s="36" t="s">
        <v>10</v>
      </c>
      <c r="E55" s="36"/>
      <c r="F55" s="36"/>
      <c r="G55" s="36" t="s">
        <v>10</v>
      </c>
      <c r="H55" s="36"/>
    </row>
    <row r="56" spans="1:16" x14ac:dyDescent="0.25">
      <c r="A56" s="4">
        <v>52</v>
      </c>
      <c r="B56" s="36"/>
      <c r="C56" s="36"/>
      <c r="D56" s="36" t="s">
        <v>5</v>
      </c>
      <c r="E56" s="36"/>
      <c r="F56" s="36" t="s">
        <v>5</v>
      </c>
      <c r="G56" s="36"/>
      <c r="H56" s="36" t="s">
        <v>10</v>
      </c>
    </row>
    <row r="57" spans="1:16" x14ac:dyDescent="0.25">
      <c r="A57" s="4">
        <v>53</v>
      </c>
      <c r="B57" s="36" t="s">
        <v>8</v>
      </c>
      <c r="C57" s="36"/>
      <c r="D57" s="36" t="s">
        <v>5</v>
      </c>
      <c r="E57" s="36"/>
      <c r="F57" s="36"/>
      <c r="G57" s="36" t="s">
        <v>10</v>
      </c>
      <c r="H57" s="36"/>
      <c r="P57" s="17"/>
    </row>
    <row r="58" spans="1:16" x14ac:dyDescent="0.25">
      <c r="A58" s="4">
        <v>54</v>
      </c>
      <c r="B58" s="36"/>
      <c r="C58" s="36"/>
      <c r="D58" s="36" t="s">
        <v>10</v>
      </c>
      <c r="E58" s="36"/>
      <c r="F58" s="36"/>
      <c r="G58" s="36" t="s">
        <v>8</v>
      </c>
      <c r="H58" s="36"/>
    </row>
    <row r="59" spans="1:16" x14ac:dyDescent="0.25">
      <c r="A59" s="4">
        <v>55</v>
      </c>
      <c r="B59" s="36" t="s">
        <v>10</v>
      </c>
      <c r="C59" s="36"/>
      <c r="D59" s="36"/>
      <c r="E59" s="36" t="s">
        <v>10</v>
      </c>
      <c r="F59" s="36" t="s">
        <v>5</v>
      </c>
      <c r="G59" s="36"/>
      <c r="H59" s="36" t="s">
        <v>10</v>
      </c>
    </row>
    <row r="60" spans="1:16" x14ac:dyDescent="0.25">
      <c r="A60" s="4">
        <v>56</v>
      </c>
      <c r="B60" s="36" t="s">
        <v>10</v>
      </c>
      <c r="C60" s="36"/>
      <c r="D60" s="36"/>
      <c r="E60" s="36" t="s">
        <v>10</v>
      </c>
      <c r="F60" s="36" t="s">
        <v>5</v>
      </c>
      <c r="G60" s="36"/>
      <c r="H60" s="36" t="s">
        <v>10</v>
      </c>
    </row>
    <row r="61" spans="1:16" x14ac:dyDescent="0.25">
      <c r="A61" s="4">
        <v>57</v>
      </c>
      <c r="B61" s="36"/>
      <c r="C61" s="36" t="s">
        <v>10</v>
      </c>
      <c r="D61" s="36"/>
      <c r="E61" s="36" t="s">
        <v>10</v>
      </c>
      <c r="F61" s="36"/>
      <c r="G61" s="36"/>
      <c r="H61" s="36" t="s">
        <v>10</v>
      </c>
    </row>
    <row r="62" spans="1:16" x14ac:dyDescent="0.25">
      <c r="A62" s="4">
        <v>58</v>
      </c>
      <c r="B62" s="36"/>
      <c r="C62" s="36" t="s">
        <v>10</v>
      </c>
      <c r="D62" s="36"/>
      <c r="E62" s="36" t="s">
        <v>10</v>
      </c>
      <c r="F62" s="36"/>
      <c r="G62" s="36"/>
      <c r="H62" s="36" t="s">
        <v>10</v>
      </c>
      <c r="I62" s="38"/>
      <c r="J62"/>
    </row>
    <row r="63" spans="1:16" x14ac:dyDescent="0.25">
      <c r="A63" s="4">
        <v>59</v>
      </c>
      <c r="B63" s="36"/>
      <c r="C63" s="36" t="s">
        <v>10</v>
      </c>
      <c r="D63" s="36"/>
      <c r="E63" s="36" t="s">
        <v>10</v>
      </c>
      <c r="F63" s="36"/>
      <c r="G63" s="36"/>
      <c r="H63" s="36" t="s">
        <v>10</v>
      </c>
    </row>
    <row r="64" spans="1:16" x14ac:dyDescent="0.25">
      <c r="A64" s="4">
        <v>60</v>
      </c>
      <c r="B64" s="36" t="s">
        <v>10</v>
      </c>
      <c r="C64" s="36"/>
      <c r="D64" s="36" t="s">
        <v>10</v>
      </c>
      <c r="E64" s="36"/>
      <c r="F64" s="36" t="s">
        <v>10</v>
      </c>
      <c r="G64" s="36"/>
      <c r="H64" s="36"/>
    </row>
    <row r="65" spans="1:8" x14ac:dyDescent="0.25">
      <c r="A65" s="4">
        <v>61</v>
      </c>
      <c r="B65" s="36"/>
      <c r="C65" s="36" t="s">
        <v>10</v>
      </c>
      <c r="D65" s="36"/>
      <c r="E65" s="36" t="s">
        <v>10</v>
      </c>
      <c r="F65" s="36"/>
      <c r="G65" s="36"/>
      <c r="H65" s="36" t="s">
        <v>10</v>
      </c>
    </row>
    <row r="66" spans="1:8" x14ac:dyDescent="0.25">
      <c r="A66" s="4">
        <v>62</v>
      </c>
      <c r="B66" s="36"/>
      <c r="C66" s="36" t="s">
        <v>10</v>
      </c>
      <c r="D66" s="36"/>
      <c r="E66" s="36" t="s">
        <v>10</v>
      </c>
      <c r="F66" s="36"/>
      <c r="G66" s="36"/>
      <c r="H66" s="36" t="s">
        <v>10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10</v>
      </c>
      <c r="C70" s="36"/>
      <c r="D70" s="36" t="s">
        <v>10</v>
      </c>
      <c r="E70" s="36"/>
      <c r="F70" s="36" t="s">
        <v>10</v>
      </c>
      <c r="G70" s="36"/>
      <c r="H70" s="36"/>
    </row>
    <row r="71" spans="1:8" x14ac:dyDescent="0.25">
      <c r="A71" s="4">
        <v>67</v>
      </c>
      <c r="B71" s="36"/>
      <c r="C71" s="36"/>
      <c r="D71" s="36" t="s">
        <v>10</v>
      </c>
      <c r="E71" s="36"/>
      <c r="F71" s="36"/>
      <c r="G71" s="36"/>
      <c r="H71" s="36"/>
    </row>
    <row r="72" spans="1:8" x14ac:dyDescent="0.25">
      <c r="A72" s="4">
        <v>68</v>
      </c>
      <c r="B72" s="36" t="s">
        <v>10</v>
      </c>
      <c r="C72" s="36"/>
      <c r="D72" s="36" t="s">
        <v>10</v>
      </c>
      <c r="E72" s="36"/>
      <c r="F72" s="36" t="s">
        <v>10</v>
      </c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 t="s">
        <v>10</v>
      </c>
      <c r="C74" s="36"/>
      <c r="D74" s="36"/>
      <c r="E74" s="36"/>
      <c r="F74" s="36" t="s">
        <v>10</v>
      </c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 t="s">
        <v>10</v>
      </c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 t="s">
        <v>10</v>
      </c>
      <c r="F77" s="36" t="s">
        <v>10</v>
      </c>
      <c r="G77" s="36"/>
      <c r="H77" s="36"/>
    </row>
    <row r="78" spans="1:8" x14ac:dyDescent="0.25">
      <c r="A78" s="4">
        <v>74</v>
      </c>
      <c r="B78" s="36" t="s">
        <v>5</v>
      </c>
      <c r="C78" s="36" t="s">
        <v>5</v>
      </c>
      <c r="D78" s="36"/>
      <c r="E78" s="36"/>
      <c r="F78" s="36"/>
      <c r="G78" s="36"/>
      <c r="H78" s="36" t="s">
        <v>10</v>
      </c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/>
      <c r="C83" s="36"/>
      <c r="D83" s="36"/>
      <c r="E83" s="36"/>
      <c r="F83" s="36" t="s">
        <v>5</v>
      </c>
      <c r="G83" s="36" t="s">
        <v>5</v>
      </c>
      <c r="H83" s="36"/>
    </row>
    <row r="84" spans="1:8" x14ac:dyDescent="0.25">
      <c r="A84" s="4">
        <v>106</v>
      </c>
      <c r="B84" s="37"/>
      <c r="C84" s="36"/>
      <c r="D84" s="36"/>
      <c r="E84" s="36"/>
      <c r="F84" s="36" t="s">
        <v>8</v>
      </c>
      <c r="G84" s="36" t="s">
        <v>5</v>
      </c>
      <c r="H84" s="36"/>
    </row>
    <row r="85" spans="1:8" x14ac:dyDescent="0.25">
      <c r="A85" s="4">
        <v>107</v>
      </c>
      <c r="B85" s="36"/>
      <c r="C85" s="36"/>
      <c r="D85" s="36" t="s">
        <v>5</v>
      </c>
      <c r="E85" s="36" t="s">
        <v>5</v>
      </c>
      <c r="F85" s="36"/>
      <c r="G85" s="36"/>
      <c r="H85" s="36"/>
    </row>
    <row r="86" spans="1:8" x14ac:dyDescent="0.25">
      <c r="A86" s="4">
        <v>108</v>
      </c>
      <c r="B86" s="36"/>
      <c r="C86" s="36"/>
      <c r="D86" s="36" t="s">
        <v>5</v>
      </c>
      <c r="E86" s="36" t="s">
        <v>5</v>
      </c>
      <c r="F86" s="36"/>
      <c r="G86" s="36"/>
      <c r="H86" s="36"/>
    </row>
    <row r="87" spans="1:8" x14ac:dyDescent="0.25">
      <c r="A87" s="4">
        <v>109</v>
      </c>
      <c r="B87" s="36" t="s">
        <v>5</v>
      </c>
      <c r="C87" s="36" t="s">
        <v>5</v>
      </c>
      <c r="D87" s="36"/>
      <c r="E87" s="36"/>
      <c r="F87" s="36"/>
      <c r="G87" s="36"/>
      <c r="H87" s="36" t="s">
        <v>5</v>
      </c>
    </row>
    <row r="88" spans="1:8" x14ac:dyDescent="0.25">
      <c r="A88" s="4">
        <v>110</v>
      </c>
      <c r="B88" s="36" t="s">
        <v>5</v>
      </c>
      <c r="C88" s="36" t="s">
        <v>5</v>
      </c>
      <c r="D88" s="36"/>
      <c r="E88" s="36"/>
      <c r="F88" s="36"/>
      <c r="G88" s="36"/>
      <c r="H88" s="36" t="s">
        <v>5</v>
      </c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 t="s">
        <v>5</v>
      </c>
      <c r="E91" s="36" t="s">
        <v>5</v>
      </c>
      <c r="F91" s="36"/>
      <c r="G91" s="36" t="s">
        <v>5</v>
      </c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 t="s">
        <v>5</v>
      </c>
      <c r="D99" s="36"/>
      <c r="E99" s="36"/>
      <c r="F99" s="36" t="s">
        <v>5</v>
      </c>
      <c r="G99" s="36"/>
      <c r="H99" s="36" t="s">
        <v>5</v>
      </c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 t="s">
        <v>5</v>
      </c>
      <c r="C101" s="36"/>
      <c r="D101" s="36" t="s">
        <v>5</v>
      </c>
      <c r="E101" s="37" t="s">
        <v>8</v>
      </c>
      <c r="F101" s="36"/>
      <c r="G101" s="36"/>
      <c r="H101" s="36"/>
    </row>
    <row r="102" spans="1:8" x14ac:dyDescent="0.25">
      <c r="A102" s="4">
        <v>124</v>
      </c>
      <c r="B102" s="36"/>
      <c r="C102" s="36"/>
      <c r="D102" s="36" t="s">
        <v>5</v>
      </c>
      <c r="E102" s="36" t="s">
        <v>5</v>
      </c>
      <c r="F102" s="36"/>
      <c r="G102" s="36" t="s">
        <v>5</v>
      </c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 t="s">
        <v>5</v>
      </c>
      <c r="G103" s="36"/>
      <c r="H103" s="36"/>
    </row>
    <row r="104" spans="1:8" x14ac:dyDescent="0.25">
      <c r="A104" s="4">
        <v>126</v>
      </c>
      <c r="B104" s="36"/>
      <c r="C104" s="36"/>
      <c r="D104" s="36"/>
      <c r="E104" s="36"/>
      <c r="F104" s="36" t="s">
        <v>5</v>
      </c>
      <c r="G104" s="36"/>
      <c r="H104" s="36"/>
    </row>
    <row r="105" spans="1:8" x14ac:dyDescent="0.25">
      <c r="A105" s="4">
        <v>127</v>
      </c>
      <c r="B105" s="36" t="s">
        <v>5</v>
      </c>
      <c r="C105" s="36" t="s">
        <v>5</v>
      </c>
      <c r="D105" s="36" t="s">
        <v>5</v>
      </c>
      <c r="E105" s="36" t="s">
        <v>5</v>
      </c>
      <c r="F105" s="36" t="s">
        <v>5</v>
      </c>
      <c r="G105" s="36" t="s">
        <v>5</v>
      </c>
      <c r="H105" s="36" t="s">
        <v>5</v>
      </c>
    </row>
    <row r="106" spans="1:8" x14ac:dyDescent="0.25">
      <c r="A106" s="4">
        <v>128</v>
      </c>
      <c r="B106" s="36"/>
      <c r="C106" s="36" t="s">
        <v>5</v>
      </c>
      <c r="D106" s="36" t="s">
        <v>5</v>
      </c>
      <c r="E106" s="36"/>
      <c r="F106" s="36"/>
      <c r="G106" s="36"/>
      <c r="H106" s="36"/>
    </row>
    <row r="107" spans="1:8" x14ac:dyDescent="0.25">
      <c r="A107" s="4">
        <v>129</v>
      </c>
      <c r="B107" s="36"/>
      <c r="C107" s="36"/>
      <c r="D107" s="36" t="s">
        <v>5</v>
      </c>
      <c r="E107" s="36" t="s">
        <v>5</v>
      </c>
      <c r="F107" s="36" t="s">
        <v>5</v>
      </c>
      <c r="G107" s="36" t="s">
        <v>5</v>
      </c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 t="s">
        <v>5</v>
      </c>
      <c r="H108" s="36"/>
    </row>
    <row r="109" spans="1:8" x14ac:dyDescent="0.25">
      <c r="A109" s="4">
        <v>131</v>
      </c>
      <c r="B109" s="36"/>
      <c r="C109" s="36"/>
      <c r="D109" s="36"/>
      <c r="E109" s="36" t="s">
        <v>5</v>
      </c>
      <c r="F109" s="36"/>
      <c r="G109" s="36" t="s">
        <v>5</v>
      </c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108:F110 F107:H107 D107:E111 F77:H77 F32:F33 B14:H14 D44:E44 G6:H6 H32 B15:E15 C36:H36 B5:H5 H80:H84 B21:E21 C79:C80 B34 E23:F23 E19:E20 E18:H18 B26:C26 F78:G78 D32:E32 B33:E33 B35:D35 D45:D51 B44:C51 D88:D106 E45:E46 E53 D87:G87 G7:G8 I29:I39 F38 E47:H47 G48:H48 I41:I61 I63:I78 F6:F10 E64:F64 D37:H37 C22 B52:F52 F61:F63 E67:F71 F65:F66 E88:G97 G31:G33 H52:H53 D85:F86 D79:G84 H7:H12 F39:H46 G54:H69 D16:H17 B16:C16 B36:B37 B81:C111 B18:D20 B24:E25 B6:E9 E10:E12 E13:H13 B10:D13 B27:E31 D34:E35 B38:E43 B53:D77">
    <cfRule type="cellIs" dxfId="8948" priority="620" operator="equal">
      <formula>"Energia"</formula>
    </cfRule>
    <cfRule type="cellIs" dxfId="8947" priority="622" operator="equal">
      <formula>"Operação"</formula>
    </cfRule>
    <cfRule type="cellIs" dxfId="8946" priority="623" operator="equal">
      <formula>"Chuva"</formula>
    </cfRule>
    <cfRule type="cellIs" dxfId="8945" priority="624" operator="equal">
      <formula>"Elétrico"</formula>
    </cfRule>
    <cfRule type="cellIs" dxfId="8944" priority="625" operator="equal">
      <formula>"Mecânico"</formula>
    </cfRule>
    <cfRule type="cellIs" dxfId="8943" priority="626" operator="equal">
      <formula>"Ok"</formula>
    </cfRule>
  </conditionalFormatting>
  <conditionalFormatting sqref="I5:I16 I19:I26 F108:F110 F107:H107 D107:E111 F77:H77 F32:F33 B14:H14 D44:E44 G6:H6 H32 B15:E15 C36:H36 B5:H5 H80:H84 B21:E21 C79:C80 B34 E23:F23 E19:E20 E18:H18 B26:C26 F78:G78 D32:E32 B33:E33 B35:D35 D45:D51 B44:C51 D88:D106 E45:E46 E53 D87:G87 G7:G8 I29:I39 F38 E47:H47 G48:H48 I41:I61 I63:I78 F6:F10 E64:F64 D37:H37 C22 B52:F52 F61:F63 E67:F71 F65:F66 E88:G97 G31:G33 H52:H53 D85:F86 D79:G84 H7:H12 F39:H46 G54:H69 D16:H17 B16:C16 B36:B37 B81:C111 B18:D20 B24:E25 B6:E9 E10:E12 E13:H13 B10:D13 B27:E31 D34:E35 B38:E43 B53:D77">
    <cfRule type="cellIs" dxfId="8942" priority="621" operator="equal">
      <formula>"Feito"</formula>
    </cfRule>
  </conditionalFormatting>
  <conditionalFormatting sqref="J7">
    <cfRule type="iconSet" priority="619">
      <iconSet iconSet="3Arrows">
        <cfvo type="percent" val="0"/>
        <cfvo type="percent" val="33"/>
        <cfvo type="percent" val="67"/>
      </iconSet>
    </cfRule>
  </conditionalFormatting>
  <conditionalFormatting sqref="G28 G74:H76 H70:H71 B12:B13 G15:H15 G19:H19 G35:H35 G38 F33 B97:F97 H21:H23 D32:F32 G50:H51 G99 B98:D103 G101 G31:H33 H53 G52:G53 G103:G106 G108:G110 G5:H12 G39:H48 G54:H69 C12:C16 C18:C19 B5:F9 B10:C11 E10:F10 E11:E12 D10:D13">
    <cfRule type="cellIs" dxfId="8941" priority="618" operator="equal">
      <formula>"Energia"</formula>
    </cfRule>
  </conditionalFormatting>
  <conditionalFormatting sqref="H108:H111 H78 H94 G28 G35:H35 G74:H76 H70:H71 G15:H15 G19:H19 H31 H33 G38 H21:H23 G50:H51 H96 G99:H99 H85:H89 G101:H101 H100 G52:G53 G103:H106 G108:G110 G5:H12 G85:G86">
    <cfRule type="cellIs" dxfId="8940" priority="611" operator="equal">
      <formula>"Energia"</formula>
    </cfRule>
    <cfRule type="cellIs" dxfId="8939" priority="613" operator="equal">
      <formula>"Operação"</formula>
    </cfRule>
    <cfRule type="cellIs" dxfId="8938" priority="614" operator="equal">
      <formula>"Chuva"</formula>
    </cfRule>
    <cfRule type="cellIs" dxfId="8937" priority="615" operator="equal">
      <formula>"Elétrico"</formula>
    </cfRule>
    <cfRule type="cellIs" dxfId="8936" priority="616" operator="equal">
      <formula>"Mecânico"</formula>
    </cfRule>
    <cfRule type="cellIs" dxfId="8935" priority="617" operator="equal">
      <formula>"Ok"</formula>
    </cfRule>
  </conditionalFormatting>
  <conditionalFormatting sqref="H108:H111 H78 H94 G28 G35:H35 G74:H76 H70:H71 G15:H15 G19:H19 H31 H33 G38 H21:H23 G50:H51 H96 G99:H99 H85:H89 G101:H101 H100 G52:G53 G103:H106 G108:G110 G5:H12 G85:G86">
    <cfRule type="cellIs" dxfId="8934" priority="612" operator="equal">
      <formula>"Feito"</formula>
    </cfRule>
  </conditionalFormatting>
  <conditionalFormatting sqref="E103:F103 F98 E102">
    <cfRule type="cellIs" dxfId="8933" priority="610" operator="equal">
      <formula>"Energia"</formula>
    </cfRule>
  </conditionalFormatting>
  <conditionalFormatting sqref="F111 F30:F31 F11:F12 E103:F103 F19:F22 E48:F48 F15 F56:F57 F60 E73:F76 E54:F55 E50:F51 F49 F98 F104:F105 E102 F53 E58:F59 G30:H30">
    <cfRule type="cellIs" dxfId="8932" priority="603" operator="equal">
      <formula>"Energia"</formula>
    </cfRule>
    <cfRule type="cellIs" dxfId="8931" priority="605" operator="equal">
      <formula>"Operação"</formula>
    </cfRule>
    <cfRule type="cellIs" dxfId="8930" priority="606" operator="equal">
      <formula>"Chuva"</formula>
    </cfRule>
    <cfRule type="cellIs" dxfId="8929" priority="607" operator="equal">
      <formula>"Elétrico"</formula>
    </cfRule>
    <cfRule type="cellIs" dxfId="8928" priority="608" operator="equal">
      <formula>"Mecânico"</formula>
    </cfRule>
    <cfRule type="cellIs" dxfId="8927" priority="609" operator="equal">
      <formula>"Ok"</formula>
    </cfRule>
  </conditionalFormatting>
  <conditionalFormatting sqref="F111 F30:F31 F11:F12 E103:F103 F19:F22 E48:F48 F15 F56:F57 F60 E73:F76 E54:F55 E50:F51 F49 F98 F104:F105 E102 F53 E58:F59 G30:H30">
    <cfRule type="cellIs" dxfId="8926" priority="604" operator="equal">
      <formula>"Feito"</formula>
    </cfRule>
  </conditionalFormatting>
  <conditionalFormatting sqref="B79:B80 B78:E78">
    <cfRule type="cellIs" dxfId="8925" priority="596" operator="equal">
      <formula>"Energia"</formula>
    </cfRule>
    <cfRule type="cellIs" dxfId="8924" priority="598" operator="equal">
      <formula>"Operação"</formula>
    </cfRule>
    <cfRule type="cellIs" dxfId="8923" priority="599" operator="equal">
      <formula>"Chuva"</formula>
    </cfRule>
    <cfRule type="cellIs" dxfId="8922" priority="600" operator="equal">
      <formula>"Elétrico"</formula>
    </cfRule>
    <cfRule type="cellIs" dxfId="8921" priority="601" operator="equal">
      <formula>"Mecânico"</formula>
    </cfRule>
    <cfRule type="cellIs" dxfId="8920" priority="602" operator="equal">
      <formula>"Ok"</formula>
    </cfRule>
  </conditionalFormatting>
  <conditionalFormatting sqref="B79:B80 B78:E78">
    <cfRule type="cellIs" dxfId="8919" priority="597" operator="equal">
      <formula>"Feito"</formula>
    </cfRule>
  </conditionalFormatting>
  <conditionalFormatting sqref="C56">
    <cfRule type="cellIs" dxfId="8918" priority="589" operator="equal">
      <formula>"Energia"</formula>
    </cfRule>
    <cfRule type="cellIs" dxfId="8917" priority="591" operator="equal">
      <formula>"Operação"</formula>
    </cfRule>
    <cfRule type="cellIs" dxfId="8916" priority="592" operator="equal">
      <formula>"Chuva"</formula>
    </cfRule>
    <cfRule type="cellIs" dxfId="8915" priority="593" operator="equal">
      <formula>"Elétrico"</formula>
    </cfRule>
    <cfRule type="cellIs" dxfId="8914" priority="594" operator="equal">
      <formula>"Mecânico"</formula>
    </cfRule>
    <cfRule type="cellIs" dxfId="8913" priority="595" operator="equal">
      <formula>"Ok"</formula>
    </cfRule>
  </conditionalFormatting>
  <conditionalFormatting sqref="C56">
    <cfRule type="cellIs" dxfId="8912" priority="590" operator="equal">
      <formula>"Feito"</formula>
    </cfRule>
  </conditionalFormatting>
  <conditionalFormatting sqref="B111:C111">
    <cfRule type="cellIs" dxfId="8911" priority="588" operator="equal">
      <formula>"Energia"</formula>
    </cfRule>
  </conditionalFormatting>
  <conditionalFormatting sqref="B90:C90">
    <cfRule type="cellIs" dxfId="8910" priority="587" operator="equal">
      <formula>"Energia"</formula>
    </cfRule>
  </conditionalFormatting>
  <conditionalFormatting sqref="B92:C92">
    <cfRule type="cellIs" dxfId="8909" priority="586" operator="equal">
      <formula>"Energia"</formula>
    </cfRule>
  </conditionalFormatting>
  <conditionalFormatting sqref="C27:E27 D28:D30">
    <cfRule type="cellIs" dxfId="8908" priority="585" operator="equal">
      <formula>"Energia"</formula>
    </cfRule>
  </conditionalFormatting>
  <conditionalFormatting sqref="D60:D76">
    <cfRule type="cellIs" dxfId="8907" priority="584" operator="equal">
      <formula>"Energia"</formula>
    </cfRule>
  </conditionalFormatting>
  <conditionalFormatting sqref="C30:D30">
    <cfRule type="cellIs" dxfId="8906" priority="583" operator="equal">
      <formula>"Energia"</formula>
    </cfRule>
  </conditionalFormatting>
  <conditionalFormatting sqref="C35">
    <cfRule type="cellIs" dxfId="8905" priority="582" operator="equal">
      <formula>"Energia"</formula>
    </cfRule>
  </conditionalFormatting>
  <conditionalFormatting sqref="H79">
    <cfRule type="cellIs" dxfId="8904" priority="575" operator="equal">
      <formula>"Energia"</formula>
    </cfRule>
    <cfRule type="cellIs" dxfId="8903" priority="577" operator="equal">
      <formula>"Operação"</formula>
    </cfRule>
    <cfRule type="cellIs" dxfId="8902" priority="578" operator="equal">
      <formula>"Chuva"</formula>
    </cfRule>
    <cfRule type="cellIs" dxfId="8901" priority="579" operator="equal">
      <formula>"Elétrico"</formula>
    </cfRule>
    <cfRule type="cellIs" dxfId="8900" priority="580" operator="equal">
      <formula>"Mecânico"</formula>
    </cfRule>
    <cfRule type="cellIs" dxfId="8899" priority="581" operator="equal">
      <formula>"Ok"</formula>
    </cfRule>
  </conditionalFormatting>
  <conditionalFormatting sqref="H79">
    <cfRule type="cellIs" dxfId="8898" priority="576" operator="equal">
      <formula>"Feito"</formula>
    </cfRule>
  </conditionalFormatting>
  <conditionalFormatting sqref="F101">
    <cfRule type="cellIs" dxfId="8897" priority="568" operator="equal">
      <formula>"Energia"</formula>
    </cfRule>
    <cfRule type="cellIs" dxfId="8896" priority="570" operator="equal">
      <formula>"Operação"</formula>
    </cfRule>
    <cfRule type="cellIs" dxfId="8895" priority="571" operator="equal">
      <formula>"Chuva"</formula>
    </cfRule>
    <cfRule type="cellIs" dxfId="8894" priority="572" operator="equal">
      <formula>"Elétrico"</formula>
    </cfRule>
    <cfRule type="cellIs" dxfId="8893" priority="573" operator="equal">
      <formula>"Mecânico"</formula>
    </cfRule>
    <cfRule type="cellIs" dxfId="8892" priority="574" operator="equal">
      <formula>"Ok"</formula>
    </cfRule>
  </conditionalFormatting>
  <conditionalFormatting sqref="F101">
    <cfRule type="cellIs" dxfId="8891" priority="569" operator="equal">
      <formula>"Feito"</formula>
    </cfRule>
  </conditionalFormatting>
  <conditionalFormatting sqref="F101">
    <cfRule type="cellIs" dxfId="8890" priority="567" operator="equal">
      <formula>"Energia"</formula>
    </cfRule>
  </conditionalFormatting>
  <conditionalFormatting sqref="H104">
    <cfRule type="cellIs" dxfId="8889" priority="566" operator="equal">
      <formula>"Energia"</formula>
    </cfRule>
  </conditionalFormatting>
  <conditionalFormatting sqref="C41">
    <cfRule type="cellIs" dxfId="8888" priority="565" operator="equal">
      <formula>"Energia"</formula>
    </cfRule>
  </conditionalFormatting>
  <conditionalFormatting sqref="C57:C58">
    <cfRule type="cellIs" dxfId="8887" priority="564" operator="equal">
      <formula>"Energia"</formula>
    </cfRule>
  </conditionalFormatting>
  <conditionalFormatting sqref="C111">
    <cfRule type="cellIs" dxfId="8886" priority="563" operator="equal">
      <formula>"Energia"</formula>
    </cfRule>
  </conditionalFormatting>
  <conditionalFormatting sqref="C108">
    <cfRule type="cellIs" dxfId="8885" priority="562" operator="equal">
      <formula>"Energia"</formula>
    </cfRule>
  </conditionalFormatting>
  <conditionalFormatting sqref="D15:E15">
    <cfRule type="cellIs" dxfId="8884" priority="561" operator="equal">
      <formula>"Energia"</formula>
    </cfRule>
  </conditionalFormatting>
  <conditionalFormatting sqref="D27:D28">
    <cfRule type="cellIs" dxfId="8883" priority="560" operator="equal">
      <formula>"Energia"</formula>
    </cfRule>
  </conditionalFormatting>
  <conditionalFormatting sqref="E28:E29">
    <cfRule type="cellIs" dxfId="8882" priority="559" operator="equal">
      <formula>"Energia"</formula>
    </cfRule>
  </conditionalFormatting>
  <conditionalFormatting sqref="E28:E29">
    <cfRule type="cellIs" dxfId="8881" priority="558" operator="equal">
      <formula>"Energia"</formula>
    </cfRule>
  </conditionalFormatting>
  <conditionalFormatting sqref="D30">
    <cfRule type="cellIs" dxfId="8880" priority="557" operator="equal">
      <formula>"Energia"</formula>
    </cfRule>
  </conditionalFormatting>
  <conditionalFormatting sqref="D39:D40 D44:D53 D77">
    <cfRule type="cellIs" dxfId="8879" priority="556" operator="equal">
      <formula>"Energia"</formula>
    </cfRule>
  </conditionalFormatting>
  <conditionalFormatting sqref="D39:D40 D44:D53 D77">
    <cfRule type="cellIs" dxfId="8878" priority="555" operator="equal">
      <formula>"Energia"</formula>
    </cfRule>
  </conditionalFormatting>
  <conditionalFormatting sqref="D39:D40 D44:D53 D77">
    <cfRule type="cellIs" dxfId="8877" priority="554" operator="equal">
      <formula>"Energia"</formula>
    </cfRule>
  </conditionalFormatting>
  <conditionalFormatting sqref="E27">
    <cfRule type="cellIs" dxfId="8876" priority="553" operator="equal">
      <formula>"Energia"</formula>
    </cfRule>
  </conditionalFormatting>
  <conditionalFormatting sqref="F28">
    <cfRule type="cellIs" dxfId="8875" priority="546" operator="equal">
      <formula>"Energia"</formula>
    </cfRule>
    <cfRule type="cellIs" dxfId="8874" priority="548" operator="equal">
      <formula>"Operação"</formula>
    </cfRule>
    <cfRule type="cellIs" dxfId="8873" priority="549" operator="equal">
      <formula>"Chuva"</formula>
    </cfRule>
    <cfRule type="cellIs" dxfId="8872" priority="550" operator="equal">
      <formula>"Elétrico"</formula>
    </cfRule>
    <cfRule type="cellIs" dxfId="8871" priority="551" operator="equal">
      <formula>"Mecânico"</formula>
    </cfRule>
    <cfRule type="cellIs" dxfId="8870" priority="552" operator="equal">
      <formula>"Ok"</formula>
    </cfRule>
  </conditionalFormatting>
  <conditionalFormatting sqref="F28">
    <cfRule type="cellIs" dxfId="8869" priority="547" operator="equal">
      <formula>"Feito"</formula>
    </cfRule>
  </conditionalFormatting>
  <conditionalFormatting sqref="F28">
    <cfRule type="cellIs" dxfId="8868" priority="545" operator="equal">
      <formula>"Energia"</formula>
    </cfRule>
  </conditionalFormatting>
  <conditionalFormatting sqref="F28">
    <cfRule type="cellIs" dxfId="8867" priority="544" operator="equal">
      <formula>"Energia"</formula>
    </cfRule>
  </conditionalFormatting>
  <conditionalFormatting sqref="G45">
    <cfRule type="cellIs" dxfId="8866" priority="537" operator="equal">
      <formula>"Energia"</formula>
    </cfRule>
    <cfRule type="cellIs" dxfId="8865" priority="539" operator="equal">
      <formula>"Operação"</formula>
    </cfRule>
    <cfRule type="cellIs" dxfId="8864" priority="540" operator="equal">
      <formula>"Chuva"</formula>
    </cfRule>
    <cfRule type="cellIs" dxfId="8863" priority="541" operator="equal">
      <formula>"Elétrico"</formula>
    </cfRule>
    <cfRule type="cellIs" dxfId="8862" priority="542" operator="equal">
      <formula>"Mecânico"</formula>
    </cfRule>
    <cfRule type="cellIs" dxfId="8861" priority="543" operator="equal">
      <formula>"Ok"</formula>
    </cfRule>
  </conditionalFormatting>
  <conditionalFormatting sqref="G45">
    <cfRule type="cellIs" dxfId="8860" priority="538" operator="equal">
      <formula>"Feito"</formula>
    </cfRule>
  </conditionalFormatting>
  <conditionalFormatting sqref="E108">
    <cfRule type="cellIs" dxfId="8859" priority="536" operator="equal">
      <formula>"Energia"</formula>
    </cfRule>
  </conditionalFormatting>
  <conditionalFormatting sqref="G9:H10 H11">
    <cfRule type="cellIs" dxfId="8858" priority="529" operator="equal">
      <formula>"Energia"</formula>
    </cfRule>
    <cfRule type="cellIs" dxfId="8857" priority="531" operator="equal">
      <formula>"Operação"</formula>
    </cfRule>
    <cfRule type="cellIs" dxfId="8856" priority="532" operator="equal">
      <formula>"Chuva"</formula>
    </cfRule>
    <cfRule type="cellIs" dxfId="8855" priority="533" operator="equal">
      <formula>"Elétrico"</formula>
    </cfRule>
    <cfRule type="cellIs" dxfId="8854" priority="534" operator="equal">
      <formula>"Mecânico"</formula>
    </cfRule>
    <cfRule type="cellIs" dxfId="8853" priority="535" operator="equal">
      <formula>"Ok"</formula>
    </cfRule>
  </conditionalFormatting>
  <conditionalFormatting sqref="G9:H10 H11">
    <cfRule type="cellIs" dxfId="8852" priority="530" operator="equal">
      <formula>"Feito"</formula>
    </cfRule>
  </conditionalFormatting>
  <conditionalFormatting sqref="H78">
    <cfRule type="cellIs" dxfId="8851" priority="528" operator="equal">
      <formula>"Energia"</formula>
    </cfRule>
  </conditionalFormatting>
  <conditionalFormatting sqref="G111">
    <cfRule type="cellIs" dxfId="8850" priority="521" operator="equal">
      <formula>"Energia"</formula>
    </cfRule>
    <cfRule type="cellIs" dxfId="8849" priority="523" operator="equal">
      <formula>"Operação"</formula>
    </cfRule>
    <cfRule type="cellIs" dxfId="8848" priority="524" operator="equal">
      <formula>"Chuva"</formula>
    </cfRule>
    <cfRule type="cellIs" dxfId="8847" priority="525" operator="equal">
      <formula>"Elétrico"</formula>
    </cfRule>
    <cfRule type="cellIs" dxfId="8846" priority="526" operator="equal">
      <formula>"Mecânico"</formula>
    </cfRule>
    <cfRule type="cellIs" dxfId="8845" priority="527" operator="equal">
      <formula>"Ok"</formula>
    </cfRule>
  </conditionalFormatting>
  <conditionalFormatting sqref="G111">
    <cfRule type="cellIs" dxfId="8844" priority="522" operator="equal">
      <formula>"Feito"</formula>
    </cfRule>
  </conditionalFormatting>
  <conditionalFormatting sqref="F34:F35">
    <cfRule type="cellIs" dxfId="8843" priority="514" operator="equal">
      <formula>"Energia"</formula>
    </cfRule>
    <cfRule type="cellIs" dxfId="8842" priority="516" operator="equal">
      <formula>"Operação"</formula>
    </cfRule>
    <cfRule type="cellIs" dxfId="8841" priority="517" operator="equal">
      <formula>"Chuva"</formula>
    </cfRule>
    <cfRule type="cellIs" dxfId="8840" priority="518" operator="equal">
      <formula>"Elétrico"</formula>
    </cfRule>
    <cfRule type="cellIs" dxfId="8839" priority="519" operator="equal">
      <formula>"Mecânico"</formula>
    </cfRule>
    <cfRule type="cellIs" dxfId="8838" priority="520" operator="equal">
      <formula>"Ok"</formula>
    </cfRule>
  </conditionalFormatting>
  <conditionalFormatting sqref="F34:F35">
    <cfRule type="cellIs" dxfId="8837" priority="515" operator="equal">
      <formula>"Feito"</formula>
    </cfRule>
  </conditionalFormatting>
  <conditionalFormatting sqref="F24:H24">
    <cfRule type="cellIs" dxfId="8836" priority="507" operator="equal">
      <formula>"Energia"</formula>
    </cfRule>
    <cfRule type="cellIs" dxfId="8835" priority="509" operator="equal">
      <formula>"Operação"</formula>
    </cfRule>
    <cfRule type="cellIs" dxfId="8834" priority="510" operator="equal">
      <formula>"Chuva"</formula>
    </cfRule>
    <cfRule type="cellIs" dxfId="8833" priority="511" operator="equal">
      <formula>"Elétrico"</formula>
    </cfRule>
    <cfRule type="cellIs" dxfId="8832" priority="512" operator="equal">
      <formula>"Mecânico"</formula>
    </cfRule>
    <cfRule type="cellIs" dxfId="8831" priority="513" operator="equal">
      <formula>"Ok"</formula>
    </cfRule>
  </conditionalFormatting>
  <conditionalFormatting sqref="F24:H24">
    <cfRule type="cellIs" dxfId="8830" priority="508" operator="equal">
      <formula>"Feito"</formula>
    </cfRule>
  </conditionalFormatting>
  <conditionalFormatting sqref="D26:F26">
    <cfRule type="cellIs" dxfId="8829" priority="500" operator="equal">
      <formula>"Energia"</formula>
    </cfRule>
    <cfRule type="cellIs" dxfId="8828" priority="502" operator="equal">
      <formula>"Operação"</formula>
    </cfRule>
    <cfRule type="cellIs" dxfId="8827" priority="503" operator="equal">
      <formula>"Chuva"</formula>
    </cfRule>
    <cfRule type="cellIs" dxfId="8826" priority="504" operator="equal">
      <formula>"Elétrico"</formula>
    </cfRule>
    <cfRule type="cellIs" dxfId="8825" priority="505" operator="equal">
      <formula>"Mecânico"</formula>
    </cfRule>
    <cfRule type="cellIs" dxfId="8824" priority="506" operator="equal">
      <formula>"Ok"</formula>
    </cfRule>
  </conditionalFormatting>
  <conditionalFormatting sqref="D26:F26">
    <cfRule type="cellIs" dxfId="8823" priority="501" operator="equal">
      <formula>"Feito"</formula>
    </cfRule>
  </conditionalFormatting>
  <conditionalFormatting sqref="G73:H73">
    <cfRule type="cellIs" dxfId="8822" priority="493" operator="equal">
      <formula>"Energia"</formula>
    </cfRule>
    <cfRule type="cellIs" dxfId="8821" priority="495" operator="equal">
      <formula>"Operação"</formula>
    </cfRule>
    <cfRule type="cellIs" dxfId="8820" priority="496" operator="equal">
      <formula>"Chuva"</formula>
    </cfRule>
    <cfRule type="cellIs" dxfId="8819" priority="497" operator="equal">
      <formula>"Elétrico"</formula>
    </cfRule>
    <cfRule type="cellIs" dxfId="8818" priority="498" operator="equal">
      <formula>"Mecânico"</formula>
    </cfRule>
    <cfRule type="cellIs" dxfId="8817" priority="499" operator="equal">
      <formula>"Ok"</formula>
    </cfRule>
  </conditionalFormatting>
  <conditionalFormatting sqref="G73:H73">
    <cfRule type="cellIs" dxfId="8816" priority="494" operator="equal">
      <formula>"Feito"</formula>
    </cfRule>
  </conditionalFormatting>
  <conditionalFormatting sqref="G70:G72">
    <cfRule type="cellIs" dxfId="8815" priority="486" operator="equal">
      <formula>"Energia"</formula>
    </cfRule>
    <cfRule type="cellIs" dxfId="8814" priority="488" operator="equal">
      <formula>"Operação"</formula>
    </cfRule>
    <cfRule type="cellIs" dxfId="8813" priority="489" operator="equal">
      <formula>"Chuva"</formula>
    </cfRule>
    <cfRule type="cellIs" dxfId="8812" priority="490" operator="equal">
      <formula>"Elétrico"</formula>
    </cfRule>
    <cfRule type="cellIs" dxfId="8811" priority="491" operator="equal">
      <formula>"Mecânico"</formula>
    </cfRule>
    <cfRule type="cellIs" dxfId="8810" priority="492" operator="equal">
      <formula>"Ok"</formula>
    </cfRule>
  </conditionalFormatting>
  <conditionalFormatting sqref="G70:G72">
    <cfRule type="cellIs" dxfId="8809" priority="487" operator="equal">
      <formula>"Feito"</formula>
    </cfRule>
  </conditionalFormatting>
  <conditionalFormatting sqref="C97:D97 C95:D95">
    <cfRule type="cellIs" dxfId="8808" priority="484" operator="equal">
      <formula>"Energia"</formula>
    </cfRule>
  </conditionalFormatting>
  <conditionalFormatting sqref="E13:H13">
    <cfRule type="cellIs" dxfId="8807" priority="482" operator="equal">
      <formula>"Energia"</formula>
    </cfRule>
  </conditionalFormatting>
  <conditionalFormatting sqref="D16:E16">
    <cfRule type="cellIs" dxfId="8806" priority="481" operator="equal">
      <formula>"Energia"</formula>
    </cfRule>
  </conditionalFormatting>
  <conditionalFormatting sqref="D17:D20">
    <cfRule type="cellIs" dxfId="8805" priority="480" operator="equal">
      <formula>"Energia"</formula>
    </cfRule>
  </conditionalFormatting>
  <conditionalFormatting sqref="E18:H18">
    <cfRule type="cellIs" dxfId="8804" priority="479" operator="equal">
      <formula>"Energia"</formula>
    </cfRule>
  </conditionalFormatting>
  <conditionalFormatting sqref="D36">
    <cfRule type="cellIs" dxfId="8803" priority="478" operator="equal">
      <formula>"Energia"</formula>
    </cfRule>
  </conditionalFormatting>
  <conditionalFormatting sqref="D36">
    <cfRule type="cellIs" dxfId="8802" priority="477" operator="equal">
      <formula>"Energia"</formula>
    </cfRule>
  </conditionalFormatting>
  <conditionalFormatting sqref="D14:H14">
    <cfRule type="cellIs" dxfId="8801" priority="476" operator="equal">
      <formula>"Energia"</formula>
    </cfRule>
  </conditionalFormatting>
  <conditionalFormatting sqref="E17:H17">
    <cfRule type="cellIs" dxfId="8800" priority="475" operator="equal">
      <formula>"Energia"</formula>
    </cfRule>
  </conditionalFormatting>
  <conditionalFormatting sqref="G23">
    <cfRule type="cellIs" dxfId="8799" priority="468" operator="equal">
      <formula>"Energia"</formula>
    </cfRule>
    <cfRule type="cellIs" dxfId="8798" priority="470" operator="equal">
      <formula>"Operação"</formula>
    </cfRule>
    <cfRule type="cellIs" dxfId="8797" priority="471" operator="equal">
      <formula>"Chuva"</formula>
    </cfRule>
    <cfRule type="cellIs" dxfId="8796" priority="472" operator="equal">
      <formula>"Elétrico"</formula>
    </cfRule>
    <cfRule type="cellIs" dxfId="8795" priority="473" operator="equal">
      <formula>"Mecânico"</formula>
    </cfRule>
    <cfRule type="cellIs" dxfId="8794" priority="474" operator="equal">
      <formula>"Ok"</formula>
    </cfRule>
  </conditionalFormatting>
  <conditionalFormatting sqref="G23">
    <cfRule type="cellIs" dxfId="8793" priority="469" operator="equal">
      <formula>"Feito"</formula>
    </cfRule>
  </conditionalFormatting>
  <conditionalFormatting sqref="G23">
    <cfRule type="cellIs" dxfId="8792" priority="467" operator="equal">
      <formula>"Energia"</formula>
    </cfRule>
  </conditionalFormatting>
  <conditionalFormatting sqref="F29:G29">
    <cfRule type="cellIs" dxfId="8791" priority="460" operator="equal">
      <formula>"Energia"</formula>
    </cfRule>
    <cfRule type="cellIs" dxfId="8790" priority="462" operator="equal">
      <formula>"Operação"</formula>
    </cfRule>
    <cfRule type="cellIs" dxfId="8789" priority="463" operator="equal">
      <formula>"Chuva"</formula>
    </cfRule>
    <cfRule type="cellIs" dxfId="8788" priority="464" operator="equal">
      <formula>"Elétrico"</formula>
    </cfRule>
    <cfRule type="cellIs" dxfId="8787" priority="465" operator="equal">
      <formula>"Mecânico"</formula>
    </cfRule>
    <cfRule type="cellIs" dxfId="8786" priority="466" operator="equal">
      <formula>"Ok"</formula>
    </cfRule>
  </conditionalFormatting>
  <conditionalFormatting sqref="F29:G29">
    <cfRule type="cellIs" dxfId="8785" priority="461" operator="equal">
      <formula>"Feito"</formula>
    </cfRule>
  </conditionalFormatting>
  <conditionalFormatting sqref="F29:G29">
    <cfRule type="cellIs" dxfId="8784" priority="459" operator="equal">
      <formula>"Energia"</formula>
    </cfRule>
  </conditionalFormatting>
  <conditionalFormatting sqref="D33:E33 D34">
    <cfRule type="cellIs" dxfId="8783" priority="458" operator="equal">
      <formula>"Energia"</formula>
    </cfRule>
  </conditionalFormatting>
  <conditionalFormatting sqref="D33:E33 D34">
    <cfRule type="cellIs" dxfId="8782" priority="457" operator="equal">
      <formula>"Energia"</formula>
    </cfRule>
  </conditionalFormatting>
  <conditionalFormatting sqref="E36">
    <cfRule type="cellIs" dxfId="8781" priority="456" operator="equal">
      <formula>"Energia"</formula>
    </cfRule>
  </conditionalFormatting>
  <conditionalFormatting sqref="E36">
    <cfRule type="cellIs" dxfId="8780" priority="455" operator="equal">
      <formula>"Energia"</formula>
    </cfRule>
  </conditionalFormatting>
  <conditionalFormatting sqref="G36:H36">
    <cfRule type="cellIs" dxfId="8779" priority="454" operator="equal">
      <formula>"Energia"</formula>
    </cfRule>
  </conditionalFormatting>
  <conditionalFormatting sqref="G36:H36">
    <cfRule type="cellIs" dxfId="8778" priority="453" operator="equal">
      <formula>"Energia"</formula>
    </cfRule>
  </conditionalFormatting>
  <conditionalFormatting sqref="E37:H37">
    <cfRule type="cellIs" dxfId="8777" priority="452" operator="equal">
      <formula>"Energia"</formula>
    </cfRule>
  </conditionalFormatting>
  <conditionalFormatting sqref="E37:H37">
    <cfRule type="cellIs" dxfId="8776" priority="451" operator="equal">
      <formula>"Energia"</formula>
    </cfRule>
  </conditionalFormatting>
  <conditionalFormatting sqref="E39">
    <cfRule type="cellIs" dxfId="8775" priority="450" operator="equal">
      <formula>"Energia"</formula>
    </cfRule>
  </conditionalFormatting>
  <conditionalFormatting sqref="E39">
    <cfRule type="cellIs" dxfId="8774" priority="449" operator="equal">
      <formula>"Energia"</formula>
    </cfRule>
  </conditionalFormatting>
  <conditionalFormatting sqref="E39">
    <cfRule type="cellIs" dxfId="8773" priority="448" operator="equal">
      <formula>"Energia"</formula>
    </cfRule>
  </conditionalFormatting>
  <conditionalFormatting sqref="E56">
    <cfRule type="cellIs" dxfId="8772" priority="441" operator="equal">
      <formula>"Energia"</formula>
    </cfRule>
    <cfRule type="cellIs" dxfId="8771" priority="443" operator="equal">
      <formula>"Operação"</formula>
    </cfRule>
    <cfRule type="cellIs" dxfId="8770" priority="444" operator="equal">
      <formula>"Chuva"</formula>
    </cfRule>
    <cfRule type="cellIs" dxfId="8769" priority="445" operator="equal">
      <formula>"Elétrico"</formula>
    </cfRule>
    <cfRule type="cellIs" dxfId="8768" priority="446" operator="equal">
      <formula>"Mecânico"</formula>
    </cfRule>
    <cfRule type="cellIs" dxfId="8767" priority="447" operator="equal">
      <formula>"Ok"</formula>
    </cfRule>
  </conditionalFormatting>
  <conditionalFormatting sqref="E56">
    <cfRule type="cellIs" dxfId="8766" priority="442" operator="equal">
      <formula>"Feito"</formula>
    </cfRule>
  </conditionalFormatting>
  <conditionalFormatting sqref="E57">
    <cfRule type="cellIs" dxfId="8765" priority="434" operator="equal">
      <formula>"Energia"</formula>
    </cfRule>
    <cfRule type="cellIs" dxfId="8764" priority="436" operator="equal">
      <formula>"Operação"</formula>
    </cfRule>
    <cfRule type="cellIs" dxfId="8763" priority="437" operator="equal">
      <formula>"Chuva"</formula>
    </cfRule>
    <cfRule type="cellIs" dxfId="8762" priority="438" operator="equal">
      <formula>"Elétrico"</formula>
    </cfRule>
    <cfRule type="cellIs" dxfId="8761" priority="439" operator="equal">
      <formula>"Mecânico"</formula>
    </cfRule>
    <cfRule type="cellIs" dxfId="8760" priority="440" operator="equal">
      <formula>"Ok"</formula>
    </cfRule>
  </conditionalFormatting>
  <conditionalFormatting sqref="E57">
    <cfRule type="cellIs" dxfId="8759" priority="435" operator="equal">
      <formula>"Feito"</formula>
    </cfRule>
  </conditionalFormatting>
  <conditionalFormatting sqref="E60">
    <cfRule type="cellIs" dxfId="8758" priority="427" operator="equal">
      <formula>"Energia"</formula>
    </cfRule>
    <cfRule type="cellIs" dxfId="8757" priority="429" operator="equal">
      <formula>"Operação"</formula>
    </cfRule>
    <cfRule type="cellIs" dxfId="8756" priority="430" operator="equal">
      <formula>"Chuva"</formula>
    </cfRule>
    <cfRule type="cellIs" dxfId="8755" priority="431" operator="equal">
      <formula>"Elétrico"</formula>
    </cfRule>
    <cfRule type="cellIs" dxfId="8754" priority="432" operator="equal">
      <formula>"Mecânico"</formula>
    </cfRule>
    <cfRule type="cellIs" dxfId="8753" priority="433" operator="equal">
      <formula>"Ok"</formula>
    </cfRule>
  </conditionalFormatting>
  <conditionalFormatting sqref="E60">
    <cfRule type="cellIs" dxfId="8752" priority="428" operator="equal">
      <formula>"Feito"</formula>
    </cfRule>
  </conditionalFormatting>
  <conditionalFormatting sqref="E77">
    <cfRule type="cellIs" dxfId="8751" priority="420" operator="equal">
      <formula>"Energia"</formula>
    </cfRule>
    <cfRule type="cellIs" dxfId="8750" priority="422" operator="equal">
      <formula>"Operação"</formula>
    </cfRule>
    <cfRule type="cellIs" dxfId="8749" priority="423" operator="equal">
      <formula>"Chuva"</formula>
    </cfRule>
    <cfRule type="cellIs" dxfId="8748" priority="424" operator="equal">
      <formula>"Elétrico"</formula>
    </cfRule>
    <cfRule type="cellIs" dxfId="8747" priority="425" operator="equal">
      <formula>"Mecânico"</formula>
    </cfRule>
    <cfRule type="cellIs" dxfId="8746" priority="426" operator="equal">
      <formula>"Ok"</formula>
    </cfRule>
  </conditionalFormatting>
  <conditionalFormatting sqref="E77">
    <cfRule type="cellIs" dxfId="8745" priority="421" operator="equal">
      <formula>"Feito"</formula>
    </cfRule>
  </conditionalFormatting>
  <conditionalFormatting sqref="G20:H20">
    <cfRule type="cellIs" dxfId="8744" priority="413" operator="equal">
      <formula>"Energia"</formula>
    </cfRule>
    <cfRule type="cellIs" dxfId="8743" priority="415" operator="equal">
      <formula>"Operação"</formula>
    </cfRule>
    <cfRule type="cellIs" dxfId="8742" priority="416" operator="equal">
      <formula>"Chuva"</formula>
    </cfRule>
    <cfRule type="cellIs" dxfId="8741" priority="417" operator="equal">
      <formula>"Elétrico"</formula>
    </cfRule>
    <cfRule type="cellIs" dxfId="8740" priority="418" operator="equal">
      <formula>"Mecânico"</formula>
    </cfRule>
    <cfRule type="cellIs" dxfId="8739" priority="419" operator="equal">
      <formula>"Ok"</formula>
    </cfRule>
  </conditionalFormatting>
  <conditionalFormatting sqref="G20:H20">
    <cfRule type="cellIs" dxfId="8738" priority="414" operator="equal">
      <formula>"Feito"</formula>
    </cfRule>
  </conditionalFormatting>
  <conditionalFormatting sqref="G21">
    <cfRule type="cellIs" dxfId="8737" priority="406" operator="equal">
      <formula>"Energia"</formula>
    </cfRule>
    <cfRule type="cellIs" dxfId="8736" priority="408" operator="equal">
      <formula>"Operação"</formula>
    </cfRule>
    <cfRule type="cellIs" dxfId="8735" priority="409" operator="equal">
      <formula>"Chuva"</formula>
    </cfRule>
    <cfRule type="cellIs" dxfId="8734" priority="410" operator="equal">
      <formula>"Elétrico"</formula>
    </cfRule>
    <cfRule type="cellIs" dxfId="8733" priority="411" operator="equal">
      <formula>"Mecânico"</formula>
    </cfRule>
    <cfRule type="cellIs" dxfId="8732" priority="412" operator="equal">
      <formula>"Ok"</formula>
    </cfRule>
  </conditionalFormatting>
  <conditionalFormatting sqref="G21">
    <cfRule type="cellIs" dxfId="8731" priority="407" operator="equal">
      <formula>"Feito"</formula>
    </cfRule>
  </conditionalFormatting>
  <conditionalFormatting sqref="G25">
    <cfRule type="cellIs" dxfId="8730" priority="399" operator="equal">
      <formula>"Energia"</formula>
    </cfRule>
    <cfRule type="cellIs" dxfId="8729" priority="401" operator="equal">
      <formula>"Operação"</formula>
    </cfRule>
    <cfRule type="cellIs" dxfId="8728" priority="402" operator="equal">
      <formula>"Chuva"</formula>
    </cfRule>
    <cfRule type="cellIs" dxfId="8727" priority="403" operator="equal">
      <formula>"Elétrico"</formula>
    </cfRule>
    <cfRule type="cellIs" dxfId="8726" priority="404" operator="equal">
      <formula>"Mecânico"</formula>
    </cfRule>
    <cfRule type="cellIs" dxfId="8725" priority="405" operator="equal">
      <formula>"Ok"</formula>
    </cfRule>
  </conditionalFormatting>
  <conditionalFormatting sqref="G25">
    <cfRule type="cellIs" dxfId="8724" priority="400" operator="equal">
      <formula>"Feito"</formula>
    </cfRule>
  </conditionalFormatting>
  <conditionalFormatting sqref="G25">
    <cfRule type="cellIs" dxfId="8723" priority="398" operator="equal">
      <formula>"Energia"</formula>
    </cfRule>
  </conditionalFormatting>
  <conditionalFormatting sqref="H25">
    <cfRule type="cellIs" dxfId="8722" priority="391" operator="equal">
      <formula>"Energia"</formula>
    </cfRule>
    <cfRule type="cellIs" dxfId="8721" priority="393" operator="equal">
      <formula>"Operação"</formula>
    </cfRule>
    <cfRule type="cellIs" dxfId="8720" priority="394" operator="equal">
      <formula>"Chuva"</formula>
    </cfRule>
    <cfRule type="cellIs" dxfId="8719" priority="395" operator="equal">
      <formula>"Elétrico"</formula>
    </cfRule>
    <cfRule type="cellIs" dxfId="8718" priority="396" operator="equal">
      <formula>"Mecânico"</formula>
    </cfRule>
    <cfRule type="cellIs" dxfId="8717" priority="397" operator="equal">
      <formula>"Ok"</formula>
    </cfRule>
  </conditionalFormatting>
  <conditionalFormatting sqref="H25">
    <cfRule type="cellIs" dxfId="8716" priority="392" operator="equal">
      <formula>"Feito"</formula>
    </cfRule>
  </conditionalFormatting>
  <conditionalFormatting sqref="H25">
    <cfRule type="cellIs" dxfId="8715" priority="390" operator="equal">
      <formula>"Energia"</formula>
    </cfRule>
  </conditionalFormatting>
  <conditionalFormatting sqref="G35:H35">
    <cfRule type="cellIs" dxfId="8714" priority="383" operator="equal">
      <formula>"Energia"</formula>
    </cfRule>
    <cfRule type="cellIs" dxfId="8713" priority="385" operator="equal">
      <formula>"Operação"</formula>
    </cfRule>
    <cfRule type="cellIs" dxfId="8712" priority="386" operator="equal">
      <formula>"Chuva"</formula>
    </cfRule>
    <cfRule type="cellIs" dxfId="8711" priority="387" operator="equal">
      <formula>"Elétrico"</formula>
    </cfRule>
    <cfRule type="cellIs" dxfId="8710" priority="388" operator="equal">
      <formula>"Mecânico"</formula>
    </cfRule>
    <cfRule type="cellIs" dxfId="8709" priority="389" operator="equal">
      <formula>"Ok"</formula>
    </cfRule>
  </conditionalFormatting>
  <conditionalFormatting sqref="G35:H35">
    <cfRule type="cellIs" dxfId="8708" priority="384" operator="equal">
      <formula>"Feito"</formula>
    </cfRule>
  </conditionalFormatting>
  <conditionalFormatting sqref="H26:H29">
    <cfRule type="cellIs" dxfId="8707" priority="376" operator="equal">
      <formula>"Energia"</formula>
    </cfRule>
    <cfRule type="cellIs" dxfId="8706" priority="378" operator="equal">
      <formula>"Operação"</formula>
    </cfRule>
    <cfRule type="cellIs" dxfId="8705" priority="379" operator="equal">
      <formula>"Chuva"</formula>
    </cfRule>
    <cfRule type="cellIs" dxfId="8704" priority="380" operator="equal">
      <formula>"Elétrico"</formula>
    </cfRule>
    <cfRule type="cellIs" dxfId="8703" priority="381" operator="equal">
      <formula>"Mecânico"</formula>
    </cfRule>
    <cfRule type="cellIs" dxfId="8702" priority="382" operator="equal">
      <formula>"Ok"</formula>
    </cfRule>
  </conditionalFormatting>
  <conditionalFormatting sqref="H26:H29">
    <cfRule type="cellIs" dxfId="8701" priority="377" operator="equal">
      <formula>"Feito"</formula>
    </cfRule>
  </conditionalFormatting>
  <conditionalFormatting sqref="H26:H29">
    <cfRule type="cellIs" dxfId="8700" priority="375" operator="equal">
      <formula>"Energia"</formula>
    </cfRule>
  </conditionalFormatting>
  <conditionalFormatting sqref="G26">
    <cfRule type="cellIs" dxfId="8699" priority="368" operator="equal">
      <formula>"Energia"</formula>
    </cfRule>
    <cfRule type="cellIs" dxfId="8698" priority="370" operator="equal">
      <formula>"Operação"</formula>
    </cfRule>
    <cfRule type="cellIs" dxfId="8697" priority="371" operator="equal">
      <formula>"Chuva"</formula>
    </cfRule>
    <cfRule type="cellIs" dxfId="8696" priority="372" operator="equal">
      <formula>"Elétrico"</formula>
    </cfRule>
    <cfRule type="cellIs" dxfId="8695" priority="373" operator="equal">
      <formula>"Mecânico"</formula>
    </cfRule>
    <cfRule type="cellIs" dxfId="8694" priority="374" operator="equal">
      <formula>"Ok"</formula>
    </cfRule>
  </conditionalFormatting>
  <conditionalFormatting sqref="G26">
    <cfRule type="cellIs" dxfId="8693" priority="369" operator="equal">
      <formula>"Feito"</formula>
    </cfRule>
  </conditionalFormatting>
  <conditionalFormatting sqref="G26">
    <cfRule type="cellIs" dxfId="8692" priority="367" operator="equal">
      <formula>"Energia"</formula>
    </cfRule>
  </conditionalFormatting>
  <conditionalFormatting sqref="G27">
    <cfRule type="cellIs" dxfId="8691" priority="360" operator="equal">
      <formula>"Energia"</formula>
    </cfRule>
    <cfRule type="cellIs" dxfId="8690" priority="362" operator="equal">
      <formula>"Operação"</formula>
    </cfRule>
    <cfRule type="cellIs" dxfId="8689" priority="363" operator="equal">
      <formula>"Chuva"</formula>
    </cfRule>
    <cfRule type="cellIs" dxfId="8688" priority="364" operator="equal">
      <formula>"Elétrico"</formula>
    </cfRule>
    <cfRule type="cellIs" dxfId="8687" priority="365" operator="equal">
      <formula>"Mecânico"</formula>
    </cfRule>
    <cfRule type="cellIs" dxfId="8686" priority="366" operator="equal">
      <formula>"Ok"</formula>
    </cfRule>
  </conditionalFormatting>
  <conditionalFormatting sqref="G27">
    <cfRule type="cellIs" dxfId="8685" priority="361" operator="equal">
      <formula>"Feito"</formula>
    </cfRule>
  </conditionalFormatting>
  <conditionalFormatting sqref="G27">
    <cfRule type="cellIs" dxfId="8684" priority="359" operator="equal">
      <formula>"Energia"</formula>
    </cfRule>
  </conditionalFormatting>
  <conditionalFormatting sqref="G34:H34">
    <cfRule type="cellIs" dxfId="8683" priority="352" operator="equal">
      <formula>"Energia"</formula>
    </cfRule>
    <cfRule type="cellIs" dxfId="8682" priority="354" operator="equal">
      <formula>"Operação"</formula>
    </cfRule>
    <cfRule type="cellIs" dxfId="8681" priority="355" operator="equal">
      <formula>"Chuva"</formula>
    </cfRule>
    <cfRule type="cellIs" dxfId="8680" priority="356" operator="equal">
      <formula>"Elétrico"</formula>
    </cfRule>
    <cfRule type="cellIs" dxfId="8679" priority="357" operator="equal">
      <formula>"Mecânico"</formula>
    </cfRule>
    <cfRule type="cellIs" dxfId="8678" priority="358" operator="equal">
      <formula>"Ok"</formula>
    </cfRule>
  </conditionalFormatting>
  <conditionalFormatting sqref="G34:H34">
    <cfRule type="cellIs" dxfId="8677" priority="353" operator="equal">
      <formula>"Feito"</formula>
    </cfRule>
  </conditionalFormatting>
  <conditionalFormatting sqref="G34:H34">
    <cfRule type="cellIs" dxfId="8676" priority="351" operator="equal">
      <formula>"Energia"</formula>
    </cfRule>
  </conditionalFormatting>
  <conditionalFormatting sqref="H38">
    <cfRule type="cellIs" dxfId="8675" priority="344" operator="equal">
      <formula>"Energia"</formula>
    </cfRule>
    <cfRule type="cellIs" dxfId="8674" priority="346" operator="equal">
      <formula>"Operação"</formula>
    </cfRule>
    <cfRule type="cellIs" dxfId="8673" priority="347" operator="equal">
      <formula>"Chuva"</formula>
    </cfRule>
    <cfRule type="cellIs" dxfId="8672" priority="348" operator="equal">
      <formula>"Elétrico"</formula>
    </cfRule>
    <cfRule type="cellIs" dxfId="8671" priority="349" operator="equal">
      <formula>"Mecânico"</formula>
    </cfRule>
    <cfRule type="cellIs" dxfId="8670" priority="350" operator="equal">
      <formula>"Ok"</formula>
    </cfRule>
  </conditionalFormatting>
  <conditionalFormatting sqref="H38">
    <cfRule type="cellIs" dxfId="8669" priority="345" operator="equal">
      <formula>"Feito"</formula>
    </cfRule>
  </conditionalFormatting>
  <conditionalFormatting sqref="H38">
    <cfRule type="cellIs" dxfId="8668" priority="343" operator="equal">
      <formula>"Energia"</formula>
    </cfRule>
  </conditionalFormatting>
  <conditionalFormatting sqref="H38">
    <cfRule type="cellIs" dxfId="8667" priority="342" operator="equal">
      <formula>"Energia"</formula>
    </cfRule>
  </conditionalFormatting>
  <conditionalFormatting sqref="H33">
    <cfRule type="cellIs" dxfId="8666" priority="335" operator="equal">
      <formula>"Energia"</formula>
    </cfRule>
    <cfRule type="cellIs" dxfId="8665" priority="337" operator="equal">
      <formula>"Operação"</formula>
    </cfRule>
    <cfRule type="cellIs" dxfId="8664" priority="338" operator="equal">
      <formula>"Chuva"</formula>
    </cfRule>
    <cfRule type="cellIs" dxfId="8663" priority="339" operator="equal">
      <formula>"Elétrico"</formula>
    </cfRule>
    <cfRule type="cellIs" dxfId="8662" priority="340" operator="equal">
      <formula>"Mecânico"</formula>
    </cfRule>
    <cfRule type="cellIs" dxfId="8661" priority="341" operator="equal">
      <formula>"Ok"</formula>
    </cfRule>
  </conditionalFormatting>
  <conditionalFormatting sqref="H33">
    <cfRule type="cellIs" dxfId="8660" priority="336" operator="equal">
      <formula>"Feito"</formula>
    </cfRule>
  </conditionalFormatting>
  <conditionalFormatting sqref="H102">
    <cfRule type="cellIs" dxfId="8659" priority="328" operator="equal">
      <formula>"Energia"</formula>
    </cfRule>
    <cfRule type="cellIs" dxfId="8658" priority="330" operator="equal">
      <formula>"Operação"</formula>
    </cfRule>
    <cfRule type="cellIs" dxfId="8657" priority="331" operator="equal">
      <formula>"Chuva"</formula>
    </cfRule>
    <cfRule type="cellIs" dxfId="8656" priority="332" operator="equal">
      <formula>"Elétrico"</formula>
    </cfRule>
    <cfRule type="cellIs" dxfId="8655" priority="333" operator="equal">
      <formula>"Mecânico"</formula>
    </cfRule>
    <cfRule type="cellIs" dxfId="8654" priority="334" operator="equal">
      <formula>"Ok"</formula>
    </cfRule>
  </conditionalFormatting>
  <conditionalFormatting sqref="H102">
    <cfRule type="cellIs" dxfId="8653" priority="329" operator="equal">
      <formula>"Feito"</formula>
    </cfRule>
  </conditionalFormatting>
  <conditionalFormatting sqref="H102">
    <cfRule type="cellIs" dxfId="8652" priority="327" operator="equal">
      <formula>"Energia"</formula>
    </cfRule>
  </conditionalFormatting>
  <conditionalFormatting sqref="B18 D18">
    <cfRule type="cellIs" dxfId="8651" priority="326" operator="equal">
      <formula>"Energia"</formula>
    </cfRule>
  </conditionalFormatting>
  <conditionalFormatting sqref="B27">
    <cfRule type="cellIs" dxfId="8650" priority="325" operator="equal">
      <formula>"Energia"</formula>
    </cfRule>
  </conditionalFormatting>
  <conditionalFormatting sqref="B28:C28">
    <cfRule type="cellIs" dxfId="8649" priority="324" operator="equal">
      <formula>"Energia"</formula>
    </cfRule>
  </conditionalFormatting>
  <conditionalFormatting sqref="B29">
    <cfRule type="cellIs" dxfId="8648" priority="323" operator="equal">
      <formula>"Energia"</formula>
    </cfRule>
  </conditionalFormatting>
  <conditionalFormatting sqref="B30">
    <cfRule type="cellIs" dxfId="8647" priority="322" operator="equal">
      <formula>"Energia"</formula>
    </cfRule>
  </conditionalFormatting>
  <conditionalFormatting sqref="B34">
    <cfRule type="cellIs" dxfId="8646" priority="321" operator="equal">
      <formula>"Energia"</formula>
    </cfRule>
  </conditionalFormatting>
  <conditionalFormatting sqref="B35">
    <cfRule type="cellIs" dxfId="8645" priority="320" operator="equal">
      <formula>"Energia"</formula>
    </cfRule>
  </conditionalFormatting>
  <conditionalFormatting sqref="B38">
    <cfRule type="cellIs" dxfId="8644" priority="317" operator="equal">
      <formula>"Energia"</formula>
    </cfRule>
  </conditionalFormatting>
  <conditionalFormatting sqref="C28">
    <cfRule type="cellIs" dxfId="8643" priority="316" operator="equal">
      <formula>"Energia"</formula>
    </cfRule>
  </conditionalFormatting>
  <conditionalFormatting sqref="C30">
    <cfRule type="cellIs" dxfId="8642" priority="315" operator="equal">
      <formula>"Energia"</formula>
    </cfRule>
  </conditionalFormatting>
  <conditionalFormatting sqref="C35">
    <cfRule type="cellIs" dxfId="8641" priority="314" operator="equal">
      <formula>"Energia"</formula>
    </cfRule>
  </conditionalFormatting>
  <conditionalFormatting sqref="D37">
    <cfRule type="cellIs" dxfId="8640" priority="313" operator="equal">
      <formula>"Energia"</formula>
    </cfRule>
  </conditionalFormatting>
  <conditionalFormatting sqref="D37">
    <cfRule type="cellIs" dxfId="8639" priority="312" operator="equal">
      <formula>"Energia"</formula>
    </cfRule>
  </conditionalFormatting>
  <conditionalFormatting sqref="H72">
    <cfRule type="cellIs" dxfId="8638" priority="305" operator="equal">
      <formula>"Energia"</formula>
    </cfRule>
    <cfRule type="cellIs" dxfId="8637" priority="307" operator="equal">
      <formula>"Operação"</formula>
    </cfRule>
    <cfRule type="cellIs" dxfId="8636" priority="308" operator="equal">
      <formula>"Chuva"</formula>
    </cfRule>
    <cfRule type="cellIs" dxfId="8635" priority="309" operator="equal">
      <formula>"Elétrico"</formula>
    </cfRule>
    <cfRule type="cellIs" dxfId="8634" priority="310" operator="equal">
      <formula>"Mecânico"</formula>
    </cfRule>
    <cfRule type="cellIs" dxfId="8633" priority="311" operator="equal">
      <formula>"Ok"</formula>
    </cfRule>
  </conditionalFormatting>
  <conditionalFormatting sqref="H72">
    <cfRule type="cellIs" dxfId="8632" priority="306" operator="equal">
      <formula>"Feito"</formula>
    </cfRule>
  </conditionalFormatting>
  <conditionalFormatting sqref="H72">
    <cfRule type="cellIs" dxfId="8631" priority="304" operator="equal">
      <formula>"Energia"</formula>
    </cfRule>
  </conditionalFormatting>
  <conditionalFormatting sqref="F27">
    <cfRule type="cellIs" dxfId="8630" priority="297" operator="equal">
      <formula>"Energia"</formula>
    </cfRule>
    <cfRule type="cellIs" dxfId="8629" priority="299" operator="equal">
      <formula>"Operação"</formula>
    </cfRule>
    <cfRule type="cellIs" dxfId="8628" priority="300" operator="equal">
      <formula>"Chuva"</formula>
    </cfRule>
    <cfRule type="cellIs" dxfId="8627" priority="301" operator="equal">
      <formula>"Elétrico"</formula>
    </cfRule>
    <cfRule type="cellIs" dxfId="8626" priority="302" operator="equal">
      <formula>"Mecânico"</formula>
    </cfRule>
    <cfRule type="cellIs" dxfId="8625" priority="303" operator="equal">
      <formula>"Ok"</formula>
    </cfRule>
  </conditionalFormatting>
  <conditionalFormatting sqref="F27">
    <cfRule type="cellIs" dxfId="8624" priority="298" operator="equal">
      <formula>"Feito"</formula>
    </cfRule>
  </conditionalFormatting>
  <conditionalFormatting sqref="B106">
    <cfRule type="cellIs" dxfId="8623" priority="296" operator="equal">
      <formula>"Energia"</formula>
    </cfRule>
  </conditionalFormatting>
  <conditionalFormatting sqref="B108">
    <cfRule type="cellIs" dxfId="8622" priority="295" operator="equal">
      <formula>"Energia"</formula>
    </cfRule>
  </conditionalFormatting>
  <conditionalFormatting sqref="E27:E29">
    <cfRule type="cellIs" dxfId="8621" priority="294" operator="equal">
      <formula>"Energia"</formula>
    </cfRule>
  </conditionalFormatting>
  <conditionalFormatting sqref="F92">
    <cfRule type="cellIs" dxfId="8620" priority="293" operator="equal">
      <formula>"Energia"</formula>
    </cfRule>
  </conditionalFormatting>
  <conditionalFormatting sqref="F90">
    <cfRule type="cellIs" dxfId="8619" priority="292" operator="equal">
      <formula>"Energia"</formula>
    </cfRule>
  </conditionalFormatting>
  <conditionalFormatting sqref="G49:H49">
    <cfRule type="cellIs" dxfId="8618" priority="285" operator="equal">
      <formula>"Energia"</formula>
    </cfRule>
    <cfRule type="cellIs" dxfId="8617" priority="287" operator="equal">
      <formula>"Operação"</formula>
    </cfRule>
    <cfRule type="cellIs" dxfId="8616" priority="288" operator="equal">
      <formula>"Chuva"</formula>
    </cfRule>
    <cfRule type="cellIs" dxfId="8615" priority="289" operator="equal">
      <formula>"Elétrico"</formula>
    </cfRule>
    <cfRule type="cellIs" dxfId="8614" priority="290" operator="equal">
      <formula>"Mecânico"</formula>
    </cfRule>
    <cfRule type="cellIs" dxfId="8613" priority="291" operator="equal">
      <formula>"Ok"</formula>
    </cfRule>
  </conditionalFormatting>
  <conditionalFormatting sqref="G49:H49">
    <cfRule type="cellIs" dxfId="8612" priority="286" operator="equal">
      <formula>"Feito"</formula>
    </cfRule>
  </conditionalFormatting>
  <conditionalFormatting sqref="G92:G93">
    <cfRule type="cellIs" dxfId="8611" priority="284" operator="equal">
      <formula>"Energia"</formula>
    </cfRule>
  </conditionalFormatting>
  <conditionalFormatting sqref="G95">
    <cfRule type="cellIs" dxfId="8610" priority="283" operator="equal">
      <formula>"Energia"</formula>
    </cfRule>
  </conditionalFormatting>
  <conditionalFormatting sqref="G97">
    <cfRule type="cellIs" dxfId="8609" priority="282" operator="equal">
      <formula>"Energia"</formula>
    </cfRule>
  </conditionalFormatting>
  <conditionalFormatting sqref="G98">
    <cfRule type="cellIs" dxfId="8608" priority="275" operator="equal">
      <formula>"Energia"</formula>
    </cfRule>
    <cfRule type="cellIs" dxfId="8607" priority="277" operator="equal">
      <formula>"Operação"</formula>
    </cfRule>
    <cfRule type="cellIs" dxfId="8606" priority="278" operator="equal">
      <formula>"Chuva"</formula>
    </cfRule>
    <cfRule type="cellIs" dxfId="8605" priority="279" operator="equal">
      <formula>"Elétrico"</formula>
    </cfRule>
    <cfRule type="cellIs" dxfId="8604" priority="280" operator="equal">
      <formula>"Mecânico"</formula>
    </cfRule>
    <cfRule type="cellIs" dxfId="8603" priority="281" operator="equal">
      <formula>"Ok"</formula>
    </cfRule>
  </conditionalFormatting>
  <conditionalFormatting sqref="G98">
    <cfRule type="cellIs" dxfId="8602" priority="276" operator="equal">
      <formula>"Feito"</formula>
    </cfRule>
  </conditionalFormatting>
  <conditionalFormatting sqref="G98">
    <cfRule type="cellIs" dxfId="8601" priority="274" operator="equal">
      <formula>"Energia"</formula>
    </cfRule>
  </conditionalFormatting>
  <conditionalFormatting sqref="H91">
    <cfRule type="cellIs" dxfId="8600" priority="267" operator="equal">
      <formula>"Energia"</formula>
    </cfRule>
    <cfRule type="cellIs" dxfId="8599" priority="269" operator="equal">
      <formula>"Operação"</formula>
    </cfRule>
    <cfRule type="cellIs" dxfId="8598" priority="270" operator="equal">
      <formula>"Chuva"</formula>
    </cfRule>
    <cfRule type="cellIs" dxfId="8597" priority="271" operator="equal">
      <formula>"Elétrico"</formula>
    </cfRule>
    <cfRule type="cellIs" dxfId="8596" priority="272" operator="equal">
      <formula>"Mecânico"</formula>
    </cfRule>
    <cfRule type="cellIs" dxfId="8595" priority="273" operator="equal">
      <formula>"Ok"</formula>
    </cfRule>
  </conditionalFormatting>
  <conditionalFormatting sqref="H91">
    <cfRule type="cellIs" dxfId="8594" priority="268" operator="equal">
      <formula>"Feito"</formula>
    </cfRule>
  </conditionalFormatting>
  <conditionalFormatting sqref="H91">
    <cfRule type="cellIs" dxfId="8593" priority="266" operator="equal">
      <formula>"Energia"</formula>
    </cfRule>
  </conditionalFormatting>
  <conditionalFormatting sqref="H97">
    <cfRule type="cellIs" dxfId="8592" priority="259" operator="equal">
      <formula>"Energia"</formula>
    </cfRule>
    <cfRule type="cellIs" dxfId="8591" priority="261" operator="equal">
      <formula>"Operação"</formula>
    </cfRule>
    <cfRule type="cellIs" dxfId="8590" priority="262" operator="equal">
      <formula>"Chuva"</formula>
    </cfRule>
    <cfRule type="cellIs" dxfId="8589" priority="263" operator="equal">
      <formula>"Elétrico"</formula>
    </cfRule>
    <cfRule type="cellIs" dxfId="8588" priority="264" operator="equal">
      <formula>"Mecânico"</formula>
    </cfRule>
    <cfRule type="cellIs" dxfId="8587" priority="265" operator="equal">
      <formula>"Ok"</formula>
    </cfRule>
  </conditionalFormatting>
  <conditionalFormatting sqref="H97">
    <cfRule type="cellIs" dxfId="8586" priority="260" operator="equal">
      <formula>"Feito"</formula>
    </cfRule>
  </conditionalFormatting>
  <conditionalFormatting sqref="H97">
    <cfRule type="cellIs" dxfId="8585" priority="258" operator="equal">
      <formula>"Energia"</formula>
    </cfRule>
  </conditionalFormatting>
  <conditionalFormatting sqref="H98">
    <cfRule type="cellIs" dxfId="8584" priority="251" operator="equal">
      <formula>"Energia"</formula>
    </cfRule>
    <cfRule type="cellIs" dxfId="8583" priority="253" operator="equal">
      <formula>"Operação"</formula>
    </cfRule>
    <cfRule type="cellIs" dxfId="8582" priority="254" operator="equal">
      <formula>"Chuva"</formula>
    </cfRule>
    <cfRule type="cellIs" dxfId="8581" priority="255" operator="equal">
      <formula>"Elétrico"</formula>
    </cfRule>
    <cfRule type="cellIs" dxfId="8580" priority="256" operator="equal">
      <formula>"Mecânico"</formula>
    </cfRule>
    <cfRule type="cellIs" dxfId="8579" priority="257" operator="equal">
      <formula>"Ok"</formula>
    </cfRule>
  </conditionalFormatting>
  <conditionalFormatting sqref="H98">
    <cfRule type="cellIs" dxfId="8578" priority="252" operator="equal">
      <formula>"Feito"</formula>
    </cfRule>
  </conditionalFormatting>
  <conditionalFormatting sqref="H98">
    <cfRule type="cellIs" dxfId="8577" priority="250" operator="equal">
      <formula>"Energia"</formula>
    </cfRule>
  </conditionalFormatting>
  <conditionalFormatting sqref="B15">
    <cfRule type="cellIs" dxfId="8576" priority="249" operator="equal">
      <formula>"Energia"</formula>
    </cfRule>
  </conditionalFormatting>
  <conditionalFormatting sqref="B18">
    <cfRule type="cellIs" dxfId="8575" priority="248" operator="equal">
      <formula>"Energia"</formula>
    </cfRule>
  </conditionalFormatting>
  <conditionalFormatting sqref="C32">
    <cfRule type="cellIs" dxfId="8574" priority="241" operator="equal">
      <formula>"Energia"</formula>
    </cfRule>
    <cfRule type="cellIs" dxfId="8573" priority="243" operator="equal">
      <formula>"Operação"</formula>
    </cfRule>
    <cfRule type="cellIs" dxfId="8572" priority="244" operator="equal">
      <formula>"Chuva"</formula>
    </cfRule>
    <cfRule type="cellIs" dxfId="8571" priority="245" operator="equal">
      <formula>"Elétrico"</formula>
    </cfRule>
    <cfRule type="cellIs" dxfId="8570" priority="246" operator="equal">
      <formula>"Mecânico"</formula>
    </cfRule>
    <cfRule type="cellIs" dxfId="8569" priority="247" operator="equal">
      <formula>"Ok"</formula>
    </cfRule>
  </conditionalFormatting>
  <conditionalFormatting sqref="C32">
    <cfRule type="cellIs" dxfId="8568" priority="242" operator="equal">
      <formula>"Feito"</formula>
    </cfRule>
  </conditionalFormatting>
  <conditionalFormatting sqref="C32">
    <cfRule type="cellIs" dxfId="8567" priority="240" operator="equal">
      <formula>"Energia"</formula>
    </cfRule>
  </conditionalFormatting>
  <conditionalFormatting sqref="B95">
    <cfRule type="cellIs" dxfId="8566" priority="239" operator="equal">
      <formula>"Energia"</formula>
    </cfRule>
  </conditionalFormatting>
  <conditionalFormatting sqref="B100">
    <cfRule type="cellIs" dxfId="8565" priority="238" operator="equal">
      <formula>"Energia"</formula>
    </cfRule>
  </conditionalFormatting>
  <conditionalFormatting sqref="C28">
    <cfRule type="cellIs" dxfId="8564" priority="237" operator="equal">
      <formula>"Energia"</formula>
    </cfRule>
  </conditionalFormatting>
  <conditionalFormatting sqref="C36">
    <cfRule type="cellIs" dxfId="8563" priority="236" operator="equal">
      <formula>"Energia"</formula>
    </cfRule>
  </conditionalFormatting>
  <conditionalFormatting sqref="C35">
    <cfRule type="cellIs" dxfId="8562" priority="235" operator="equal">
      <formula>"Energia"</formula>
    </cfRule>
  </conditionalFormatting>
  <conditionalFormatting sqref="E49">
    <cfRule type="cellIs" dxfId="8561" priority="228" operator="equal">
      <formula>"Energia"</formula>
    </cfRule>
    <cfRule type="cellIs" dxfId="8560" priority="230" operator="equal">
      <formula>"Operação"</formula>
    </cfRule>
    <cfRule type="cellIs" dxfId="8559" priority="231" operator="equal">
      <formula>"Chuva"</formula>
    </cfRule>
    <cfRule type="cellIs" dxfId="8558" priority="232" operator="equal">
      <formula>"Elétrico"</formula>
    </cfRule>
    <cfRule type="cellIs" dxfId="8557" priority="233" operator="equal">
      <formula>"Mecânico"</formula>
    </cfRule>
    <cfRule type="cellIs" dxfId="8556" priority="234" operator="equal">
      <formula>"Ok"</formula>
    </cfRule>
  </conditionalFormatting>
  <conditionalFormatting sqref="E49">
    <cfRule type="cellIs" dxfId="8555" priority="229" operator="equal">
      <formula>"Feito"</formula>
    </cfRule>
  </conditionalFormatting>
  <conditionalFormatting sqref="D91">
    <cfRule type="cellIs" dxfId="8554" priority="227" operator="equal">
      <formula>"Energia"</formula>
    </cfRule>
  </conditionalFormatting>
  <conditionalFormatting sqref="D104">
    <cfRule type="cellIs" dxfId="8553" priority="226" operator="equal">
      <formula>"Energia"</formula>
    </cfRule>
  </conditionalFormatting>
  <conditionalFormatting sqref="E90">
    <cfRule type="cellIs" dxfId="8552" priority="225" operator="equal">
      <formula>"Energia"</formula>
    </cfRule>
  </conditionalFormatting>
  <conditionalFormatting sqref="E92">
    <cfRule type="cellIs" dxfId="8551" priority="224" operator="equal">
      <formula>"Energia"</formula>
    </cfRule>
  </conditionalFormatting>
  <conditionalFormatting sqref="E98">
    <cfRule type="cellIs" dxfId="8550" priority="217" operator="equal">
      <formula>"Energia"</formula>
    </cfRule>
    <cfRule type="cellIs" dxfId="8549" priority="219" operator="equal">
      <formula>"Operação"</formula>
    </cfRule>
    <cfRule type="cellIs" dxfId="8548" priority="220" operator="equal">
      <formula>"Chuva"</formula>
    </cfRule>
    <cfRule type="cellIs" dxfId="8547" priority="221" operator="equal">
      <formula>"Elétrico"</formula>
    </cfRule>
    <cfRule type="cellIs" dxfId="8546" priority="222" operator="equal">
      <formula>"Mecânico"</formula>
    </cfRule>
    <cfRule type="cellIs" dxfId="8545" priority="223" operator="equal">
      <formula>"Ok"</formula>
    </cfRule>
  </conditionalFormatting>
  <conditionalFormatting sqref="E98">
    <cfRule type="cellIs" dxfId="8544" priority="218" operator="equal">
      <formula>"Feito"</formula>
    </cfRule>
  </conditionalFormatting>
  <conditionalFormatting sqref="E100">
    <cfRule type="cellIs" dxfId="8543" priority="210" operator="equal">
      <formula>"Energia"</formula>
    </cfRule>
    <cfRule type="cellIs" dxfId="8542" priority="212" operator="equal">
      <formula>"Operação"</formula>
    </cfRule>
    <cfRule type="cellIs" dxfId="8541" priority="213" operator="equal">
      <formula>"Chuva"</formula>
    </cfRule>
    <cfRule type="cellIs" dxfId="8540" priority="214" operator="equal">
      <formula>"Elétrico"</formula>
    </cfRule>
    <cfRule type="cellIs" dxfId="8539" priority="215" operator="equal">
      <formula>"Mecânico"</formula>
    </cfRule>
    <cfRule type="cellIs" dxfId="8538" priority="216" operator="equal">
      <formula>"Ok"</formula>
    </cfRule>
  </conditionalFormatting>
  <conditionalFormatting sqref="E100">
    <cfRule type="cellIs" dxfId="8537" priority="211" operator="equal">
      <formula>"Feito"</formula>
    </cfRule>
  </conditionalFormatting>
  <conditionalFormatting sqref="E101">
    <cfRule type="cellIs" dxfId="8536" priority="203" operator="equal">
      <formula>"Energia"</formula>
    </cfRule>
    <cfRule type="cellIs" dxfId="8535" priority="205" operator="equal">
      <formula>"Operação"</formula>
    </cfRule>
    <cfRule type="cellIs" dxfId="8534" priority="206" operator="equal">
      <formula>"Chuva"</formula>
    </cfRule>
    <cfRule type="cellIs" dxfId="8533" priority="207" operator="equal">
      <formula>"Elétrico"</formula>
    </cfRule>
    <cfRule type="cellIs" dxfId="8532" priority="208" operator="equal">
      <formula>"Mecânico"</formula>
    </cfRule>
    <cfRule type="cellIs" dxfId="8531" priority="209" operator="equal">
      <formula>"Ok"</formula>
    </cfRule>
  </conditionalFormatting>
  <conditionalFormatting sqref="E101">
    <cfRule type="cellIs" dxfId="8530" priority="204" operator="equal">
      <formula>"Feito"</formula>
    </cfRule>
  </conditionalFormatting>
  <conditionalFormatting sqref="G102">
    <cfRule type="cellIs" dxfId="8529" priority="196" operator="equal">
      <formula>"Energia"</formula>
    </cfRule>
    <cfRule type="cellIs" dxfId="8528" priority="198" operator="equal">
      <formula>"Operação"</formula>
    </cfRule>
    <cfRule type="cellIs" dxfId="8527" priority="199" operator="equal">
      <formula>"Chuva"</formula>
    </cfRule>
    <cfRule type="cellIs" dxfId="8526" priority="200" operator="equal">
      <formula>"Elétrico"</formula>
    </cfRule>
    <cfRule type="cellIs" dxfId="8525" priority="201" operator="equal">
      <formula>"Mecânico"</formula>
    </cfRule>
    <cfRule type="cellIs" dxfId="8524" priority="202" operator="equal">
      <formula>"Ok"</formula>
    </cfRule>
  </conditionalFormatting>
  <conditionalFormatting sqref="G102">
    <cfRule type="cellIs" dxfId="8523" priority="197" operator="equal">
      <formula>"Feito"</formula>
    </cfRule>
  </conditionalFormatting>
  <conditionalFormatting sqref="G102">
    <cfRule type="cellIs" dxfId="8522" priority="195" operator="equal">
      <formula>"Energia"</formula>
    </cfRule>
  </conditionalFormatting>
  <conditionalFormatting sqref="H92">
    <cfRule type="cellIs" dxfId="8521" priority="188" operator="equal">
      <formula>"Energia"</formula>
    </cfRule>
    <cfRule type="cellIs" dxfId="8520" priority="190" operator="equal">
      <formula>"Operação"</formula>
    </cfRule>
    <cfRule type="cellIs" dxfId="8519" priority="191" operator="equal">
      <formula>"Chuva"</formula>
    </cfRule>
    <cfRule type="cellIs" dxfId="8518" priority="192" operator="equal">
      <formula>"Elétrico"</formula>
    </cfRule>
    <cfRule type="cellIs" dxfId="8517" priority="193" operator="equal">
      <formula>"Mecânico"</formula>
    </cfRule>
    <cfRule type="cellIs" dxfId="8516" priority="194" operator="equal">
      <formula>"Ok"</formula>
    </cfRule>
  </conditionalFormatting>
  <conditionalFormatting sqref="H92">
    <cfRule type="cellIs" dxfId="8515" priority="189" operator="equal">
      <formula>"Feito"</formula>
    </cfRule>
  </conditionalFormatting>
  <conditionalFormatting sqref="H93">
    <cfRule type="cellIs" dxfId="8514" priority="181" operator="equal">
      <formula>"Energia"</formula>
    </cfRule>
    <cfRule type="cellIs" dxfId="8513" priority="183" operator="equal">
      <formula>"Operação"</formula>
    </cfRule>
    <cfRule type="cellIs" dxfId="8512" priority="184" operator="equal">
      <formula>"Chuva"</formula>
    </cfRule>
    <cfRule type="cellIs" dxfId="8511" priority="185" operator="equal">
      <formula>"Elétrico"</formula>
    </cfRule>
    <cfRule type="cellIs" dxfId="8510" priority="186" operator="equal">
      <formula>"Mecânico"</formula>
    </cfRule>
    <cfRule type="cellIs" dxfId="8509" priority="187" operator="equal">
      <formula>"Ok"</formula>
    </cfRule>
  </conditionalFormatting>
  <conditionalFormatting sqref="H93">
    <cfRule type="cellIs" dxfId="8508" priority="182" operator="equal">
      <formula>"Feito"</formula>
    </cfRule>
  </conditionalFormatting>
  <conditionalFormatting sqref="B106">
    <cfRule type="cellIs" dxfId="8507" priority="180" operator="equal">
      <formula>"Energia"</formula>
    </cfRule>
  </conditionalFormatting>
  <conditionalFormatting sqref="C34">
    <cfRule type="cellIs" dxfId="8506" priority="173" operator="equal">
      <formula>"Energia"</formula>
    </cfRule>
    <cfRule type="cellIs" dxfId="8505" priority="175" operator="equal">
      <formula>"Operação"</formula>
    </cfRule>
    <cfRule type="cellIs" dxfId="8504" priority="176" operator="equal">
      <formula>"Chuva"</formula>
    </cfRule>
    <cfRule type="cellIs" dxfId="8503" priority="177" operator="equal">
      <formula>"Elétrico"</formula>
    </cfRule>
    <cfRule type="cellIs" dxfId="8502" priority="178" operator="equal">
      <formula>"Mecânico"</formula>
    </cfRule>
    <cfRule type="cellIs" dxfId="8501" priority="179" operator="equal">
      <formula>"Ok"</formula>
    </cfRule>
  </conditionalFormatting>
  <conditionalFormatting sqref="C34">
    <cfRule type="cellIs" dxfId="8500" priority="174" operator="equal">
      <formula>"Feito"</formula>
    </cfRule>
  </conditionalFormatting>
  <conditionalFormatting sqref="C34">
    <cfRule type="cellIs" dxfId="8499" priority="172" operator="equal">
      <formula>"Energia"</formula>
    </cfRule>
  </conditionalFormatting>
  <conditionalFormatting sqref="C34">
    <cfRule type="cellIs" dxfId="8498" priority="171" operator="equal">
      <formula>"Energia"</formula>
    </cfRule>
  </conditionalFormatting>
  <conditionalFormatting sqref="C34">
    <cfRule type="cellIs" dxfId="8497" priority="170" operator="equal">
      <formula>"Energia"</formula>
    </cfRule>
  </conditionalFormatting>
  <conditionalFormatting sqref="C37">
    <cfRule type="cellIs" dxfId="8496" priority="163" operator="equal">
      <formula>"Energia"</formula>
    </cfRule>
    <cfRule type="cellIs" dxfId="8495" priority="165" operator="equal">
      <formula>"Operação"</formula>
    </cfRule>
    <cfRule type="cellIs" dxfId="8494" priority="166" operator="equal">
      <formula>"Chuva"</formula>
    </cfRule>
    <cfRule type="cellIs" dxfId="8493" priority="167" operator="equal">
      <formula>"Elétrico"</formula>
    </cfRule>
    <cfRule type="cellIs" dxfId="8492" priority="168" operator="equal">
      <formula>"Mecânico"</formula>
    </cfRule>
    <cfRule type="cellIs" dxfId="8491" priority="169" operator="equal">
      <formula>"Ok"</formula>
    </cfRule>
  </conditionalFormatting>
  <conditionalFormatting sqref="C37">
    <cfRule type="cellIs" dxfId="8490" priority="164" operator="equal">
      <formula>"Feito"</formula>
    </cfRule>
  </conditionalFormatting>
  <conditionalFormatting sqref="C37">
    <cfRule type="cellIs" dxfId="8489" priority="162" operator="equal">
      <formula>"Energia"</formula>
    </cfRule>
  </conditionalFormatting>
  <conditionalFormatting sqref="E22">
    <cfRule type="cellIs" dxfId="8488" priority="155" operator="equal">
      <formula>"Energia"</formula>
    </cfRule>
    <cfRule type="cellIs" dxfId="8487" priority="157" operator="equal">
      <formula>"Operação"</formula>
    </cfRule>
    <cfRule type="cellIs" dxfId="8486" priority="158" operator="equal">
      <formula>"Chuva"</formula>
    </cfRule>
    <cfRule type="cellIs" dxfId="8485" priority="159" operator="equal">
      <formula>"Elétrico"</formula>
    </cfRule>
    <cfRule type="cellIs" dxfId="8484" priority="160" operator="equal">
      <formula>"Mecânico"</formula>
    </cfRule>
    <cfRule type="cellIs" dxfId="8483" priority="161" operator="equal">
      <formula>"Ok"</formula>
    </cfRule>
  </conditionalFormatting>
  <conditionalFormatting sqref="E22">
    <cfRule type="cellIs" dxfId="8482" priority="156" operator="equal">
      <formula>"Feito"</formula>
    </cfRule>
  </conditionalFormatting>
  <conditionalFormatting sqref="G22">
    <cfRule type="cellIs" dxfId="8481" priority="148" operator="equal">
      <formula>"Energia"</formula>
    </cfRule>
    <cfRule type="cellIs" dxfId="8480" priority="150" operator="equal">
      <formula>"Operação"</formula>
    </cfRule>
    <cfRule type="cellIs" dxfId="8479" priority="151" operator="equal">
      <formula>"Chuva"</formula>
    </cfRule>
    <cfRule type="cellIs" dxfId="8478" priority="152" operator="equal">
      <formula>"Elétrico"</formula>
    </cfRule>
    <cfRule type="cellIs" dxfId="8477" priority="153" operator="equal">
      <formula>"Mecânico"</formula>
    </cfRule>
    <cfRule type="cellIs" dxfId="8476" priority="154" operator="equal">
      <formula>"Ok"</formula>
    </cfRule>
  </conditionalFormatting>
  <conditionalFormatting sqref="G22">
    <cfRule type="cellIs" dxfId="8475" priority="149" operator="equal">
      <formula>"Feito"</formula>
    </cfRule>
  </conditionalFormatting>
  <conditionalFormatting sqref="F25">
    <cfRule type="cellIs" dxfId="8474" priority="141" operator="equal">
      <formula>"Energia"</formula>
    </cfRule>
    <cfRule type="cellIs" dxfId="8473" priority="143" operator="equal">
      <formula>"Operação"</formula>
    </cfRule>
    <cfRule type="cellIs" dxfId="8472" priority="144" operator="equal">
      <formula>"Chuva"</formula>
    </cfRule>
    <cfRule type="cellIs" dxfId="8471" priority="145" operator="equal">
      <formula>"Elétrico"</formula>
    </cfRule>
    <cfRule type="cellIs" dxfId="8470" priority="146" operator="equal">
      <formula>"Mecânico"</formula>
    </cfRule>
    <cfRule type="cellIs" dxfId="8469" priority="147" operator="equal">
      <formula>"Ok"</formula>
    </cfRule>
  </conditionalFormatting>
  <conditionalFormatting sqref="F25">
    <cfRule type="cellIs" dxfId="8468" priority="142" operator="equal">
      <formula>"Feito"</formula>
    </cfRule>
  </conditionalFormatting>
  <conditionalFormatting sqref="F25">
    <cfRule type="cellIs" dxfId="8467" priority="140" operator="equal">
      <formula>"Energia"</formula>
    </cfRule>
  </conditionalFormatting>
  <conditionalFormatting sqref="F99">
    <cfRule type="cellIs" dxfId="8466" priority="133" operator="equal">
      <formula>"Energia"</formula>
    </cfRule>
    <cfRule type="cellIs" dxfId="8465" priority="135" operator="equal">
      <formula>"Operação"</formula>
    </cfRule>
    <cfRule type="cellIs" dxfId="8464" priority="136" operator="equal">
      <formula>"Chuva"</formula>
    </cfRule>
    <cfRule type="cellIs" dxfId="8463" priority="137" operator="equal">
      <formula>"Elétrico"</formula>
    </cfRule>
    <cfRule type="cellIs" dxfId="8462" priority="138" operator="equal">
      <formula>"Mecânico"</formula>
    </cfRule>
    <cfRule type="cellIs" dxfId="8461" priority="139" operator="equal">
      <formula>"Ok"</formula>
    </cfRule>
  </conditionalFormatting>
  <conditionalFormatting sqref="F99">
    <cfRule type="cellIs" dxfId="8460" priority="134" operator="equal">
      <formula>"Feito"</formula>
    </cfRule>
  </conditionalFormatting>
  <conditionalFormatting sqref="F100">
    <cfRule type="cellIs" dxfId="8459" priority="126" operator="equal">
      <formula>"Energia"</formula>
    </cfRule>
    <cfRule type="cellIs" dxfId="8458" priority="128" operator="equal">
      <formula>"Operação"</formula>
    </cfRule>
    <cfRule type="cellIs" dxfId="8457" priority="129" operator="equal">
      <formula>"Chuva"</formula>
    </cfRule>
    <cfRule type="cellIs" dxfId="8456" priority="130" operator="equal">
      <formula>"Elétrico"</formula>
    </cfRule>
    <cfRule type="cellIs" dxfId="8455" priority="131" operator="equal">
      <formula>"Mecânico"</formula>
    </cfRule>
    <cfRule type="cellIs" dxfId="8454" priority="132" operator="equal">
      <formula>"Ok"</formula>
    </cfRule>
  </conditionalFormatting>
  <conditionalFormatting sqref="F100">
    <cfRule type="cellIs" dxfId="8453" priority="127" operator="equal">
      <formula>"Feito"</formula>
    </cfRule>
  </conditionalFormatting>
  <conditionalFormatting sqref="F102">
    <cfRule type="cellIs" dxfId="8452" priority="119" operator="equal">
      <formula>"Energia"</formula>
    </cfRule>
    <cfRule type="cellIs" dxfId="8451" priority="121" operator="equal">
      <formula>"Operação"</formula>
    </cfRule>
    <cfRule type="cellIs" dxfId="8450" priority="122" operator="equal">
      <formula>"Chuva"</formula>
    </cfRule>
    <cfRule type="cellIs" dxfId="8449" priority="123" operator="equal">
      <formula>"Elétrico"</formula>
    </cfRule>
    <cfRule type="cellIs" dxfId="8448" priority="124" operator="equal">
      <formula>"Mecânico"</formula>
    </cfRule>
    <cfRule type="cellIs" dxfId="8447" priority="125" operator="equal">
      <formula>"Ok"</formula>
    </cfRule>
  </conditionalFormatting>
  <conditionalFormatting sqref="F102">
    <cfRule type="cellIs" dxfId="8446" priority="120" operator="equal">
      <formula>"Feito"</formula>
    </cfRule>
  </conditionalFormatting>
  <conditionalFormatting sqref="G100">
    <cfRule type="cellIs" dxfId="8445" priority="112" operator="equal">
      <formula>"Energia"</formula>
    </cfRule>
    <cfRule type="cellIs" dxfId="8444" priority="114" operator="equal">
      <formula>"Operação"</formula>
    </cfRule>
    <cfRule type="cellIs" dxfId="8443" priority="115" operator="equal">
      <formula>"Chuva"</formula>
    </cfRule>
    <cfRule type="cellIs" dxfId="8442" priority="116" operator="equal">
      <formula>"Elétrico"</formula>
    </cfRule>
    <cfRule type="cellIs" dxfId="8441" priority="117" operator="equal">
      <formula>"Mecânico"</formula>
    </cfRule>
    <cfRule type="cellIs" dxfId="8440" priority="118" operator="equal">
      <formula>"Ok"</formula>
    </cfRule>
  </conditionalFormatting>
  <conditionalFormatting sqref="G100">
    <cfRule type="cellIs" dxfId="8439" priority="113" operator="equal">
      <formula>"Feito"</formula>
    </cfRule>
  </conditionalFormatting>
  <conditionalFormatting sqref="H95">
    <cfRule type="cellIs" dxfId="8438" priority="105" operator="equal">
      <formula>"Energia"</formula>
    </cfRule>
    <cfRule type="cellIs" dxfId="8437" priority="107" operator="equal">
      <formula>"Operação"</formula>
    </cfRule>
    <cfRule type="cellIs" dxfId="8436" priority="108" operator="equal">
      <formula>"Chuva"</formula>
    </cfRule>
    <cfRule type="cellIs" dxfId="8435" priority="109" operator="equal">
      <formula>"Elétrico"</formula>
    </cfRule>
    <cfRule type="cellIs" dxfId="8434" priority="110" operator="equal">
      <formula>"Mecânico"</formula>
    </cfRule>
    <cfRule type="cellIs" dxfId="8433" priority="111" operator="equal">
      <formula>"Ok"</formula>
    </cfRule>
  </conditionalFormatting>
  <conditionalFormatting sqref="H95">
    <cfRule type="cellIs" dxfId="8432" priority="106" operator="equal">
      <formula>"Feito"</formula>
    </cfRule>
  </conditionalFormatting>
  <conditionalFormatting sqref="H90">
    <cfRule type="cellIs" dxfId="8431" priority="98" operator="equal">
      <formula>"Energia"</formula>
    </cfRule>
    <cfRule type="cellIs" dxfId="8430" priority="100" operator="equal">
      <formula>"Operação"</formula>
    </cfRule>
    <cfRule type="cellIs" dxfId="8429" priority="101" operator="equal">
      <formula>"Chuva"</formula>
    </cfRule>
    <cfRule type="cellIs" dxfId="8428" priority="102" operator="equal">
      <formula>"Elétrico"</formula>
    </cfRule>
    <cfRule type="cellIs" dxfId="8427" priority="103" operator="equal">
      <formula>"Mecânico"</formula>
    </cfRule>
    <cfRule type="cellIs" dxfId="8426" priority="104" operator="equal">
      <formula>"Ok"</formula>
    </cfRule>
  </conditionalFormatting>
  <conditionalFormatting sqref="H90">
    <cfRule type="cellIs" dxfId="8425" priority="99" operator="equal">
      <formula>"Feito"</formula>
    </cfRule>
  </conditionalFormatting>
  <conditionalFormatting sqref="C29">
    <cfRule type="cellIs" dxfId="8424" priority="97" operator="equal">
      <formula>"Energia"</formula>
    </cfRule>
  </conditionalFormatting>
  <conditionalFormatting sqref="C31">
    <cfRule type="cellIs" dxfId="8423" priority="96" operator="equal">
      <formula>"Energia"</formula>
    </cfRule>
  </conditionalFormatting>
  <conditionalFormatting sqref="C33">
    <cfRule type="cellIs" dxfId="8422" priority="95" operator="equal">
      <formula>"Energia"</formula>
    </cfRule>
  </conditionalFormatting>
  <conditionalFormatting sqref="B30">
    <cfRule type="cellIs" dxfId="8421" priority="94" operator="equal">
      <formula>"Energia"</formula>
    </cfRule>
  </conditionalFormatting>
  <conditionalFormatting sqref="B32">
    <cfRule type="cellIs" dxfId="8420" priority="87" operator="equal">
      <formula>"Energia"</formula>
    </cfRule>
    <cfRule type="cellIs" dxfId="8419" priority="89" operator="equal">
      <formula>"Operação"</formula>
    </cfRule>
    <cfRule type="cellIs" dxfId="8418" priority="90" operator="equal">
      <formula>"Chuva"</formula>
    </cfRule>
    <cfRule type="cellIs" dxfId="8417" priority="91" operator="equal">
      <formula>"Elétrico"</formula>
    </cfRule>
    <cfRule type="cellIs" dxfId="8416" priority="92" operator="equal">
      <formula>"Mecânico"</formula>
    </cfRule>
    <cfRule type="cellIs" dxfId="8415" priority="93" operator="equal">
      <formula>"Ok"</formula>
    </cfRule>
  </conditionalFormatting>
  <conditionalFormatting sqref="B32">
    <cfRule type="cellIs" dxfId="8414" priority="88" operator="equal">
      <formula>"Feito"</formula>
    </cfRule>
  </conditionalFormatting>
  <conditionalFormatting sqref="B32">
    <cfRule type="cellIs" dxfId="8413" priority="86" operator="equal">
      <formula>"Energia"</formula>
    </cfRule>
  </conditionalFormatting>
  <conditionalFormatting sqref="B38">
    <cfRule type="cellIs" dxfId="8412" priority="84" operator="equal">
      <formula>"Energia"</formula>
    </cfRule>
  </conditionalFormatting>
  <conditionalFormatting sqref="D22">
    <cfRule type="cellIs" dxfId="8411" priority="77" operator="equal">
      <formula>"Energia"</formula>
    </cfRule>
    <cfRule type="cellIs" dxfId="8410" priority="79" operator="equal">
      <formula>"Operação"</formula>
    </cfRule>
    <cfRule type="cellIs" dxfId="8409" priority="80" operator="equal">
      <formula>"Chuva"</formula>
    </cfRule>
    <cfRule type="cellIs" dxfId="8408" priority="81" operator="equal">
      <formula>"Elétrico"</formula>
    </cfRule>
    <cfRule type="cellIs" dxfId="8407" priority="82" operator="equal">
      <formula>"Mecânico"</formula>
    </cfRule>
    <cfRule type="cellIs" dxfId="8406" priority="83" operator="equal">
      <formula>"Ok"</formula>
    </cfRule>
  </conditionalFormatting>
  <conditionalFormatting sqref="D22">
    <cfRule type="cellIs" dxfId="8405" priority="78" operator="equal">
      <formula>"Feito"</formula>
    </cfRule>
  </conditionalFormatting>
  <conditionalFormatting sqref="D22">
    <cfRule type="cellIs" dxfId="8404" priority="76" operator="equal">
      <formula>"Energia"</formula>
    </cfRule>
  </conditionalFormatting>
  <conditionalFormatting sqref="D29">
    <cfRule type="cellIs" dxfId="8403" priority="75" operator="equal">
      <formula>"Energia"</formula>
    </cfRule>
  </conditionalFormatting>
  <conditionalFormatting sqref="D30:D35">
    <cfRule type="cellIs" dxfId="8402" priority="74" operator="equal">
      <formula>"Energia"</formula>
    </cfRule>
  </conditionalFormatting>
  <conditionalFormatting sqref="D37">
    <cfRule type="cellIs" dxfId="8401" priority="73" operator="equal">
      <formula>"Energia"</formula>
    </cfRule>
  </conditionalFormatting>
  <conditionalFormatting sqref="E34:E35">
    <cfRule type="cellIs" dxfId="8400" priority="72" operator="equal">
      <formula>"Energia"</formula>
    </cfRule>
  </conditionalFormatting>
  <conditionalFormatting sqref="E34:E35">
    <cfRule type="cellIs" dxfId="8399" priority="71" operator="equal">
      <formula>"Energia"</formula>
    </cfRule>
  </conditionalFormatting>
  <conditionalFormatting sqref="E34:E35">
    <cfRule type="cellIs" dxfId="8398" priority="70" operator="equal">
      <formula>"Energia"</formula>
    </cfRule>
  </conditionalFormatting>
  <conditionalFormatting sqref="E37">
    <cfRule type="cellIs" dxfId="8397" priority="69" operator="equal">
      <formula>"Energia"</formula>
    </cfRule>
  </conditionalFormatting>
  <conditionalFormatting sqref="E37">
    <cfRule type="cellIs" dxfId="8396" priority="68" operator="equal">
      <formula>"Energia"</formula>
    </cfRule>
  </conditionalFormatting>
  <conditionalFormatting sqref="E37">
    <cfRule type="cellIs" dxfId="8395" priority="67" operator="equal">
      <formula>"Energia"</formula>
    </cfRule>
  </conditionalFormatting>
  <conditionalFormatting sqref="E72:F72">
    <cfRule type="cellIs" dxfId="8394" priority="60" operator="equal">
      <formula>"Energia"</formula>
    </cfRule>
    <cfRule type="cellIs" dxfId="8393" priority="62" operator="equal">
      <formula>"Operação"</formula>
    </cfRule>
    <cfRule type="cellIs" dxfId="8392" priority="63" operator="equal">
      <formula>"Chuva"</formula>
    </cfRule>
    <cfRule type="cellIs" dxfId="8391" priority="64" operator="equal">
      <formula>"Elétrico"</formula>
    </cfRule>
    <cfRule type="cellIs" dxfId="8390" priority="65" operator="equal">
      <formula>"Mecânico"</formula>
    </cfRule>
    <cfRule type="cellIs" dxfId="8389" priority="66" operator="equal">
      <formula>"Ok"</formula>
    </cfRule>
  </conditionalFormatting>
  <conditionalFormatting sqref="E72:F72">
    <cfRule type="cellIs" dxfId="8388" priority="61" operator="equal">
      <formula>"Feito"</formula>
    </cfRule>
  </conditionalFormatting>
  <conditionalFormatting sqref="E72:F72">
    <cfRule type="cellIs" dxfId="8387" priority="59" operator="equal">
      <formula>"Energia"</formula>
    </cfRule>
  </conditionalFormatting>
  <conditionalFormatting sqref="F106">
    <cfRule type="cellIs" dxfId="8386" priority="52" operator="equal">
      <formula>"Energia"</formula>
    </cfRule>
    <cfRule type="cellIs" dxfId="8385" priority="54" operator="equal">
      <formula>"Operação"</formula>
    </cfRule>
    <cfRule type="cellIs" dxfId="8384" priority="55" operator="equal">
      <formula>"Chuva"</formula>
    </cfRule>
    <cfRule type="cellIs" dxfId="8383" priority="56" operator="equal">
      <formula>"Elétrico"</formula>
    </cfRule>
    <cfRule type="cellIs" dxfId="8382" priority="57" operator="equal">
      <formula>"Mecânico"</formula>
    </cfRule>
    <cfRule type="cellIs" dxfId="8381" priority="58" operator="equal">
      <formula>"Ok"</formula>
    </cfRule>
  </conditionalFormatting>
  <conditionalFormatting sqref="F106">
    <cfRule type="cellIs" dxfId="8380" priority="53" operator="equal">
      <formula>"Feito"</formula>
    </cfRule>
  </conditionalFormatting>
  <conditionalFormatting sqref="F106">
    <cfRule type="cellIs" dxfId="8379" priority="51" operator="equal">
      <formula>"Energia"</formula>
    </cfRule>
  </conditionalFormatting>
  <conditionalFormatting sqref="F65">
    <cfRule type="cellIs" dxfId="8378" priority="50" operator="equal">
      <formula>"Energia"</formula>
    </cfRule>
  </conditionalFormatting>
  <conditionalFormatting sqref="H37">
    <cfRule type="cellIs" dxfId="8377" priority="49" operator="equal">
      <formula>"Energia"</formula>
    </cfRule>
  </conditionalFormatting>
  <conditionalFormatting sqref="H37">
    <cfRule type="cellIs" dxfId="8376" priority="48" operator="equal">
      <formula>"Energia"</formula>
    </cfRule>
  </conditionalFormatting>
  <conditionalFormatting sqref="B22">
    <cfRule type="cellIs" dxfId="8375" priority="41" operator="equal">
      <formula>"Energia"</formula>
    </cfRule>
    <cfRule type="cellIs" dxfId="8374" priority="43" operator="equal">
      <formula>"Operação"</formula>
    </cfRule>
    <cfRule type="cellIs" dxfId="8373" priority="44" operator="equal">
      <formula>"Chuva"</formula>
    </cfRule>
    <cfRule type="cellIs" dxfId="8372" priority="45" operator="equal">
      <formula>"Elétrico"</formula>
    </cfRule>
    <cfRule type="cellIs" dxfId="8371" priority="46" operator="equal">
      <formula>"Mecânico"</formula>
    </cfRule>
    <cfRule type="cellIs" dxfId="8370" priority="47" operator="equal">
      <formula>"Ok"</formula>
    </cfRule>
  </conditionalFormatting>
  <conditionalFormatting sqref="B22">
    <cfRule type="cellIs" dxfId="8369" priority="42" operator="equal">
      <formula>"Feito"</formula>
    </cfRule>
  </conditionalFormatting>
  <conditionalFormatting sqref="E65:E66 E61:E63">
    <cfRule type="cellIs" dxfId="8368" priority="34" operator="equal">
      <formula>"Energia"</formula>
    </cfRule>
    <cfRule type="cellIs" dxfId="8367" priority="36" operator="equal">
      <formula>"Operação"</formula>
    </cfRule>
    <cfRule type="cellIs" dxfId="8366" priority="37" operator="equal">
      <formula>"Chuva"</formula>
    </cfRule>
    <cfRule type="cellIs" dxfId="8365" priority="38" operator="equal">
      <formula>"Elétrico"</formula>
    </cfRule>
    <cfRule type="cellIs" dxfId="8364" priority="39" operator="equal">
      <formula>"Mecânico"</formula>
    </cfRule>
    <cfRule type="cellIs" dxfId="8363" priority="40" operator="equal">
      <formula>"Ok"</formula>
    </cfRule>
  </conditionalFormatting>
  <conditionalFormatting sqref="E65:E66 E61:E63">
    <cfRule type="cellIs" dxfId="8362" priority="35" operator="equal">
      <formula>"Feito"</formula>
    </cfRule>
  </conditionalFormatting>
  <conditionalFormatting sqref="E104:E106 E99">
    <cfRule type="cellIs" dxfId="8361" priority="27" operator="equal">
      <formula>"Energia"</formula>
    </cfRule>
    <cfRule type="cellIs" dxfId="8360" priority="29" operator="equal">
      <formula>"Operação"</formula>
    </cfRule>
    <cfRule type="cellIs" dxfId="8359" priority="30" operator="equal">
      <formula>"Chuva"</formula>
    </cfRule>
    <cfRule type="cellIs" dxfId="8358" priority="31" operator="equal">
      <formula>"Elétrico"</formula>
    </cfRule>
    <cfRule type="cellIs" dxfId="8357" priority="32" operator="equal">
      <formula>"Mecânico"</formula>
    </cfRule>
    <cfRule type="cellIs" dxfId="8356" priority="33" operator="equal">
      <formula>"Ok"</formula>
    </cfRule>
  </conditionalFormatting>
  <conditionalFormatting sqref="E104:E106 E99">
    <cfRule type="cellIs" dxfId="8355" priority="28" operator="equal">
      <formula>"Feito"</formula>
    </cfRule>
  </conditionalFormatting>
  <conditionalFormatting sqref="B17:C17">
    <cfRule type="cellIs" dxfId="8354" priority="20" operator="equal">
      <formula>"Energia"</formula>
    </cfRule>
    <cfRule type="cellIs" dxfId="8353" priority="22" operator="equal">
      <formula>"Operação"</formula>
    </cfRule>
    <cfRule type="cellIs" dxfId="8352" priority="23" operator="equal">
      <formula>"Chuva"</formula>
    </cfRule>
    <cfRule type="cellIs" dxfId="8351" priority="24" operator="equal">
      <formula>"Elétrico"</formula>
    </cfRule>
    <cfRule type="cellIs" dxfId="8350" priority="25" operator="equal">
      <formula>"Mecânico"</formula>
    </cfRule>
    <cfRule type="cellIs" dxfId="8349" priority="26" operator="equal">
      <formula>"Ok"</formula>
    </cfRule>
  </conditionalFormatting>
  <conditionalFormatting sqref="B17:C17">
    <cfRule type="cellIs" dxfId="8348" priority="21" operator="equal">
      <formula>"Feito"</formula>
    </cfRule>
  </conditionalFormatting>
  <conditionalFormatting sqref="B17:C17">
    <cfRule type="cellIs" dxfId="8347" priority="19" operator="equal">
      <formula>"Energia"</formula>
    </cfRule>
  </conditionalFormatting>
  <conditionalFormatting sqref="B36:B37">
    <cfRule type="cellIs" dxfId="8346" priority="18" operator="equal">
      <formula>"Energia"</formula>
    </cfRule>
  </conditionalFormatting>
  <conditionalFormatting sqref="B36:B37">
    <cfRule type="cellIs" dxfId="8345" priority="17" operator="equal">
      <formula>"Energia"</formula>
    </cfRule>
  </conditionalFormatting>
  <conditionalFormatting sqref="B59:B60">
    <cfRule type="cellIs" dxfId="8344" priority="16" operator="equal">
      <formula>"Energia"</formula>
    </cfRule>
  </conditionalFormatting>
  <conditionalFormatting sqref="B59:B60">
    <cfRule type="cellIs" dxfId="8343" priority="15" operator="equal">
      <formula>"Energia"</formula>
    </cfRule>
  </conditionalFormatting>
  <conditionalFormatting sqref="B76 B74 B72 B70 B64">
    <cfRule type="cellIs" dxfId="8342" priority="14" operator="equal">
      <formula>"Energia"</formula>
    </cfRule>
  </conditionalFormatting>
  <conditionalFormatting sqref="B76 B74 B72 B70 B64">
    <cfRule type="cellIs" dxfId="8341" priority="13" operator="equal">
      <formula>"Energia"</formula>
    </cfRule>
  </conditionalFormatting>
  <conditionalFormatting sqref="C65:C66 C61:C63">
    <cfRule type="cellIs" dxfId="8340" priority="12" operator="equal">
      <formula>"Energia"</formula>
    </cfRule>
  </conditionalFormatting>
  <conditionalFormatting sqref="C65:C66 C61:C63">
    <cfRule type="cellIs" dxfId="8339" priority="11" operator="equal">
      <formula>"Energia"</formula>
    </cfRule>
  </conditionalFormatting>
  <conditionalFormatting sqref="B23:D23">
    <cfRule type="cellIs" dxfId="8338" priority="4" operator="equal">
      <formula>"Energia"</formula>
    </cfRule>
    <cfRule type="cellIs" dxfId="8337" priority="6" operator="equal">
      <formula>"Operação"</formula>
    </cfRule>
    <cfRule type="cellIs" dxfId="8336" priority="7" operator="equal">
      <formula>"Chuva"</formula>
    </cfRule>
    <cfRule type="cellIs" dxfId="8335" priority="8" operator="equal">
      <formula>"Elétrico"</formula>
    </cfRule>
    <cfRule type="cellIs" dxfId="8334" priority="9" operator="equal">
      <formula>"Mecânico"</formula>
    </cfRule>
    <cfRule type="cellIs" dxfId="8333" priority="10" operator="equal">
      <formula>"Ok"</formula>
    </cfRule>
  </conditionalFormatting>
  <conditionalFormatting sqref="B23:D23">
    <cfRule type="cellIs" dxfId="8332" priority="5" operator="equal">
      <formula>"Feito"</formula>
    </cfRule>
  </conditionalFormatting>
  <conditionalFormatting sqref="B23:D23">
    <cfRule type="cellIs" dxfId="8331" priority="3" operator="equal">
      <formula>"Energia"</formula>
    </cfRule>
  </conditionalFormatting>
  <conditionalFormatting sqref="D76 D70:D72 D64 D58 D54:D55 D38 D34:D35">
    <cfRule type="cellIs" dxfId="8330" priority="2" operator="equal">
      <formula>"Energia"</formula>
    </cfRule>
  </conditionalFormatting>
  <conditionalFormatting sqref="D76 D70:D72 D64 D58 D54:D55 D38 D34:D35">
    <cfRule type="cellIs" dxfId="8329" priority="1" operator="equal">
      <formula>"Energia"</formula>
    </cfRule>
  </conditionalFormatting>
  <dataValidations count="1">
    <dataValidation type="list" allowBlank="1" showInputMessage="1" showErrorMessage="1" sqref="I5:I16 I19:I26 J36:J39 J41:J61 J63:J76 I29:I78 B5:H111" xr:uid="{D98CF788-B178-4D1D-BC42-BD1290546F7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CC7A-23AA-46A4-8F12-5B9A94A51746}">
  <sheetPr codeName="Planilha121">
    <tabColor theme="8"/>
  </sheetPr>
  <dimension ref="A1:S111"/>
  <sheetViews>
    <sheetView showGridLines="0" zoomScale="130" zoomScaleNormal="130" workbookViewId="0">
      <pane xSplit="1" ySplit="4" topLeftCell="B101" activePane="bottomRight" state="frozen"/>
      <selection pane="topRight" activeCell="B1" sqref="B1"/>
      <selection pane="bottomLeft" activeCell="A5" sqref="A5"/>
      <selection pane="bottomRight" activeCell="A111" sqref="A11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45068</v>
      </c>
      <c r="C3" s="21">
        <f t="shared" ref="C3:H3" si="0">B3+1</f>
        <v>45069</v>
      </c>
      <c r="D3" s="21">
        <f t="shared" si="0"/>
        <v>45070</v>
      </c>
      <c r="E3" s="21">
        <f t="shared" si="0"/>
        <v>45071</v>
      </c>
      <c r="F3" s="21">
        <f t="shared" si="0"/>
        <v>45072</v>
      </c>
      <c r="G3" s="21">
        <f t="shared" si="0"/>
        <v>45073</v>
      </c>
      <c r="H3" s="23">
        <f t="shared" si="0"/>
        <v>45074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 t="s">
        <v>5</v>
      </c>
      <c r="F5" s="36" t="s">
        <v>5</v>
      </c>
      <c r="G5" s="36"/>
      <c r="H5" s="36"/>
      <c r="J5" s="46" t="s">
        <v>5</v>
      </c>
      <c r="K5">
        <f t="shared" ref="K5:K10" si="2">COUNTIF($B$5:$H$111,J5)</f>
        <v>197</v>
      </c>
      <c r="L5" s="32">
        <f t="shared" ref="L5:L10" si="3">K5/$K$11</f>
        <v>0.80737704918032782</v>
      </c>
      <c r="M5" s="50">
        <f>B3</f>
        <v>45068</v>
      </c>
      <c r="O5" t="s">
        <v>42</v>
      </c>
      <c r="P5" s="57">
        <v>261</v>
      </c>
      <c r="Q5" s="50">
        <f>M5</f>
        <v>45068</v>
      </c>
    </row>
    <row r="6" spans="1:17" x14ac:dyDescent="0.25">
      <c r="A6" s="4">
        <v>2</v>
      </c>
      <c r="B6" s="36" t="s">
        <v>5</v>
      </c>
      <c r="C6" s="36" t="s">
        <v>5</v>
      </c>
      <c r="D6" s="36" t="s">
        <v>5</v>
      </c>
      <c r="E6" s="36"/>
      <c r="F6" s="36" t="s">
        <v>5</v>
      </c>
      <c r="G6" s="36" t="s">
        <v>5</v>
      </c>
      <c r="H6" s="36"/>
      <c r="J6" s="40" t="s">
        <v>8</v>
      </c>
      <c r="K6">
        <f t="shared" si="2"/>
        <v>12</v>
      </c>
      <c r="L6" s="33">
        <f t="shared" si="3"/>
        <v>4.9180327868852458E-2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 t="s">
        <v>5</v>
      </c>
      <c r="D7" s="36" t="s">
        <v>5</v>
      </c>
      <c r="E7" s="36" t="s">
        <v>5</v>
      </c>
      <c r="F7" s="36"/>
      <c r="G7" s="36" t="s">
        <v>5</v>
      </c>
      <c r="H7" s="36" t="s">
        <v>5</v>
      </c>
      <c r="J7" s="44" t="s">
        <v>9</v>
      </c>
      <c r="K7">
        <f t="shared" si="2"/>
        <v>5</v>
      </c>
      <c r="L7" s="33">
        <f t="shared" si="3"/>
        <v>2.0491803278688523E-2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 t="s">
        <v>5</v>
      </c>
      <c r="D8" s="36" t="s">
        <v>5</v>
      </c>
      <c r="E8" s="36"/>
      <c r="F8" s="36" t="s">
        <v>5</v>
      </c>
      <c r="G8" s="36" t="s">
        <v>5</v>
      </c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261</v>
      </c>
    </row>
    <row r="9" spans="1:17" x14ac:dyDescent="0.25">
      <c r="A9" s="4">
        <v>5</v>
      </c>
      <c r="B9" s="36" t="s">
        <v>5</v>
      </c>
      <c r="C9" s="36"/>
      <c r="D9" s="36"/>
      <c r="E9" s="36"/>
      <c r="F9" s="36" t="s">
        <v>5</v>
      </c>
      <c r="G9" s="36"/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 t="s">
        <v>5</v>
      </c>
      <c r="E10" s="36" t="s">
        <v>5</v>
      </c>
      <c r="F10" s="36" t="s">
        <v>10</v>
      </c>
      <c r="G10" s="36"/>
      <c r="H10" s="36" t="s">
        <v>5</v>
      </c>
      <c r="J10" s="41" t="s">
        <v>10</v>
      </c>
      <c r="K10">
        <f t="shared" si="2"/>
        <v>30</v>
      </c>
      <c r="L10" s="35">
        <f t="shared" si="3"/>
        <v>0.12295081967213115</v>
      </c>
      <c r="O10" t="s">
        <v>55</v>
      </c>
      <c r="P10">
        <f>P8</f>
        <v>261</v>
      </c>
    </row>
    <row r="11" spans="1:17" x14ac:dyDescent="0.25">
      <c r="A11" s="4">
        <v>7</v>
      </c>
      <c r="B11" s="36" t="s">
        <v>10</v>
      </c>
      <c r="C11" s="36" t="s">
        <v>5</v>
      </c>
      <c r="D11" s="36"/>
      <c r="E11" s="36" t="s">
        <v>10</v>
      </c>
      <c r="F11" s="36"/>
      <c r="G11" s="36" t="s">
        <v>5</v>
      </c>
      <c r="H11" s="36"/>
      <c r="J11" s="42" t="s">
        <v>20</v>
      </c>
      <c r="K11">
        <f>SUM(K5:K10)</f>
        <v>244</v>
      </c>
    </row>
    <row r="12" spans="1:17" x14ac:dyDescent="0.25">
      <c r="A12" s="4">
        <v>8</v>
      </c>
      <c r="B12" s="36" t="s">
        <v>9</v>
      </c>
      <c r="C12" s="36" t="s">
        <v>5</v>
      </c>
      <c r="D12" s="36"/>
      <c r="E12" s="36" t="s">
        <v>5</v>
      </c>
      <c r="F12" s="36" t="s">
        <v>5</v>
      </c>
      <c r="G12" s="36" t="s">
        <v>5</v>
      </c>
      <c r="H12" s="36" t="s">
        <v>5</v>
      </c>
    </row>
    <row r="13" spans="1:17" x14ac:dyDescent="0.25">
      <c r="A13" s="4">
        <v>9</v>
      </c>
      <c r="B13" s="36" t="s">
        <v>5</v>
      </c>
      <c r="C13" s="36" t="s">
        <v>5</v>
      </c>
      <c r="D13" s="36"/>
      <c r="E13" s="36" t="s">
        <v>5</v>
      </c>
      <c r="F13" s="36" t="s">
        <v>5</v>
      </c>
      <c r="G13" s="36" t="s">
        <v>5</v>
      </c>
      <c r="H13" s="36" t="s">
        <v>5</v>
      </c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/>
      <c r="C14" s="36"/>
      <c r="D14" s="36"/>
      <c r="E14" s="36"/>
      <c r="F14" s="36"/>
      <c r="G14" s="36" t="s">
        <v>8</v>
      </c>
      <c r="H14" s="36" t="s">
        <v>5</v>
      </c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/>
      <c r="D15" s="36"/>
      <c r="E15" s="36" t="s">
        <v>5</v>
      </c>
      <c r="F15" s="36" t="s">
        <v>5</v>
      </c>
      <c r="G15" s="36"/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/>
      <c r="D16" s="36"/>
      <c r="E16" s="36" t="s">
        <v>5</v>
      </c>
      <c r="F16" s="36"/>
      <c r="G16" s="36" t="s">
        <v>8</v>
      </c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/>
      <c r="D17" s="36"/>
      <c r="E17" s="36"/>
      <c r="F17" s="36" t="s">
        <v>5</v>
      </c>
      <c r="G17" s="36"/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 t="s">
        <v>5</v>
      </c>
      <c r="C18" s="36"/>
      <c r="D18" s="36"/>
      <c r="E18" s="36"/>
      <c r="F18" s="36"/>
      <c r="G18" s="36" t="s">
        <v>5</v>
      </c>
      <c r="H18" s="36" t="s">
        <v>5</v>
      </c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/>
      <c r="E19" s="36" t="s">
        <v>5</v>
      </c>
      <c r="F19" s="36" t="s">
        <v>5</v>
      </c>
      <c r="G19" s="36"/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 t="s">
        <v>5</v>
      </c>
      <c r="D20" s="36" t="s">
        <v>5</v>
      </c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/>
      <c r="E21" s="36" t="s">
        <v>5</v>
      </c>
      <c r="F21" s="36" t="s">
        <v>5</v>
      </c>
      <c r="G21" s="36"/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 t="s">
        <v>5</v>
      </c>
      <c r="D22" s="36" t="s">
        <v>5</v>
      </c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 t="s">
        <v>5</v>
      </c>
      <c r="D23" s="36" t="s">
        <v>5</v>
      </c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/>
      <c r="E24" s="36"/>
      <c r="F24" s="36" t="s">
        <v>5</v>
      </c>
      <c r="G24" s="36" t="s">
        <v>5</v>
      </c>
      <c r="H24" s="36"/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/>
      <c r="C25" s="36" t="s">
        <v>5</v>
      </c>
      <c r="D25" s="36" t="s">
        <v>5</v>
      </c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 t="s">
        <v>5</v>
      </c>
      <c r="C26" s="36"/>
      <c r="D26" s="36"/>
      <c r="E26" s="36"/>
      <c r="F26" s="36"/>
      <c r="G26" s="36" t="s">
        <v>5</v>
      </c>
      <c r="H26" s="36" t="s">
        <v>5</v>
      </c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 t="s">
        <v>5</v>
      </c>
      <c r="C27" s="36" t="s">
        <v>5</v>
      </c>
      <c r="D27" s="36"/>
      <c r="E27" s="36"/>
      <c r="F27" s="36"/>
      <c r="G27" s="36"/>
      <c r="H27" s="36" t="s">
        <v>5</v>
      </c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 t="s">
        <v>5</v>
      </c>
      <c r="D28" s="36" t="s">
        <v>5</v>
      </c>
      <c r="E28" s="36"/>
      <c r="F28" s="36"/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 t="s">
        <v>8</v>
      </c>
      <c r="D29" s="36"/>
      <c r="E29" s="36" t="s">
        <v>8</v>
      </c>
      <c r="F29" s="36" t="s">
        <v>5</v>
      </c>
      <c r="G29" s="36" t="s">
        <v>5</v>
      </c>
      <c r="H29" s="36" t="s">
        <v>8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 t="s">
        <v>5</v>
      </c>
      <c r="D30" s="36"/>
      <c r="E30" s="36"/>
      <c r="F30" s="36"/>
      <c r="G30" s="36" t="s">
        <v>5</v>
      </c>
      <c r="H30" s="36" t="s">
        <v>5</v>
      </c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 t="s">
        <v>8</v>
      </c>
      <c r="C32" s="36"/>
      <c r="D32" s="36"/>
      <c r="E32" s="36" t="s">
        <v>5</v>
      </c>
      <c r="F32" s="36"/>
      <c r="G32" s="36"/>
      <c r="H32" s="36" t="s">
        <v>5</v>
      </c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5</v>
      </c>
      <c r="C33" s="36" t="s">
        <v>10</v>
      </c>
      <c r="D33" s="36" t="s">
        <v>5</v>
      </c>
      <c r="E33" s="36" t="s">
        <v>5</v>
      </c>
      <c r="F33" s="36" t="s">
        <v>5</v>
      </c>
      <c r="G33" s="36" t="s">
        <v>5</v>
      </c>
      <c r="H33" s="36" t="s">
        <v>5</v>
      </c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/>
      <c r="D34" s="36"/>
      <c r="E34" s="36"/>
      <c r="F34" s="36" t="s">
        <v>5</v>
      </c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/>
      <c r="C35" s="36"/>
      <c r="D35" s="36" t="s">
        <v>10</v>
      </c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/>
      <c r="D36" s="36" t="s">
        <v>10</v>
      </c>
      <c r="E36" s="36"/>
      <c r="F36" s="36"/>
      <c r="G36" s="36" t="s">
        <v>5</v>
      </c>
      <c r="H36" s="36"/>
      <c r="M36" s="50"/>
      <c r="O36" s="50"/>
      <c r="P36" s="50"/>
    </row>
    <row r="37" spans="1:16" x14ac:dyDescent="0.25">
      <c r="A37" s="4">
        <v>33</v>
      </c>
      <c r="B37" s="36"/>
      <c r="C37" s="36" t="s">
        <v>10</v>
      </c>
      <c r="D37" s="36"/>
      <c r="E37" s="36"/>
      <c r="F37" s="36" t="s">
        <v>5</v>
      </c>
      <c r="G37" s="36"/>
      <c r="H37" s="36"/>
      <c r="M37" t="s">
        <v>103</v>
      </c>
      <c r="P37" t="s">
        <v>103</v>
      </c>
    </row>
    <row r="38" spans="1:16" x14ac:dyDescent="0.25">
      <c r="A38" s="4">
        <v>34</v>
      </c>
      <c r="B38" s="36"/>
      <c r="C38" s="36"/>
      <c r="D38" s="36"/>
      <c r="E38" s="36" t="s">
        <v>10</v>
      </c>
      <c r="F38" s="36"/>
      <c r="G38" s="36"/>
      <c r="H38" s="36" t="s">
        <v>5</v>
      </c>
      <c r="M38" t="s">
        <v>105</v>
      </c>
      <c r="P38" t="s">
        <v>105</v>
      </c>
    </row>
    <row r="39" spans="1:16" x14ac:dyDescent="0.25">
      <c r="A39" s="4">
        <v>35</v>
      </c>
      <c r="B39" s="36"/>
      <c r="C39" s="36" t="s">
        <v>5</v>
      </c>
      <c r="D39" s="36"/>
      <c r="E39" s="36" t="s">
        <v>8</v>
      </c>
      <c r="F39" s="36"/>
      <c r="G39" s="36" t="s">
        <v>8</v>
      </c>
      <c r="H39" s="36"/>
      <c r="M39" t="s">
        <v>97</v>
      </c>
      <c r="P39" t="s">
        <v>97</v>
      </c>
    </row>
    <row r="40" spans="1:16" x14ac:dyDescent="0.25">
      <c r="A40" s="4">
        <v>36</v>
      </c>
      <c r="B40" s="36" t="s">
        <v>5</v>
      </c>
      <c r="C40" s="36" t="s">
        <v>10</v>
      </c>
      <c r="D40" s="36" t="s">
        <v>5</v>
      </c>
      <c r="E40" s="36"/>
      <c r="F40" s="36" t="s">
        <v>8</v>
      </c>
      <c r="G40" s="36"/>
      <c r="H40" s="36" t="s">
        <v>5</v>
      </c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/>
      <c r="C41" s="36"/>
      <c r="D41" s="36" t="s">
        <v>8</v>
      </c>
      <c r="E41" s="36" t="s">
        <v>5</v>
      </c>
      <c r="F41" s="36"/>
      <c r="G41" s="36" t="s">
        <v>5</v>
      </c>
      <c r="H41" s="36"/>
    </row>
    <row r="42" spans="1:16" x14ac:dyDescent="0.25">
      <c r="A42" s="4">
        <v>38</v>
      </c>
      <c r="B42" s="36" t="s">
        <v>5</v>
      </c>
      <c r="C42" s="36" t="s">
        <v>5</v>
      </c>
      <c r="D42" s="36" t="s">
        <v>5</v>
      </c>
      <c r="E42" s="36" t="s">
        <v>5</v>
      </c>
      <c r="F42" s="36" t="s">
        <v>5</v>
      </c>
      <c r="G42" s="36"/>
      <c r="H42" s="36" t="s">
        <v>5</v>
      </c>
    </row>
    <row r="43" spans="1:16" x14ac:dyDescent="0.25">
      <c r="A43" s="4">
        <v>39</v>
      </c>
      <c r="B43" s="36" t="s">
        <v>9</v>
      </c>
      <c r="C43" s="36" t="s">
        <v>5</v>
      </c>
      <c r="D43" s="36"/>
      <c r="E43" s="36"/>
      <c r="F43" s="36"/>
      <c r="G43" s="36"/>
      <c r="H43" s="36" t="s">
        <v>5</v>
      </c>
    </row>
    <row r="44" spans="1:16" x14ac:dyDescent="0.25">
      <c r="A44" s="4">
        <v>40</v>
      </c>
      <c r="B44" s="36" t="s">
        <v>5</v>
      </c>
      <c r="C44" s="36" t="s">
        <v>5</v>
      </c>
      <c r="D44" s="36"/>
      <c r="E44" s="36"/>
      <c r="F44" s="36"/>
      <c r="G44" s="36"/>
      <c r="H44" s="36" t="s">
        <v>5</v>
      </c>
      <c r="M44" s="50"/>
    </row>
    <row r="45" spans="1:16" x14ac:dyDescent="0.25">
      <c r="A45" s="4">
        <v>41</v>
      </c>
      <c r="B45" s="36"/>
      <c r="C45" s="36"/>
      <c r="D45" s="36"/>
      <c r="E45" s="36"/>
      <c r="F45" s="36" t="s">
        <v>5</v>
      </c>
      <c r="G45" s="36" t="s">
        <v>5</v>
      </c>
      <c r="H45" s="36"/>
      <c r="P45" s="50"/>
    </row>
    <row r="46" spans="1:16" x14ac:dyDescent="0.25">
      <c r="A46" s="4">
        <v>42</v>
      </c>
      <c r="B46" s="36" t="s">
        <v>5</v>
      </c>
      <c r="C46" s="36" t="s">
        <v>5</v>
      </c>
      <c r="D46" s="36" t="s">
        <v>5</v>
      </c>
      <c r="E46" s="36" t="s">
        <v>5</v>
      </c>
      <c r="F46" s="36"/>
      <c r="G46" s="36" t="s">
        <v>5</v>
      </c>
      <c r="H46" s="36"/>
    </row>
    <row r="47" spans="1:16" x14ac:dyDescent="0.25">
      <c r="A47" s="4">
        <v>43</v>
      </c>
      <c r="B47" s="36"/>
      <c r="C47" s="36"/>
      <c r="D47" s="36"/>
      <c r="E47" s="36"/>
      <c r="F47" s="36" t="s">
        <v>5</v>
      </c>
      <c r="G47" s="36" t="s">
        <v>5</v>
      </c>
      <c r="H47" s="36"/>
    </row>
    <row r="48" spans="1:16" x14ac:dyDescent="0.25">
      <c r="A48" s="4">
        <v>44</v>
      </c>
      <c r="B48" s="36"/>
      <c r="C48" s="36"/>
      <c r="D48" s="36" t="s">
        <v>10</v>
      </c>
      <c r="E48" s="36"/>
      <c r="F48" s="36" t="s">
        <v>5</v>
      </c>
      <c r="G48" s="36" t="s">
        <v>5</v>
      </c>
      <c r="H48" s="36"/>
    </row>
    <row r="49" spans="1:16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6" x14ac:dyDescent="0.25">
      <c r="A50" s="4">
        <v>46</v>
      </c>
      <c r="B50" s="36" t="s">
        <v>5</v>
      </c>
      <c r="C50" s="36"/>
      <c r="D50" s="36"/>
      <c r="E50" s="36"/>
      <c r="F50" s="36"/>
      <c r="G50" s="36" t="s">
        <v>5</v>
      </c>
      <c r="H50" s="36"/>
      <c r="M50" s="50"/>
    </row>
    <row r="51" spans="1:16" x14ac:dyDescent="0.25">
      <c r="A51" s="4">
        <v>47</v>
      </c>
      <c r="B51" s="36"/>
      <c r="C51" s="36"/>
      <c r="D51" s="36"/>
      <c r="E51" s="36" t="s">
        <v>5</v>
      </c>
      <c r="F51" s="36" t="s">
        <v>5</v>
      </c>
      <c r="G51" s="36"/>
      <c r="H51" s="36"/>
      <c r="P51" s="50"/>
    </row>
    <row r="52" spans="1:16" x14ac:dyDescent="0.25">
      <c r="A52" s="4">
        <v>48</v>
      </c>
      <c r="B52" s="36"/>
      <c r="C52" s="36" t="s">
        <v>9</v>
      </c>
      <c r="D52" s="36"/>
      <c r="E52" s="36"/>
      <c r="F52" s="36"/>
      <c r="G52" s="36" t="s">
        <v>5</v>
      </c>
      <c r="H52" s="36" t="s">
        <v>10</v>
      </c>
    </row>
    <row r="53" spans="1:16" x14ac:dyDescent="0.25">
      <c r="A53" s="4">
        <v>49</v>
      </c>
      <c r="B53" s="36"/>
      <c r="C53" s="36"/>
      <c r="D53" s="36" t="s">
        <v>9</v>
      </c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 t="s">
        <v>5</v>
      </c>
      <c r="G54" s="36"/>
      <c r="H54" s="36"/>
    </row>
    <row r="55" spans="1:16" x14ac:dyDescent="0.25">
      <c r="A55" s="4">
        <v>51</v>
      </c>
      <c r="B55" s="36"/>
      <c r="C55" s="36" t="s">
        <v>5</v>
      </c>
      <c r="D55" s="36"/>
      <c r="E55" s="36"/>
      <c r="F55" s="36" t="s">
        <v>5</v>
      </c>
      <c r="G55" s="36"/>
      <c r="H55" s="36"/>
    </row>
    <row r="56" spans="1:16" x14ac:dyDescent="0.25">
      <c r="A56" s="4">
        <v>52</v>
      </c>
      <c r="B56" s="36"/>
      <c r="C56" s="36" t="s">
        <v>5</v>
      </c>
      <c r="D56" s="36"/>
      <c r="E56" s="36"/>
      <c r="F56" s="36" t="s">
        <v>10</v>
      </c>
      <c r="G56" s="36"/>
      <c r="H56" s="36" t="s">
        <v>5</v>
      </c>
    </row>
    <row r="57" spans="1:16" x14ac:dyDescent="0.25">
      <c r="A57" s="4">
        <v>53</v>
      </c>
      <c r="B57" s="36"/>
      <c r="C57" s="36" t="s">
        <v>10</v>
      </c>
      <c r="D57" s="36"/>
      <c r="E57" s="36" t="s">
        <v>5</v>
      </c>
      <c r="F57" s="36"/>
      <c r="G57" s="36"/>
      <c r="H57" s="36" t="s">
        <v>5</v>
      </c>
      <c r="P57" s="17"/>
    </row>
    <row r="58" spans="1:16" x14ac:dyDescent="0.25">
      <c r="A58" s="4">
        <v>54</v>
      </c>
      <c r="B58" s="36"/>
      <c r="C58" s="36" t="s">
        <v>10</v>
      </c>
      <c r="D58" s="36"/>
      <c r="E58" s="36" t="s">
        <v>5</v>
      </c>
      <c r="F58" s="36"/>
      <c r="G58" s="36"/>
      <c r="H58" s="36" t="s">
        <v>10</v>
      </c>
    </row>
    <row r="59" spans="1:16" x14ac:dyDescent="0.25">
      <c r="A59" s="4">
        <v>55</v>
      </c>
      <c r="B59" s="36"/>
      <c r="C59" s="36"/>
      <c r="D59" s="36" t="s">
        <v>5</v>
      </c>
      <c r="E59" s="36"/>
      <c r="F59" s="36"/>
      <c r="G59" s="36" t="s">
        <v>9</v>
      </c>
      <c r="H59" s="36"/>
    </row>
    <row r="60" spans="1:16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/>
    </row>
    <row r="61" spans="1:16" x14ac:dyDescent="0.25">
      <c r="A61" s="4">
        <v>57</v>
      </c>
      <c r="B61" s="36"/>
      <c r="C61" s="36" t="s">
        <v>10</v>
      </c>
      <c r="D61" s="36"/>
      <c r="E61" s="36" t="s">
        <v>10</v>
      </c>
      <c r="F61" s="36"/>
      <c r="G61" s="36" t="s">
        <v>5</v>
      </c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/>
      <c r="C63" s="36" t="s">
        <v>10</v>
      </c>
      <c r="D63" s="36"/>
      <c r="E63" s="36" t="s">
        <v>10</v>
      </c>
      <c r="F63" s="36"/>
      <c r="G63" s="36" t="s">
        <v>5</v>
      </c>
      <c r="H63" s="36"/>
    </row>
    <row r="64" spans="1:16" x14ac:dyDescent="0.25">
      <c r="A64" s="4">
        <v>60</v>
      </c>
      <c r="B64" s="36" t="s">
        <v>10</v>
      </c>
      <c r="C64" s="36"/>
      <c r="D64" s="36" t="s">
        <v>5</v>
      </c>
      <c r="E64" s="36"/>
      <c r="F64" s="36" t="s">
        <v>5</v>
      </c>
      <c r="G64" s="36"/>
      <c r="H64" s="36" t="s">
        <v>5</v>
      </c>
    </row>
    <row r="65" spans="1:8" x14ac:dyDescent="0.25">
      <c r="A65" s="4">
        <v>61</v>
      </c>
      <c r="B65" s="36"/>
      <c r="C65" s="36" t="s">
        <v>10</v>
      </c>
      <c r="D65" s="36"/>
      <c r="E65" s="36" t="s">
        <v>10</v>
      </c>
      <c r="F65" s="36"/>
      <c r="G65" s="36" t="s">
        <v>5</v>
      </c>
      <c r="H65" s="36"/>
    </row>
    <row r="66" spans="1:8" x14ac:dyDescent="0.25">
      <c r="A66" s="4">
        <v>62</v>
      </c>
      <c r="B66" s="36"/>
      <c r="C66" s="36" t="s">
        <v>10</v>
      </c>
      <c r="D66" s="36"/>
      <c r="E66" s="36" t="s">
        <v>10</v>
      </c>
      <c r="F66" s="36"/>
      <c r="G66" s="36" t="s">
        <v>5</v>
      </c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10</v>
      </c>
      <c r="C70" s="36"/>
      <c r="D70" s="36" t="s">
        <v>5</v>
      </c>
      <c r="E70" s="36"/>
      <c r="F70" s="36" t="s">
        <v>5</v>
      </c>
      <c r="G70" s="36"/>
      <c r="H70" s="36" t="s">
        <v>5</v>
      </c>
    </row>
    <row r="71" spans="1:8" x14ac:dyDescent="0.25">
      <c r="A71" s="4">
        <v>67</v>
      </c>
      <c r="B71" s="36" t="s">
        <v>5</v>
      </c>
      <c r="C71" s="36"/>
      <c r="D71" s="36" t="s">
        <v>5</v>
      </c>
      <c r="E71" s="36"/>
      <c r="F71" s="36" t="s">
        <v>8</v>
      </c>
      <c r="G71" s="36"/>
      <c r="H71" s="36" t="s">
        <v>5</v>
      </c>
    </row>
    <row r="72" spans="1:8" x14ac:dyDescent="0.25">
      <c r="A72" s="4">
        <v>68</v>
      </c>
      <c r="B72" s="36" t="s">
        <v>5</v>
      </c>
      <c r="C72" s="36"/>
      <c r="D72" s="36" t="s">
        <v>5</v>
      </c>
      <c r="E72" s="36"/>
      <c r="F72" s="36" t="s">
        <v>5</v>
      </c>
      <c r="G72" s="36"/>
      <c r="H72" s="36" t="s">
        <v>5</v>
      </c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 t="s">
        <v>5</v>
      </c>
      <c r="C74" s="36"/>
      <c r="D74" s="36"/>
      <c r="E74" s="36" t="s">
        <v>10</v>
      </c>
      <c r="F74" s="36"/>
      <c r="G74" s="36"/>
      <c r="H74" s="36" t="s">
        <v>5</v>
      </c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 t="s">
        <v>10</v>
      </c>
      <c r="D76" s="36"/>
      <c r="E76" s="36"/>
      <c r="F76" s="36" t="s">
        <v>5</v>
      </c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 t="s">
        <v>10</v>
      </c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/>
      <c r="C83" s="36"/>
      <c r="D83" s="36"/>
      <c r="E83" s="36" t="s">
        <v>5</v>
      </c>
      <c r="F83" s="36" t="s">
        <v>5</v>
      </c>
      <c r="G83" s="36"/>
      <c r="H83" s="36"/>
    </row>
    <row r="84" spans="1:8" x14ac:dyDescent="0.25">
      <c r="A84" s="4">
        <v>106</v>
      </c>
      <c r="B84" s="37"/>
      <c r="C84" s="36"/>
      <c r="D84" s="36"/>
      <c r="E84" s="36" t="s">
        <v>5</v>
      </c>
      <c r="F84" s="36" t="s">
        <v>5</v>
      </c>
      <c r="G84" s="36"/>
      <c r="H84" s="36"/>
    </row>
    <row r="85" spans="1:8" x14ac:dyDescent="0.25">
      <c r="A85" s="4">
        <v>107</v>
      </c>
      <c r="B85" s="36"/>
      <c r="C85" s="36" t="s">
        <v>5</v>
      </c>
      <c r="D85" s="36" t="s">
        <v>5</v>
      </c>
      <c r="E85" s="36"/>
      <c r="F85" s="36"/>
      <c r="G85" s="36"/>
      <c r="H85" s="36"/>
    </row>
    <row r="86" spans="1:8" x14ac:dyDescent="0.25">
      <c r="A86" s="4">
        <v>108</v>
      </c>
      <c r="B86" s="36"/>
      <c r="C86" s="36" t="s">
        <v>5</v>
      </c>
      <c r="D86" s="36" t="s">
        <v>5</v>
      </c>
      <c r="E86" s="36"/>
      <c r="F86" s="36"/>
      <c r="G86" s="36"/>
      <c r="H86" s="36"/>
    </row>
    <row r="87" spans="1:8" x14ac:dyDescent="0.25">
      <c r="A87" s="4">
        <v>109</v>
      </c>
      <c r="B87" s="36" t="s">
        <v>5</v>
      </c>
      <c r="C87" s="36"/>
      <c r="D87" s="36"/>
      <c r="E87" s="36"/>
      <c r="F87" s="36"/>
      <c r="G87" s="36" t="s">
        <v>5</v>
      </c>
      <c r="H87" s="36" t="s">
        <v>5</v>
      </c>
    </row>
    <row r="88" spans="1:8" x14ac:dyDescent="0.25">
      <c r="A88" s="4">
        <v>110</v>
      </c>
      <c r="B88" s="36"/>
      <c r="C88" s="36"/>
      <c r="D88" s="36"/>
      <c r="E88" s="36"/>
      <c r="F88" s="36"/>
      <c r="G88" s="36" t="s">
        <v>5</v>
      </c>
      <c r="H88" s="36" t="s">
        <v>5</v>
      </c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 t="s">
        <v>5</v>
      </c>
      <c r="E99" s="36"/>
      <c r="F99" s="36"/>
      <c r="G99" s="36" t="s">
        <v>8</v>
      </c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 t="s">
        <v>10</v>
      </c>
      <c r="D101" s="36"/>
      <c r="E101" s="37"/>
      <c r="F101" s="36"/>
      <c r="G101" s="36"/>
      <c r="H101" s="36" t="s">
        <v>5</v>
      </c>
    </row>
    <row r="102" spans="1:8" x14ac:dyDescent="0.25">
      <c r="A102" s="4">
        <v>124</v>
      </c>
      <c r="B102" s="36"/>
      <c r="C102" s="36" t="s">
        <v>5</v>
      </c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 t="s">
        <v>5</v>
      </c>
      <c r="C104" s="36"/>
      <c r="D104" s="36"/>
      <c r="E104" s="36" t="s">
        <v>5</v>
      </c>
      <c r="F104" s="36"/>
      <c r="G104" s="36" t="s">
        <v>10</v>
      </c>
      <c r="H104" s="36"/>
    </row>
    <row r="105" spans="1:8" x14ac:dyDescent="0.25">
      <c r="A105" s="4">
        <v>127</v>
      </c>
      <c r="B105" s="36" t="s">
        <v>5</v>
      </c>
      <c r="C105" s="36" t="s">
        <v>5</v>
      </c>
      <c r="D105" s="36"/>
      <c r="E105" s="36" t="s">
        <v>5</v>
      </c>
      <c r="F105" s="36" t="s">
        <v>5</v>
      </c>
      <c r="G105" s="36"/>
      <c r="H105" s="36" t="s">
        <v>5</v>
      </c>
    </row>
    <row r="106" spans="1:8" x14ac:dyDescent="0.25">
      <c r="A106" s="4">
        <v>128</v>
      </c>
      <c r="B106" s="36" t="s">
        <v>5</v>
      </c>
      <c r="C106" s="36"/>
      <c r="D106" s="36"/>
      <c r="E106" s="36"/>
      <c r="F106" s="36"/>
      <c r="G106" s="36" t="s">
        <v>5</v>
      </c>
      <c r="H106" s="36"/>
    </row>
    <row r="107" spans="1:8" x14ac:dyDescent="0.25">
      <c r="A107" s="4">
        <v>129</v>
      </c>
      <c r="B107" s="36" t="s">
        <v>5</v>
      </c>
      <c r="C107" s="36" t="s">
        <v>5</v>
      </c>
      <c r="D107" s="36" t="s">
        <v>5</v>
      </c>
      <c r="E107" s="36" t="s">
        <v>5</v>
      </c>
      <c r="F107" s="36" t="s">
        <v>5</v>
      </c>
      <c r="G107" s="36"/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/>
      <c r="C109" s="36"/>
      <c r="D109" s="36"/>
      <c r="E109" s="36" t="s">
        <v>5</v>
      </c>
      <c r="F109" s="36" t="s">
        <v>5</v>
      </c>
      <c r="G109" s="36" t="s">
        <v>5</v>
      </c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108:F110 F107:H107 D107:E111 F77:H77 F32:F33 B14:H14 D44:E44 G6:H6 H32 B15:E15 B5:H5 H80:H84 B21:E21 C79:C80 B34 E23:F23 E19:E20 E18:H18 B26:C26 F78:G78 D32:E32 B33:E33 D45:D51 B44:C51 D88:D106 E45:E46 E53 D87:G87 G7:G8 I29:I39 F38 E47:H47 G48:H48 I41:I61 I63:I78 F6:F10 E64:F64 D37:H37 C22 B52:F52 F61:F63 E67:F71 F65:F66 E88:G97 G31:G33 H52:H53 D79:G84 H7:H12 F39:H46 G54:H69 D16:H17 B16:C16 B36:B37 B81:C111 B18:D20 B24:E25 E10:E12 E13:H13 B10:D13 B27:E31 D34 E34:E35 B38:E43 B35:D35 B6:E9 C36:H36 B53:D77 D85:F86 H87:H88">
    <cfRule type="cellIs" dxfId="8328" priority="623" operator="equal">
      <formula>"Energia"</formula>
    </cfRule>
    <cfRule type="cellIs" dxfId="8327" priority="625" operator="equal">
      <formula>"Operação"</formula>
    </cfRule>
    <cfRule type="cellIs" dxfId="8326" priority="626" operator="equal">
      <formula>"Chuva"</formula>
    </cfRule>
    <cfRule type="cellIs" dxfId="8325" priority="627" operator="equal">
      <formula>"Elétrico"</formula>
    </cfRule>
    <cfRule type="cellIs" dxfId="8324" priority="628" operator="equal">
      <formula>"Mecânico"</formula>
    </cfRule>
    <cfRule type="cellIs" dxfId="8323" priority="629" operator="equal">
      <formula>"Ok"</formula>
    </cfRule>
  </conditionalFormatting>
  <conditionalFormatting sqref="I5:I16 I19:I26 F108:F110 F107:H107 D107:E111 F77:H77 F32:F33 B14:H14 D44:E44 G6:H6 H32 B15:E15 B5:H5 H80:H84 B21:E21 C79:C80 B34 E23:F23 E19:E20 E18:H18 B26:C26 F78:G78 D32:E32 B33:E33 D45:D51 B44:C51 D88:D106 E45:E46 E53 D87:G87 G7:G8 I29:I39 F38 E47:H47 G48:H48 I41:I61 I63:I78 F6:F10 E64:F64 D37:H37 C22 B52:F52 F61:F63 E67:F71 F65:F66 E88:G97 G31:G33 H52:H53 D79:G84 H7:H12 F39:H46 G54:H69 D16:H17 B16:C16 B36:B37 B81:C111 B18:D20 B24:E25 E10:E12 E13:H13 B10:D13 B27:E31 D34 E34:E35 B38:E43 B35:D35 B6:E9 C36:H36 B53:D77 D85:F86 H87:H88">
    <cfRule type="cellIs" dxfId="8322" priority="624" operator="equal">
      <formula>"Feito"</formula>
    </cfRule>
  </conditionalFormatting>
  <conditionalFormatting sqref="J7">
    <cfRule type="iconSet" priority="622">
      <iconSet iconSet="3Arrows">
        <cfvo type="percent" val="0"/>
        <cfvo type="percent" val="33"/>
        <cfvo type="percent" val="67"/>
      </iconSet>
    </cfRule>
  </conditionalFormatting>
  <conditionalFormatting sqref="G28 G74:H76 H70:H71 B12:B13 G15:H15 G19:H19 G35:H35 G38 F33 B97:F97 H21:H23 D32:F32 G50:H51 G99 B98:D103 G101 G31:H33 H53 G52:G53 G103:G106 G108:G110 G5:H12 G39:H48 G54:H69 C12:C16 C18:C19 B10:C11 E10:F10 E11:E12 D10:D13 B5:F9">
    <cfRule type="cellIs" dxfId="8321" priority="621" operator="equal">
      <formula>"Energia"</formula>
    </cfRule>
  </conditionalFormatting>
  <conditionalFormatting sqref="H108:H111 H78 H94 G28 G35:H35 G74:H76 H70:H71 G15:H15 G19:H19 H31 H33 G38 H21:H23 G50:H51 H96 G99:H99 G101:H101 H100 G52:G53 G103:H106 G108:G110 G5:H12 G85:H86 H89">
    <cfRule type="cellIs" dxfId="8320" priority="614" operator="equal">
      <formula>"Energia"</formula>
    </cfRule>
    <cfRule type="cellIs" dxfId="8319" priority="616" operator="equal">
      <formula>"Operação"</formula>
    </cfRule>
    <cfRule type="cellIs" dxfId="8318" priority="617" operator="equal">
      <formula>"Chuva"</formula>
    </cfRule>
    <cfRule type="cellIs" dxfId="8317" priority="618" operator="equal">
      <formula>"Elétrico"</formula>
    </cfRule>
    <cfRule type="cellIs" dxfId="8316" priority="619" operator="equal">
      <formula>"Mecânico"</formula>
    </cfRule>
    <cfRule type="cellIs" dxfId="8315" priority="620" operator="equal">
      <formula>"Ok"</formula>
    </cfRule>
  </conditionalFormatting>
  <conditionalFormatting sqref="H108:H111 H78 H94 G28 G35:H35 G74:H76 H70:H71 G15:H15 G19:H19 H31 H33 G38 H21:H23 G50:H51 H96 G99:H99 G101:H101 H100 G52:G53 G103:H106 G108:G110 G5:H12 G85:H86 H89">
    <cfRule type="cellIs" dxfId="8314" priority="615" operator="equal">
      <formula>"Feito"</formula>
    </cfRule>
  </conditionalFormatting>
  <conditionalFormatting sqref="E103:F103 F98 E102">
    <cfRule type="cellIs" dxfId="8313" priority="613" operator="equal">
      <formula>"Energia"</formula>
    </cfRule>
  </conditionalFormatting>
  <conditionalFormatting sqref="F111 F30:F31 F11:F12 E103:F103 F19:F22 E48:F48 F15 F56:F57 F60 E73:F73 E54:F55 E50:F51 F49 F98 F104:F105 E102 F53 E58:F59 G30:H30 E75:F76 F74">
    <cfRule type="cellIs" dxfId="8312" priority="606" operator="equal">
      <formula>"Energia"</formula>
    </cfRule>
    <cfRule type="cellIs" dxfId="8311" priority="608" operator="equal">
      <formula>"Operação"</formula>
    </cfRule>
    <cfRule type="cellIs" dxfId="8310" priority="609" operator="equal">
      <formula>"Chuva"</formula>
    </cfRule>
    <cfRule type="cellIs" dxfId="8309" priority="610" operator="equal">
      <formula>"Elétrico"</formula>
    </cfRule>
    <cfRule type="cellIs" dxfId="8308" priority="611" operator="equal">
      <formula>"Mecânico"</formula>
    </cfRule>
    <cfRule type="cellIs" dxfId="8307" priority="612" operator="equal">
      <formula>"Ok"</formula>
    </cfRule>
  </conditionalFormatting>
  <conditionalFormatting sqref="F111 F30:F31 F11:F12 E103:F103 F19:F22 E48:F48 F15 F56:F57 F60 E73:F73 E54:F55 E50:F51 F49 F98 F104:F105 E102 F53 E58:F59 G30:H30 E75:F76 F74">
    <cfRule type="cellIs" dxfId="8306" priority="607" operator="equal">
      <formula>"Feito"</formula>
    </cfRule>
  </conditionalFormatting>
  <conditionalFormatting sqref="B79:B80 B78:E78">
    <cfRule type="cellIs" dxfId="8305" priority="599" operator="equal">
      <formula>"Energia"</formula>
    </cfRule>
    <cfRule type="cellIs" dxfId="8304" priority="601" operator="equal">
      <formula>"Operação"</formula>
    </cfRule>
    <cfRule type="cellIs" dxfId="8303" priority="602" operator="equal">
      <formula>"Chuva"</formula>
    </cfRule>
    <cfRule type="cellIs" dxfId="8302" priority="603" operator="equal">
      <formula>"Elétrico"</formula>
    </cfRule>
    <cfRule type="cellIs" dxfId="8301" priority="604" operator="equal">
      <formula>"Mecânico"</formula>
    </cfRule>
    <cfRule type="cellIs" dxfId="8300" priority="605" operator="equal">
      <formula>"Ok"</formula>
    </cfRule>
  </conditionalFormatting>
  <conditionalFormatting sqref="B79:B80 B78:E78">
    <cfRule type="cellIs" dxfId="8299" priority="600" operator="equal">
      <formula>"Feito"</formula>
    </cfRule>
  </conditionalFormatting>
  <conditionalFormatting sqref="C56">
    <cfRule type="cellIs" dxfId="8298" priority="592" operator="equal">
      <formula>"Energia"</formula>
    </cfRule>
    <cfRule type="cellIs" dxfId="8297" priority="594" operator="equal">
      <formula>"Operação"</formula>
    </cfRule>
    <cfRule type="cellIs" dxfId="8296" priority="595" operator="equal">
      <formula>"Chuva"</formula>
    </cfRule>
    <cfRule type="cellIs" dxfId="8295" priority="596" operator="equal">
      <formula>"Elétrico"</formula>
    </cfRule>
    <cfRule type="cellIs" dxfId="8294" priority="597" operator="equal">
      <formula>"Mecânico"</formula>
    </cfRule>
    <cfRule type="cellIs" dxfId="8293" priority="598" operator="equal">
      <formula>"Ok"</formula>
    </cfRule>
  </conditionalFormatting>
  <conditionalFormatting sqref="C56">
    <cfRule type="cellIs" dxfId="8292" priority="593" operator="equal">
      <formula>"Feito"</formula>
    </cfRule>
  </conditionalFormatting>
  <conditionalFormatting sqref="B111:C111">
    <cfRule type="cellIs" dxfId="8291" priority="591" operator="equal">
      <formula>"Energia"</formula>
    </cfRule>
  </conditionalFormatting>
  <conditionalFormatting sqref="B90:C90">
    <cfRule type="cellIs" dxfId="8290" priority="590" operator="equal">
      <formula>"Energia"</formula>
    </cfRule>
  </conditionalFormatting>
  <conditionalFormatting sqref="B92:C92">
    <cfRule type="cellIs" dxfId="8289" priority="589" operator="equal">
      <formula>"Energia"</formula>
    </cfRule>
  </conditionalFormatting>
  <conditionalFormatting sqref="C27:E27 D28:D30">
    <cfRule type="cellIs" dxfId="8288" priority="588" operator="equal">
      <formula>"Energia"</formula>
    </cfRule>
  </conditionalFormatting>
  <conditionalFormatting sqref="D60:D76">
    <cfRule type="cellIs" dxfId="8287" priority="587" operator="equal">
      <formula>"Energia"</formula>
    </cfRule>
  </conditionalFormatting>
  <conditionalFormatting sqref="C30:D30">
    <cfRule type="cellIs" dxfId="8286" priority="586" operator="equal">
      <formula>"Energia"</formula>
    </cfRule>
  </conditionalFormatting>
  <conditionalFormatting sqref="C35">
    <cfRule type="cellIs" dxfId="8285" priority="585" operator="equal">
      <formula>"Energia"</formula>
    </cfRule>
  </conditionalFormatting>
  <conditionalFormatting sqref="H79">
    <cfRule type="cellIs" dxfId="8284" priority="578" operator="equal">
      <formula>"Energia"</formula>
    </cfRule>
    <cfRule type="cellIs" dxfId="8283" priority="580" operator="equal">
      <formula>"Operação"</formula>
    </cfRule>
    <cfRule type="cellIs" dxfId="8282" priority="581" operator="equal">
      <formula>"Chuva"</formula>
    </cfRule>
    <cfRule type="cellIs" dxfId="8281" priority="582" operator="equal">
      <formula>"Elétrico"</formula>
    </cfRule>
    <cfRule type="cellIs" dxfId="8280" priority="583" operator="equal">
      <formula>"Mecânico"</formula>
    </cfRule>
    <cfRule type="cellIs" dxfId="8279" priority="584" operator="equal">
      <formula>"Ok"</formula>
    </cfRule>
  </conditionalFormatting>
  <conditionalFormatting sqref="H79">
    <cfRule type="cellIs" dxfId="8278" priority="579" operator="equal">
      <formula>"Feito"</formula>
    </cfRule>
  </conditionalFormatting>
  <conditionalFormatting sqref="F101">
    <cfRule type="cellIs" dxfId="8277" priority="571" operator="equal">
      <formula>"Energia"</formula>
    </cfRule>
    <cfRule type="cellIs" dxfId="8276" priority="573" operator="equal">
      <formula>"Operação"</formula>
    </cfRule>
    <cfRule type="cellIs" dxfId="8275" priority="574" operator="equal">
      <formula>"Chuva"</formula>
    </cfRule>
    <cfRule type="cellIs" dxfId="8274" priority="575" operator="equal">
      <formula>"Elétrico"</formula>
    </cfRule>
    <cfRule type="cellIs" dxfId="8273" priority="576" operator="equal">
      <formula>"Mecânico"</formula>
    </cfRule>
    <cfRule type="cellIs" dxfId="8272" priority="577" operator="equal">
      <formula>"Ok"</formula>
    </cfRule>
  </conditionalFormatting>
  <conditionalFormatting sqref="F101">
    <cfRule type="cellIs" dxfId="8271" priority="572" operator="equal">
      <formula>"Feito"</formula>
    </cfRule>
  </conditionalFormatting>
  <conditionalFormatting sqref="F101">
    <cfRule type="cellIs" dxfId="8270" priority="570" operator="equal">
      <formula>"Energia"</formula>
    </cfRule>
  </conditionalFormatting>
  <conditionalFormatting sqref="H104">
    <cfRule type="cellIs" dxfId="8269" priority="569" operator="equal">
      <formula>"Energia"</formula>
    </cfRule>
  </conditionalFormatting>
  <conditionalFormatting sqref="C41">
    <cfRule type="cellIs" dxfId="8268" priority="568" operator="equal">
      <formula>"Energia"</formula>
    </cfRule>
  </conditionalFormatting>
  <conditionalFormatting sqref="C57:C58">
    <cfRule type="cellIs" dxfId="8267" priority="567" operator="equal">
      <formula>"Energia"</formula>
    </cfRule>
  </conditionalFormatting>
  <conditionalFormatting sqref="C111">
    <cfRule type="cellIs" dxfId="8266" priority="566" operator="equal">
      <formula>"Energia"</formula>
    </cfRule>
  </conditionalFormatting>
  <conditionalFormatting sqref="C108">
    <cfRule type="cellIs" dxfId="8265" priority="565" operator="equal">
      <formula>"Energia"</formula>
    </cfRule>
  </conditionalFormatting>
  <conditionalFormatting sqref="D15:E15">
    <cfRule type="cellIs" dxfId="8264" priority="564" operator="equal">
      <formula>"Energia"</formula>
    </cfRule>
  </conditionalFormatting>
  <conditionalFormatting sqref="D27:D28">
    <cfRule type="cellIs" dxfId="8263" priority="563" operator="equal">
      <formula>"Energia"</formula>
    </cfRule>
  </conditionalFormatting>
  <conditionalFormatting sqref="E28:E29">
    <cfRule type="cellIs" dxfId="8262" priority="562" operator="equal">
      <formula>"Energia"</formula>
    </cfRule>
  </conditionalFormatting>
  <conditionalFormatting sqref="E28:E29">
    <cfRule type="cellIs" dxfId="8261" priority="561" operator="equal">
      <formula>"Energia"</formula>
    </cfRule>
  </conditionalFormatting>
  <conditionalFormatting sqref="D30">
    <cfRule type="cellIs" dxfId="8260" priority="560" operator="equal">
      <formula>"Energia"</formula>
    </cfRule>
  </conditionalFormatting>
  <conditionalFormatting sqref="D39:D40 D44:D53 D77">
    <cfRule type="cellIs" dxfId="8259" priority="559" operator="equal">
      <formula>"Energia"</formula>
    </cfRule>
  </conditionalFormatting>
  <conditionalFormatting sqref="D39:D40 D44:D53 D77">
    <cfRule type="cellIs" dxfId="8258" priority="558" operator="equal">
      <formula>"Energia"</formula>
    </cfRule>
  </conditionalFormatting>
  <conditionalFormatting sqref="D39:D40 D44:D53 D77">
    <cfRule type="cellIs" dxfId="8257" priority="557" operator="equal">
      <formula>"Energia"</formula>
    </cfRule>
  </conditionalFormatting>
  <conditionalFormatting sqref="E27">
    <cfRule type="cellIs" dxfId="8256" priority="556" operator="equal">
      <formula>"Energia"</formula>
    </cfRule>
  </conditionalFormatting>
  <conditionalFormatting sqref="F28">
    <cfRule type="cellIs" dxfId="8255" priority="549" operator="equal">
      <formula>"Energia"</formula>
    </cfRule>
    <cfRule type="cellIs" dxfId="8254" priority="551" operator="equal">
      <formula>"Operação"</formula>
    </cfRule>
    <cfRule type="cellIs" dxfId="8253" priority="552" operator="equal">
      <formula>"Chuva"</formula>
    </cfRule>
    <cfRule type="cellIs" dxfId="8252" priority="553" operator="equal">
      <formula>"Elétrico"</formula>
    </cfRule>
    <cfRule type="cellIs" dxfId="8251" priority="554" operator="equal">
      <formula>"Mecânico"</formula>
    </cfRule>
    <cfRule type="cellIs" dxfId="8250" priority="555" operator="equal">
      <formula>"Ok"</formula>
    </cfRule>
  </conditionalFormatting>
  <conditionalFormatting sqref="F28">
    <cfRule type="cellIs" dxfId="8249" priority="550" operator="equal">
      <formula>"Feito"</formula>
    </cfRule>
  </conditionalFormatting>
  <conditionalFormatting sqref="F28">
    <cfRule type="cellIs" dxfId="8248" priority="548" operator="equal">
      <formula>"Energia"</formula>
    </cfRule>
  </conditionalFormatting>
  <conditionalFormatting sqref="F28">
    <cfRule type="cellIs" dxfId="8247" priority="547" operator="equal">
      <formula>"Energia"</formula>
    </cfRule>
  </conditionalFormatting>
  <conditionalFormatting sqref="G45">
    <cfRule type="cellIs" dxfId="8246" priority="540" operator="equal">
      <formula>"Energia"</formula>
    </cfRule>
    <cfRule type="cellIs" dxfId="8245" priority="542" operator="equal">
      <formula>"Operação"</formula>
    </cfRule>
    <cfRule type="cellIs" dxfId="8244" priority="543" operator="equal">
      <formula>"Chuva"</formula>
    </cfRule>
    <cfRule type="cellIs" dxfId="8243" priority="544" operator="equal">
      <formula>"Elétrico"</formula>
    </cfRule>
    <cfRule type="cellIs" dxfId="8242" priority="545" operator="equal">
      <formula>"Mecânico"</formula>
    </cfRule>
    <cfRule type="cellIs" dxfId="8241" priority="546" operator="equal">
      <formula>"Ok"</formula>
    </cfRule>
  </conditionalFormatting>
  <conditionalFormatting sqref="G45">
    <cfRule type="cellIs" dxfId="8240" priority="541" operator="equal">
      <formula>"Feito"</formula>
    </cfRule>
  </conditionalFormatting>
  <conditionalFormatting sqref="E108">
    <cfRule type="cellIs" dxfId="8239" priority="539" operator="equal">
      <formula>"Energia"</formula>
    </cfRule>
  </conditionalFormatting>
  <conditionalFormatting sqref="G9:H10 H11">
    <cfRule type="cellIs" dxfId="8238" priority="532" operator="equal">
      <formula>"Energia"</formula>
    </cfRule>
    <cfRule type="cellIs" dxfId="8237" priority="534" operator="equal">
      <formula>"Operação"</formula>
    </cfRule>
    <cfRule type="cellIs" dxfId="8236" priority="535" operator="equal">
      <formula>"Chuva"</formula>
    </cfRule>
    <cfRule type="cellIs" dxfId="8235" priority="536" operator="equal">
      <formula>"Elétrico"</formula>
    </cfRule>
    <cfRule type="cellIs" dxfId="8234" priority="537" operator="equal">
      <formula>"Mecânico"</formula>
    </cfRule>
    <cfRule type="cellIs" dxfId="8233" priority="538" operator="equal">
      <formula>"Ok"</formula>
    </cfRule>
  </conditionalFormatting>
  <conditionalFormatting sqref="G9:H10 H11">
    <cfRule type="cellIs" dxfId="8232" priority="533" operator="equal">
      <formula>"Feito"</formula>
    </cfRule>
  </conditionalFormatting>
  <conditionalFormatting sqref="H78">
    <cfRule type="cellIs" dxfId="8231" priority="531" operator="equal">
      <formula>"Energia"</formula>
    </cfRule>
  </conditionalFormatting>
  <conditionalFormatting sqref="G111">
    <cfRule type="cellIs" dxfId="8230" priority="524" operator="equal">
      <formula>"Energia"</formula>
    </cfRule>
    <cfRule type="cellIs" dxfId="8229" priority="526" operator="equal">
      <formula>"Operação"</formula>
    </cfRule>
    <cfRule type="cellIs" dxfId="8228" priority="527" operator="equal">
      <formula>"Chuva"</formula>
    </cfRule>
    <cfRule type="cellIs" dxfId="8227" priority="528" operator="equal">
      <formula>"Elétrico"</formula>
    </cfRule>
    <cfRule type="cellIs" dxfId="8226" priority="529" operator="equal">
      <formula>"Mecânico"</formula>
    </cfRule>
    <cfRule type="cellIs" dxfId="8225" priority="530" operator="equal">
      <formula>"Ok"</formula>
    </cfRule>
  </conditionalFormatting>
  <conditionalFormatting sqref="G111">
    <cfRule type="cellIs" dxfId="8224" priority="525" operator="equal">
      <formula>"Feito"</formula>
    </cfRule>
  </conditionalFormatting>
  <conditionalFormatting sqref="F34:F35">
    <cfRule type="cellIs" dxfId="8223" priority="517" operator="equal">
      <formula>"Energia"</formula>
    </cfRule>
    <cfRule type="cellIs" dxfId="8222" priority="519" operator="equal">
      <formula>"Operação"</formula>
    </cfRule>
    <cfRule type="cellIs" dxfId="8221" priority="520" operator="equal">
      <formula>"Chuva"</formula>
    </cfRule>
    <cfRule type="cellIs" dxfId="8220" priority="521" operator="equal">
      <formula>"Elétrico"</formula>
    </cfRule>
    <cfRule type="cellIs" dxfId="8219" priority="522" operator="equal">
      <formula>"Mecânico"</formula>
    </cfRule>
    <cfRule type="cellIs" dxfId="8218" priority="523" operator="equal">
      <formula>"Ok"</formula>
    </cfRule>
  </conditionalFormatting>
  <conditionalFormatting sqref="F34:F35">
    <cfRule type="cellIs" dxfId="8217" priority="518" operator="equal">
      <formula>"Feito"</formula>
    </cfRule>
  </conditionalFormatting>
  <conditionalFormatting sqref="F24:H24">
    <cfRule type="cellIs" dxfId="8216" priority="510" operator="equal">
      <formula>"Energia"</formula>
    </cfRule>
    <cfRule type="cellIs" dxfId="8215" priority="512" operator="equal">
      <formula>"Operação"</formula>
    </cfRule>
    <cfRule type="cellIs" dxfId="8214" priority="513" operator="equal">
      <formula>"Chuva"</formula>
    </cfRule>
    <cfRule type="cellIs" dxfId="8213" priority="514" operator="equal">
      <formula>"Elétrico"</formula>
    </cfRule>
    <cfRule type="cellIs" dxfId="8212" priority="515" operator="equal">
      <formula>"Mecânico"</formula>
    </cfRule>
    <cfRule type="cellIs" dxfId="8211" priority="516" operator="equal">
      <formula>"Ok"</formula>
    </cfRule>
  </conditionalFormatting>
  <conditionalFormatting sqref="F24:H24">
    <cfRule type="cellIs" dxfId="8210" priority="511" operator="equal">
      <formula>"Feito"</formula>
    </cfRule>
  </conditionalFormatting>
  <conditionalFormatting sqref="D26:F26">
    <cfRule type="cellIs" dxfId="8209" priority="503" operator="equal">
      <formula>"Energia"</formula>
    </cfRule>
    <cfRule type="cellIs" dxfId="8208" priority="505" operator="equal">
      <formula>"Operação"</formula>
    </cfRule>
    <cfRule type="cellIs" dxfId="8207" priority="506" operator="equal">
      <formula>"Chuva"</formula>
    </cfRule>
    <cfRule type="cellIs" dxfId="8206" priority="507" operator="equal">
      <formula>"Elétrico"</formula>
    </cfRule>
    <cfRule type="cellIs" dxfId="8205" priority="508" operator="equal">
      <formula>"Mecânico"</formula>
    </cfRule>
    <cfRule type="cellIs" dxfId="8204" priority="509" operator="equal">
      <formula>"Ok"</formula>
    </cfRule>
  </conditionalFormatting>
  <conditionalFormatting sqref="D26:F26">
    <cfRule type="cellIs" dxfId="8203" priority="504" operator="equal">
      <formula>"Feito"</formula>
    </cfRule>
  </conditionalFormatting>
  <conditionalFormatting sqref="G73:H73">
    <cfRule type="cellIs" dxfId="8202" priority="496" operator="equal">
      <formula>"Energia"</formula>
    </cfRule>
    <cfRule type="cellIs" dxfId="8201" priority="498" operator="equal">
      <formula>"Operação"</formula>
    </cfRule>
    <cfRule type="cellIs" dxfId="8200" priority="499" operator="equal">
      <formula>"Chuva"</formula>
    </cfRule>
    <cfRule type="cellIs" dxfId="8199" priority="500" operator="equal">
      <formula>"Elétrico"</formula>
    </cfRule>
    <cfRule type="cellIs" dxfId="8198" priority="501" operator="equal">
      <formula>"Mecânico"</formula>
    </cfRule>
    <cfRule type="cellIs" dxfId="8197" priority="502" operator="equal">
      <formula>"Ok"</formula>
    </cfRule>
  </conditionalFormatting>
  <conditionalFormatting sqref="G73:H73">
    <cfRule type="cellIs" dxfId="8196" priority="497" operator="equal">
      <formula>"Feito"</formula>
    </cfRule>
  </conditionalFormatting>
  <conditionalFormatting sqref="G70:G72">
    <cfRule type="cellIs" dxfId="8195" priority="489" operator="equal">
      <formula>"Energia"</formula>
    </cfRule>
    <cfRule type="cellIs" dxfId="8194" priority="491" operator="equal">
      <formula>"Operação"</formula>
    </cfRule>
    <cfRule type="cellIs" dxfId="8193" priority="492" operator="equal">
      <formula>"Chuva"</formula>
    </cfRule>
    <cfRule type="cellIs" dxfId="8192" priority="493" operator="equal">
      <formula>"Elétrico"</formula>
    </cfRule>
    <cfRule type="cellIs" dxfId="8191" priority="494" operator="equal">
      <formula>"Mecânico"</formula>
    </cfRule>
    <cfRule type="cellIs" dxfId="8190" priority="495" operator="equal">
      <formula>"Ok"</formula>
    </cfRule>
  </conditionalFormatting>
  <conditionalFormatting sqref="G70:G72">
    <cfRule type="cellIs" dxfId="8189" priority="490" operator="equal">
      <formula>"Feito"</formula>
    </cfRule>
  </conditionalFormatting>
  <conditionalFormatting sqref="C97:D97 C95:D95">
    <cfRule type="cellIs" dxfId="8188" priority="488" operator="equal">
      <formula>"Energia"</formula>
    </cfRule>
  </conditionalFormatting>
  <conditionalFormatting sqref="E13:H13">
    <cfRule type="cellIs" dxfId="8187" priority="487" operator="equal">
      <formula>"Energia"</formula>
    </cfRule>
  </conditionalFormatting>
  <conditionalFormatting sqref="D16:E16">
    <cfRule type="cellIs" dxfId="8186" priority="486" operator="equal">
      <formula>"Energia"</formula>
    </cfRule>
  </conditionalFormatting>
  <conditionalFormatting sqref="D17:D20">
    <cfRule type="cellIs" dxfId="8185" priority="485" operator="equal">
      <formula>"Energia"</formula>
    </cfRule>
  </conditionalFormatting>
  <conditionalFormatting sqref="E18:H18">
    <cfRule type="cellIs" dxfId="8184" priority="484" operator="equal">
      <formula>"Energia"</formula>
    </cfRule>
  </conditionalFormatting>
  <conditionalFormatting sqref="D36">
    <cfRule type="cellIs" dxfId="8183" priority="483" operator="equal">
      <formula>"Energia"</formula>
    </cfRule>
  </conditionalFormatting>
  <conditionalFormatting sqref="D36">
    <cfRule type="cellIs" dxfId="8182" priority="482" operator="equal">
      <formula>"Energia"</formula>
    </cfRule>
  </conditionalFormatting>
  <conditionalFormatting sqref="D14:H14">
    <cfRule type="cellIs" dxfId="8181" priority="481" operator="equal">
      <formula>"Energia"</formula>
    </cfRule>
  </conditionalFormatting>
  <conditionalFormatting sqref="E17:H17">
    <cfRule type="cellIs" dxfId="8180" priority="480" operator="equal">
      <formula>"Energia"</formula>
    </cfRule>
  </conditionalFormatting>
  <conditionalFormatting sqref="G23">
    <cfRule type="cellIs" dxfId="8179" priority="473" operator="equal">
      <formula>"Energia"</formula>
    </cfRule>
    <cfRule type="cellIs" dxfId="8178" priority="475" operator="equal">
      <formula>"Operação"</formula>
    </cfRule>
    <cfRule type="cellIs" dxfId="8177" priority="476" operator="equal">
      <formula>"Chuva"</formula>
    </cfRule>
    <cfRule type="cellIs" dxfId="8176" priority="477" operator="equal">
      <formula>"Elétrico"</formula>
    </cfRule>
    <cfRule type="cellIs" dxfId="8175" priority="478" operator="equal">
      <formula>"Mecânico"</formula>
    </cfRule>
    <cfRule type="cellIs" dxfId="8174" priority="479" operator="equal">
      <formula>"Ok"</formula>
    </cfRule>
  </conditionalFormatting>
  <conditionalFormatting sqref="G23">
    <cfRule type="cellIs" dxfId="8173" priority="474" operator="equal">
      <formula>"Feito"</formula>
    </cfRule>
  </conditionalFormatting>
  <conditionalFormatting sqref="G23">
    <cfRule type="cellIs" dxfId="8172" priority="472" operator="equal">
      <formula>"Energia"</formula>
    </cfRule>
  </conditionalFormatting>
  <conditionalFormatting sqref="F29:G29">
    <cfRule type="cellIs" dxfId="8171" priority="465" operator="equal">
      <formula>"Energia"</formula>
    </cfRule>
    <cfRule type="cellIs" dxfId="8170" priority="467" operator="equal">
      <formula>"Operação"</formula>
    </cfRule>
    <cfRule type="cellIs" dxfId="8169" priority="468" operator="equal">
      <formula>"Chuva"</formula>
    </cfRule>
    <cfRule type="cellIs" dxfId="8168" priority="469" operator="equal">
      <formula>"Elétrico"</formula>
    </cfRule>
    <cfRule type="cellIs" dxfId="8167" priority="470" operator="equal">
      <formula>"Mecânico"</formula>
    </cfRule>
    <cfRule type="cellIs" dxfId="8166" priority="471" operator="equal">
      <formula>"Ok"</formula>
    </cfRule>
  </conditionalFormatting>
  <conditionalFormatting sqref="F29:G29">
    <cfRule type="cellIs" dxfId="8165" priority="466" operator="equal">
      <formula>"Feito"</formula>
    </cfRule>
  </conditionalFormatting>
  <conditionalFormatting sqref="F29:G29">
    <cfRule type="cellIs" dxfId="8164" priority="464" operator="equal">
      <formula>"Energia"</formula>
    </cfRule>
  </conditionalFormatting>
  <conditionalFormatting sqref="D33:E33 D34">
    <cfRule type="cellIs" dxfId="8163" priority="463" operator="equal">
      <formula>"Energia"</formula>
    </cfRule>
  </conditionalFormatting>
  <conditionalFormatting sqref="D33:E33 D34">
    <cfRule type="cellIs" dxfId="8162" priority="462" operator="equal">
      <formula>"Energia"</formula>
    </cfRule>
  </conditionalFormatting>
  <conditionalFormatting sqref="E36">
    <cfRule type="cellIs" dxfId="8161" priority="461" operator="equal">
      <formula>"Energia"</formula>
    </cfRule>
  </conditionalFormatting>
  <conditionalFormatting sqref="E36">
    <cfRule type="cellIs" dxfId="8160" priority="460" operator="equal">
      <formula>"Energia"</formula>
    </cfRule>
  </conditionalFormatting>
  <conditionalFormatting sqref="G36:H36">
    <cfRule type="cellIs" dxfId="8159" priority="459" operator="equal">
      <formula>"Energia"</formula>
    </cfRule>
  </conditionalFormatting>
  <conditionalFormatting sqref="G36:H36">
    <cfRule type="cellIs" dxfId="8158" priority="458" operator="equal">
      <formula>"Energia"</formula>
    </cfRule>
  </conditionalFormatting>
  <conditionalFormatting sqref="E37:H37">
    <cfRule type="cellIs" dxfId="8157" priority="457" operator="equal">
      <formula>"Energia"</formula>
    </cfRule>
  </conditionalFormatting>
  <conditionalFormatting sqref="E37:H37">
    <cfRule type="cellIs" dxfId="8156" priority="456" operator="equal">
      <formula>"Energia"</formula>
    </cfRule>
  </conditionalFormatting>
  <conditionalFormatting sqref="E39">
    <cfRule type="cellIs" dxfId="8155" priority="455" operator="equal">
      <formula>"Energia"</formula>
    </cfRule>
  </conditionalFormatting>
  <conditionalFormatting sqref="E39">
    <cfRule type="cellIs" dxfId="8154" priority="454" operator="equal">
      <formula>"Energia"</formula>
    </cfRule>
  </conditionalFormatting>
  <conditionalFormatting sqref="E39">
    <cfRule type="cellIs" dxfId="8153" priority="453" operator="equal">
      <formula>"Energia"</formula>
    </cfRule>
  </conditionalFormatting>
  <conditionalFormatting sqref="E56">
    <cfRule type="cellIs" dxfId="8152" priority="446" operator="equal">
      <formula>"Energia"</formula>
    </cfRule>
    <cfRule type="cellIs" dxfId="8151" priority="448" operator="equal">
      <formula>"Operação"</formula>
    </cfRule>
    <cfRule type="cellIs" dxfId="8150" priority="449" operator="equal">
      <formula>"Chuva"</formula>
    </cfRule>
    <cfRule type="cellIs" dxfId="8149" priority="450" operator="equal">
      <formula>"Elétrico"</formula>
    </cfRule>
    <cfRule type="cellIs" dxfId="8148" priority="451" operator="equal">
      <formula>"Mecânico"</formula>
    </cfRule>
    <cfRule type="cellIs" dxfId="8147" priority="452" operator="equal">
      <formula>"Ok"</formula>
    </cfRule>
  </conditionalFormatting>
  <conditionalFormatting sqref="E56">
    <cfRule type="cellIs" dxfId="8146" priority="447" operator="equal">
      <formula>"Feito"</formula>
    </cfRule>
  </conditionalFormatting>
  <conditionalFormatting sqref="E57">
    <cfRule type="cellIs" dxfId="8145" priority="439" operator="equal">
      <formula>"Energia"</formula>
    </cfRule>
    <cfRule type="cellIs" dxfId="8144" priority="441" operator="equal">
      <formula>"Operação"</formula>
    </cfRule>
    <cfRule type="cellIs" dxfId="8143" priority="442" operator="equal">
      <formula>"Chuva"</formula>
    </cfRule>
    <cfRule type="cellIs" dxfId="8142" priority="443" operator="equal">
      <formula>"Elétrico"</formula>
    </cfRule>
    <cfRule type="cellIs" dxfId="8141" priority="444" operator="equal">
      <formula>"Mecânico"</formula>
    </cfRule>
    <cfRule type="cellIs" dxfId="8140" priority="445" operator="equal">
      <formula>"Ok"</formula>
    </cfRule>
  </conditionalFormatting>
  <conditionalFormatting sqref="E57">
    <cfRule type="cellIs" dxfId="8139" priority="440" operator="equal">
      <formula>"Feito"</formula>
    </cfRule>
  </conditionalFormatting>
  <conditionalFormatting sqref="E60">
    <cfRule type="cellIs" dxfId="8138" priority="432" operator="equal">
      <formula>"Energia"</formula>
    </cfRule>
    <cfRule type="cellIs" dxfId="8137" priority="434" operator="equal">
      <formula>"Operação"</formula>
    </cfRule>
    <cfRule type="cellIs" dxfId="8136" priority="435" operator="equal">
      <formula>"Chuva"</formula>
    </cfRule>
    <cfRule type="cellIs" dxfId="8135" priority="436" operator="equal">
      <formula>"Elétrico"</formula>
    </cfRule>
    <cfRule type="cellIs" dxfId="8134" priority="437" operator="equal">
      <formula>"Mecânico"</formula>
    </cfRule>
    <cfRule type="cellIs" dxfId="8133" priority="438" operator="equal">
      <formula>"Ok"</formula>
    </cfRule>
  </conditionalFormatting>
  <conditionalFormatting sqref="E60">
    <cfRule type="cellIs" dxfId="8132" priority="433" operator="equal">
      <formula>"Feito"</formula>
    </cfRule>
  </conditionalFormatting>
  <conditionalFormatting sqref="E77">
    <cfRule type="cellIs" dxfId="8131" priority="425" operator="equal">
      <formula>"Energia"</formula>
    </cfRule>
    <cfRule type="cellIs" dxfId="8130" priority="427" operator="equal">
      <formula>"Operação"</formula>
    </cfRule>
    <cfRule type="cellIs" dxfId="8129" priority="428" operator="equal">
      <formula>"Chuva"</formula>
    </cfRule>
    <cfRule type="cellIs" dxfId="8128" priority="429" operator="equal">
      <formula>"Elétrico"</formula>
    </cfRule>
    <cfRule type="cellIs" dxfId="8127" priority="430" operator="equal">
      <formula>"Mecânico"</formula>
    </cfRule>
    <cfRule type="cellIs" dxfId="8126" priority="431" operator="equal">
      <formula>"Ok"</formula>
    </cfRule>
  </conditionalFormatting>
  <conditionalFormatting sqref="E77">
    <cfRule type="cellIs" dxfId="8125" priority="426" operator="equal">
      <formula>"Feito"</formula>
    </cfRule>
  </conditionalFormatting>
  <conditionalFormatting sqref="G20:H20">
    <cfRule type="cellIs" dxfId="8124" priority="418" operator="equal">
      <formula>"Energia"</formula>
    </cfRule>
    <cfRule type="cellIs" dxfId="8123" priority="420" operator="equal">
      <formula>"Operação"</formula>
    </cfRule>
    <cfRule type="cellIs" dxfId="8122" priority="421" operator="equal">
      <formula>"Chuva"</formula>
    </cfRule>
    <cfRule type="cellIs" dxfId="8121" priority="422" operator="equal">
      <formula>"Elétrico"</formula>
    </cfRule>
    <cfRule type="cellIs" dxfId="8120" priority="423" operator="equal">
      <formula>"Mecânico"</formula>
    </cfRule>
    <cfRule type="cellIs" dxfId="8119" priority="424" operator="equal">
      <formula>"Ok"</formula>
    </cfRule>
  </conditionalFormatting>
  <conditionalFormatting sqref="G20:H20">
    <cfRule type="cellIs" dxfId="8118" priority="419" operator="equal">
      <formula>"Feito"</formula>
    </cfRule>
  </conditionalFormatting>
  <conditionalFormatting sqref="G21">
    <cfRule type="cellIs" dxfId="8117" priority="411" operator="equal">
      <formula>"Energia"</formula>
    </cfRule>
    <cfRule type="cellIs" dxfId="8116" priority="413" operator="equal">
      <formula>"Operação"</formula>
    </cfRule>
    <cfRule type="cellIs" dxfId="8115" priority="414" operator="equal">
      <formula>"Chuva"</formula>
    </cfRule>
    <cfRule type="cellIs" dxfId="8114" priority="415" operator="equal">
      <formula>"Elétrico"</formula>
    </cfRule>
    <cfRule type="cellIs" dxfId="8113" priority="416" operator="equal">
      <formula>"Mecânico"</formula>
    </cfRule>
    <cfRule type="cellIs" dxfId="8112" priority="417" operator="equal">
      <formula>"Ok"</formula>
    </cfRule>
  </conditionalFormatting>
  <conditionalFormatting sqref="G21">
    <cfRule type="cellIs" dxfId="8111" priority="412" operator="equal">
      <formula>"Feito"</formula>
    </cfRule>
  </conditionalFormatting>
  <conditionalFormatting sqref="G25">
    <cfRule type="cellIs" dxfId="8110" priority="404" operator="equal">
      <formula>"Energia"</formula>
    </cfRule>
    <cfRule type="cellIs" dxfId="8109" priority="406" operator="equal">
      <formula>"Operação"</formula>
    </cfRule>
    <cfRule type="cellIs" dxfId="8108" priority="407" operator="equal">
      <formula>"Chuva"</formula>
    </cfRule>
    <cfRule type="cellIs" dxfId="8107" priority="408" operator="equal">
      <formula>"Elétrico"</formula>
    </cfRule>
    <cfRule type="cellIs" dxfId="8106" priority="409" operator="equal">
      <formula>"Mecânico"</formula>
    </cfRule>
    <cfRule type="cellIs" dxfId="8105" priority="410" operator="equal">
      <formula>"Ok"</formula>
    </cfRule>
  </conditionalFormatting>
  <conditionalFormatting sqref="G25">
    <cfRule type="cellIs" dxfId="8104" priority="405" operator="equal">
      <formula>"Feito"</formula>
    </cfRule>
  </conditionalFormatting>
  <conditionalFormatting sqref="G25">
    <cfRule type="cellIs" dxfId="8103" priority="403" operator="equal">
      <formula>"Energia"</formula>
    </cfRule>
  </conditionalFormatting>
  <conditionalFormatting sqref="H25">
    <cfRule type="cellIs" dxfId="8102" priority="396" operator="equal">
      <formula>"Energia"</formula>
    </cfRule>
    <cfRule type="cellIs" dxfId="8101" priority="398" operator="equal">
      <formula>"Operação"</formula>
    </cfRule>
    <cfRule type="cellIs" dxfId="8100" priority="399" operator="equal">
      <formula>"Chuva"</formula>
    </cfRule>
    <cfRule type="cellIs" dxfId="8099" priority="400" operator="equal">
      <formula>"Elétrico"</formula>
    </cfRule>
    <cfRule type="cellIs" dxfId="8098" priority="401" operator="equal">
      <formula>"Mecânico"</formula>
    </cfRule>
    <cfRule type="cellIs" dxfId="8097" priority="402" operator="equal">
      <formula>"Ok"</formula>
    </cfRule>
  </conditionalFormatting>
  <conditionalFormatting sqref="H25">
    <cfRule type="cellIs" dxfId="8096" priority="397" operator="equal">
      <formula>"Feito"</formula>
    </cfRule>
  </conditionalFormatting>
  <conditionalFormatting sqref="H25">
    <cfRule type="cellIs" dxfId="8095" priority="395" operator="equal">
      <formula>"Energia"</formula>
    </cfRule>
  </conditionalFormatting>
  <conditionalFormatting sqref="G35:H35">
    <cfRule type="cellIs" dxfId="8094" priority="388" operator="equal">
      <formula>"Energia"</formula>
    </cfRule>
    <cfRule type="cellIs" dxfId="8093" priority="390" operator="equal">
      <formula>"Operação"</formula>
    </cfRule>
    <cfRule type="cellIs" dxfId="8092" priority="391" operator="equal">
      <formula>"Chuva"</formula>
    </cfRule>
    <cfRule type="cellIs" dxfId="8091" priority="392" operator="equal">
      <formula>"Elétrico"</formula>
    </cfRule>
    <cfRule type="cellIs" dxfId="8090" priority="393" operator="equal">
      <formula>"Mecânico"</formula>
    </cfRule>
    <cfRule type="cellIs" dxfId="8089" priority="394" operator="equal">
      <formula>"Ok"</formula>
    </cfRule>
  </conditionalFormatting>
  <conditionalFormatting sqref="G35:H35">
    <cfRule type="cellIs" dxfId="8088" priority="389" operator="equal">
      <formula>"Feito"</formula>
    </cfRule>
  </conditionalFormatting>
  <conditionalFormatting sqref="H26:H29">
    <cfRule type="cellIs" dxfId="8087" priority="381" operator="equal">
      <formula>"Energia"</formula>
    </cfRule>
    <cfRule type="cellIs" dxfId="8086" priority="383" operator="equal">
      <formula>"Operação"</formula>
    </cfRule>
    <cfRule type="cellIs" dxfId="8085" priority="384" operator="equal">
      <formula>"Chuva"</formula>
    </cfRule>
    <cfRule type="cellIs" dxfId="8084" priority="385" operator="equal">
      <formula>"Elétrico"</formula>
    </cfRule>
    <cfRule type="cellIs" dxfId="8083" priority="386" operator="equal">
      <formula>"Mecânico"</formula>
    </cfRule>
    <cfRule type="cellIs" dxfId="8082" priority="387" operator="equal">
      <formula>"Ok"</formula>
    </cfRule>
  </conditionalFormatting>
  <conditionalFormatting sqref="H26:H29">
    <cfRule type="cellIs" dxfId="8081" priority="382" operator="equal">
      <formula>"Feito"</formula>
    </cfRule>
  </conditionalFormatting>
  <conditionalFormatting sqref="H26:H29">
    <cfRule type="cellIs" dxfId="8080" priority="380" operator="equal">
      <formula>"Energia"</formula>
    </cfRule>
  </conditionalFormatting>
  <conditionalFormatting sqref="G26">
    <cfRule type="cellIs" dxfId="8079" priority="373" operator="equal">
      <formula>"Energia"</formula>
    </cfRule>
    <cfRule type="cellIs" dxfId="8078" priority="375" operator="equal">
      <formula>"Operação"</formula>
    </cfRule>
    <cfRule type="cellIs" dxfId="8077" priority="376" operator="equal">
      <formula>"Chuva"</formula>
    </cfRule>
    <cfRule type="cellIs" dxfId="8076" priority="377" operator="equal">
      <formula>"Elétrico"</formula>
    </cfRule>
    <cfRule type="cellIs" dxfId="8075" priority="378" operator="equal">
      <formula>"Mecânico"</formula>
    </cfRule>
    <cfRule type="cellIs" dxfId="8074" priority="379" operator="equal">
      <formula>"Ok"</formula>
    </cfRule>
  </conditionalFormatting>
  <conditionalFormatting sqref="G26">
    <cfRule type="cellIs" dxfId="8073" priority="374" operator="equal">
      <formula>"Feito"</formula>
    </cfRule>
  </conditionalFormatting>
  <conditionalFormatting sqref="G26">
    <cfRule type="cellIs" dxfId="8072" priority="372" operator="equal">
      <formula>"Energia"</formula>
    </cfRule>
  </conditionalFormatting>
  <conditionalFormatting sqref="G27">
    <cfRule type="cellIs" dxfId="8071" priority="365" operator="equal">
      <formula>"Energia"</formula>
    </cfRule>
    <cfRule type="cellIs" dxfId="8070" priority="367" operator="equal">
      <formula>"Operação"</formula>
    </cfRule>
    <cfRule type="cellIs" dxfId="8069" priority="368" operator="equal">
      <formula>"Chuva"</formula>
    </cfRule>
    <cfRule type="cellIs" dxfId="8068" priority="369" operator="equal">
      <formula>"Elétrico"</formula>
    </cfRule>
    <cfRule type="cellIs" dxfId="8067" priority="370" operator="equal">
      <formula>"Mecânico"</formula>
    </cfRule>
    <cfRule type="cellIs" dxfId="8066" priority="371" operator="equal">
      <formula>"Ok"</formula>
    </cfRule>
  </conditionalFormatting>
  <conditionalFormatting sqref="G27">
    <cfRule type="cellIs" dxfId="8065" priority="366" operator="equal">
      <formula>"Feito"</formula>
    </cfRule>
  </conditionalFormatting>
  <conditionalFormatting sqref="G27">
    <cfRule type="cellIs" dxfId="8064" priority="364" operator="equal">
      <formula>"Energia"</formula>
    </cfRule>
  </conditionalFormatting>
  <conditionalFormatting sqref="G34:H34">
    <cfRule type="cellIs" dxfId="8063" priority="357" operator="equal">
      <formula>"Energia"</formula>
    </cfRule>
    <cfRule type="cellIs" dxfId="8062" priority="359" operator="equal">
      <formula>"Operação"</formula>
    </cfRule>
    <cfRule type="cellIs" dxfId="8061" priority="360" operator="equal">
      <formula>"Chuva"</formula>
    </cfRule>
    <cfRule type="cellIs" dxfId="8060" priority="361" operator="equal">
      <formula>"Elétrico"</formula>
    </cfRule>
    <cfRule type="cellIs" dxfId="8059" priority="362" operator="equal">
      <formula>"Mecânico"</formula>
    </cfRule>
    <cfRule type="cellIs" dxfId="8058" priority="363" operator="equal">
      <formula>"Ok"</formula>
    </cfRule>
  </conditionalFormatting>
  <conditionalFormatting sqref="G34:H34">
    <cfRule type="cellIs" dxfId="8057" priority="358" operator="equal">
      <formula>"Feito"</formula>
    </cfRule>
  </conditionalFormatting>
  <conditionalFormatting sqref="G34:H34">
    <cfRule type="cellIs" dxfId="8056" priority="356" operator="equal">
      <formula>"Energia"</formula>
    </cfRule>
  </conditionalFormatting>
  <conditionalFormatting sqref="H38">
    <cfRule type="cellIs" dxfId="8055" priority="349" operator="equal">
      <formula>"Energia"</formula>
    </cfRule>
    <cfRule type="cellIs" dxfId="8054" priority="351" operator="equal">
      <formula>"Operação"</formula>
    </cfRule>
    <cfRule type="cellIs" dxfId="8053" priority="352" operator="equal">
      <formula>"Chuva"</formula>
    </cfRule>
    <cfRule type="cellIs" dxfId="8052" priority="353" operator="equal">
      <formula>"Elétrico"</formula>
    </cfRule>
    <cfRule type="cellIs" dxfId="8051" priority="354" operator="equal">
      <formula>"Mecânico"</formula>
    </cfRule>
    <cfRule type="cellIs" dxfId="8050" priority="355" operator="equal">
      <formula>"Ok"</formula>
    </cfRule>
  </conditionalFormatting>
  <conditionalFormatting sqref="H38">
    <cfRule type="cellIs" dxfId="8049" priority="350" operator="equal">
      <formula>"Feito"</formula>
    </cfRule>
  </conditionalFormatting>
  <conditionalFormatting sqref="H38">
    <cfRule type="cellIs" dxfId="8048" priority="348" operator="equal">
      <formula>"Energia"</formula>
    </cfRule>
  </conditionalFormatting>
  <conditionalFormatting sqref="H38">
    <cfRule type="cellIs" dxfId="8047" priority="347" operator="equal">
      <formula>"Energia"</formula>
    </cfRule>
  </conditionalFormatting>
  <conditionalFormatting sqref="H33">
    <cfRule type="cellIs" dxfId="8046" priority="340" operator="equal">
      <formula>"Energia"</formula>
    </cfRule>
    <cfRule type="cellIs" dxfId="8045" priority="342" operator="equal">
      <formula>"Operação"</formula>
    </cfRule>
    <cfRule type="cellIs" dxfId="8044" priority="343" operator="equal">
      <formula>"Chuva"</formula>
    </cfRule>
    <cfRule type="cellIs" dxfId="8043" priority="344" operator="equal">
      <formula>"Elétrico"</formula>
    </cfRule>
    <cfRule type="cellIs" dxfId="8042" priority="345" operator="equal">
      <formula>"Mecânico"</formula>
    </cfRule>
    <cfRule type="cellIs" dxfId="8041" priority="346" operator="equal">
      <formula>"Ok"</formula>
    </cfRule>
  </conditionalFormatting>
  <conditionalFormatting sqref="H33">
    <cfRule type="cellIs" dxfId="8040" priority="341" operator="equal">
      <formula>"Feito"</formula>
    </cfRule>
  </conditionalFormatting>
  <conditionalFormatting sqref="H102">
    <cfRule type="cellIs" dxfId="8039" priority="333" operator="equal">
      <formula>"Energia"</formula>
    </cfRule>
    <cfRule type="cellIs" dxfId="8038" priority="335" operator="equal">
      <formula>"Operação"</formula>
    </cfRule>
    <cfRule type="cellIs" dxfId="8037" priority="336" operator="equal">
      <formula>"Chuva"</formula>
    </cfRule>
    <cfRule type="cellIs" dxfId="8036" priority="337" operator="equal">
      <formula>"Elétrico"</formula>
    </cfRule>
    <cfRule type="cellIs" dxfId="8035" priority="338" operator="equal">
      <formula>"Mecânico"</formula>
    </cfRule>
    <cfRule type="cellIs" dxfId="8034" priority="339" operator="equal">
      <formula>"Ok"</formula>
    </cfRule>
  </conditionalFormatting>
  <conditionalFormatting sqref="H102">
    <cfRule type="cellIs" dxfId="8033" priority="334" operator="equal">
      <formula>"Feito"</formula>
    </cfRule>
  </conditionalFormatting>
  <conditionalFormatting sqref="H102">
    <cfRule type="cellIs" dxfId="8032" priority="332" operator="equal">
      <formula>"Energia"</formula>
    </cfRule>
  </conditionalFormatting>
  <conditionalFormatting sqref="B18 D18">
    <cfRule type="cellIs" dxfId="8031" priority="331" operator="equal">
      <formula>"Energia"</formula>
    </cfRule>
  </conditionalFormatting>
  <conditionalFormatting sqref="B27">
    <cfRule type="cellIs" dxfId="8030" priority="330" operator="equal">
      <formula>"Energia"</formula>
    </cfRule>
  </conditionalFormatting>
  <conditionalFormatting sqref="B28:C28">
    <cfRule type="cellIs" dxfId="8029" priority="329" operator="equal">
      <formula>"Energia"</formula>
    </cfRule>
  </conditionalFormatting>
  <conditionalFormatting sqref="B29">
    <cfRule type="cellIs" dxfId="8028" priority="328" operator="equal">
      <formula>"Energia"</formula>
    </cfRule>
  </conditionalFormatting>
  <conditionalFormatting sqref="B30">
    <cfRule type="cellIs" dxfId="8027" priority="327" operator="equal">
      <formula>"Energia"</formula>
    </cfRule>
  </conditionalFormatting>
  <conditionalFormatting sqref="B34">
    <cfRule type="cellIs" dxfId="8026" priority="326" operator="equal">
      <formula>"Energia"</formula>
    </cfRule>
  </conditionalFormatting>
  <conditionalFormatting sqref="B35:C35">
    <cfRule type="cellIs" dxfId="8025" priority="325" operator="equal">
      <formula>"Energia"</formula>
    </cfRule>
  </conditionalFormatting>
  <conditionalFormatting sqref="B38">
    <cfRule type="cellIs" dxfId="8024" priority="324" operator="equal">
      <formula>"Energia"</formula>
    </cfRule>
  </conditionalFormatting>
  <conditionalFormatting sqref="C28">
    <cfRule type="cellIs" dxfId="8023" priority="323" operator="equal">
      <formula>"Energia"</formula>
    </cfRule>
  </conditionalFormatting>
  <conditionalFormatting sqref="C30">
    <cfRule type="cellIs" dxfId="8022" priority="322" operator="equal">
      <formula>"Energia"</formula>
    </cfRule>
  </conditionalFormatting>
  <conditionalFormatting sqref="C35">
    <cfRule type="cellIs" dxfId="8021" priority="321" operator="equal">
      <formula>"Energia"</formula>
    </cfRule>
  </conditionalFormatting>
  <conditionalFormatting sqref="D37">
    <cfRule type="cellIs" dxfId="8020" priority="320" operator="equal">
      <formula>"Energia"</formula>
    </cfRule>
  </conditionalFormatting>
  <conditionalFormatting sqref="D37">
    <cfRule type="cellIs" dxfId="8019" priority="319" operator="equal">
      <formula>"Energia"</formula>
    </cfRule>
  </conditionalFormatting>
  <conditionalFormatting sqref="H72">
    <cfRule type="cellIs" dxfId="8018" priority="312" operator="equal">
      <formula>"Energia"</formula>
    </cfRule>
    <cfRule type="cellIs" dxfId="8017" priority="314" operator="equal">
      <formula>"Operação"</formula>
    </cfRule>
    <cfRule type="cellIs" dxfId="8016" priority="315" operator="equal">
      <formula>"Chuva"</formula>
    </cfRule>
    <cfRule type="cellIs" dxfId="8015" priority="316" operator="equal">
      <formula>"Elétrico"</formula>
    </cfRule>
    <cfRule type="cellIs" dxfId="8014" priority="317" operator="equal">
      <formula>"Mecânico"</formula>
    </cfRule>
    <cfRule type="cellIs" dxfId="8013" priority="318" operator="equal">
      <formula>"Ok"</formula>
    </cfRule>
  </conditionalFormatting>
  <conditionalFormatting sqref="H72">
    <cfRule type="cellIs" dxfId="8012" priority="313" operator="equal">
      <formula>"Feito"</formula>
    </cfRule>
  </conditionalFormatting>
  <conditionalFormatting sqref="H72">
    <cfRule type="cellIs" dxfId="8011" priority="311" operator="equal">
      <formula>"Energia"</formula>
    </cfRule>
  </conditionalFormatting>
  <conditionalFormatting sqref="F27">
    <cfRule type="cellIs" dxfId="8010" priority="304" operator="equal">
      <formula>"Energia"</formula>
    </cfRule>
    <cfRule type="cellIs" dxfId="8009" priority="306" operator="equal">
      <formula>"Operação"</formula>
    </cfRule>
    <cfRule type="cellIs" dxfId="8008" priority="307" operator="equal">
      <formula>"Chuva"</formula>
    </cfRule>
    <cfRule type="cellIs" dxfId="8007" priority="308" operator="equal">
      <formula>"Elétrico"</formula>
    </cfRule>
    <cfRule type="cellIs" dxfId="8006" priority="309" operator="equal">
      <formula>"Mecânico"</formula>
    </cfRule>
    <cfRule type="cellIs" dxfId="8005" priority="310" operator="equal">
      <formula>"Ok"</formula>
    </cfRule>
  </conditionalFormatting>
  <conditionalFormatting sqref="F27">
    <cfRule type="cellIs" dxfId="8004" priority="305" operator="equal">
      <formula>"Feito"</formula>
    </cfRule>
  </conditionalFormatting>
  <conditionalFormatting sqref="B106">
    <cfRule type="cellIs" dxfId="8003" priority="303" operator="equal">
      <formula>"Energia"</formula>
    </cfRule>
  </conditionalFormatting>
  <conditionalFormatting sqref="B108">
    <cfRule type="cellIs" dxfId="8002" priority="302" operator="equal">
      <formula>"Energia"</formula>
    </cfRule>
  </conditionalFormatting>
  <conditionalFormatting sqref="E27:E29">
    <cfRule type="cellIs" dxfId="8001" priority="301" operator="equal">
      <formula>"Energia"</formula>
    </cfRule>
  </conditionalFormatting>
  <conditionalFormatting sqref="F92">
    <cfRule type="cellIs" dxfId="8000" priority="300" operator="equal">
      <formula>"Energia"</formula>
    </cfRule>
  </conditionalFormatting>
  <conditionalFormatting sqref="F90">
    <cfRule type="cellIs" dxfId="7999" priority="299" operator="equal">
      <formula>"Energia"</formula>
    </cfRule>
  </conditionalFormatting>
  <conditionalFormatting sqref="G49:H49">
    <cfRule type="cellIs" dxfId="7998" priority="292" operator="equal">
      <formula>"Energia"</formula>
    </cfRule>
    <cfRule type="cellIs" dxfId="7997" priority="294" operator="equal">
      <formula>"Operação"</formula>
    </cfRule>
    <cfRule type="cellIs" dxfId="7996" priority="295" operator="equal">
      <formula>"Chuva"</formula>
    </cfRule>
    <cfRule type="cellIs" dxfId="7995" priority="296" operator="equal">
      <formula>"Elétrico"</formula>
    </cfRule>
    <cfRule type="cellIs" dxfId="7994" priority="297" operator="equal">
      <formula>"Mecânico"</formula>
    </cfRule>
    <cfRule type="cellIs" dxfId="7993" priority="298" operator="equal">
      <formula>"Ok"</formula>
    </cfRule>
  </conditionalFormatting>
  <conditionalFormatting sqref="G49:H49">
    <cfRule type="cellIs" dxfId="7992" priority="293" operator="equal">
      <formula>"Feito"</formula>
    </cfRule>
  </conditionalFormatting>
  <conditionalFormatting sqref="G92:G93">
    <cfRule type="cellIs" dxfId="7991" priority="291" operator="equal">
      <formula>"Energia"</formula>
    </cfRule>
  </conditionalFormatting>
  <conditionalFormatting sqref="G95">
    <cfRule type="cellIs" dxfId="7990" priority="290" operator="equal">
      <formula>"Energia"</formula>
    </cfRule>
  </conditionalFormatting>
  <conditionalFormatting sqref="G97">
    <cfRule type="cellIs" dxfId="7989" priority="289" operator="equal">
      <formula>"Energia"</formula>
    </cfRule>
  </conditionalFormatting>
  <conditionalFormatting sqref="G98">
    <cfRule type="cellIs" dxfId="7988" priority="282" operator="equal">
      <formula>"Energia"</formula>
    </cfRule>
    <cfRule type="cellIs" dxfId="7987" priority="284" operator="equal">
      <formula>"Operação"</formula>
    </cfRule>
    <cfRule type="cellIs" dxfId="7986" priority="285" operator="equal">
      <formula>"Chuva"</formula>
    </cfRule>
    <cfRule type="cellIs" dxfId="7985" priority="286" operator="equal">
      <formula>"Elétrico"</formula>
    </cfRule>
    <cfRule type="cellIs" dxfId="7984" priority="287" operator="equal">
      <formula>"Mecânico"</formula>
    </cfRule>
    <cfRule type="cellIs" dxfId="7983" priority="288" operator="equal">
      <formula>"Ok"</formula>
    </cfRule>
  </conditionalFormatting>
  <conditionalFormatting sqref="G98">
    <cfRule type="cellIs" dxfId="7982" priority="283" operator="equal">
      <formula>"Feito"</formula>
    </cfRule>
  </conditionalFormatting>
  <conditionalFormatting sqref="G98">
    <cfRule type="cellIs" dxfId="7981" priority="281" operator="equal">
      <formula>"Energia"</formula>
    </cfRule>
  </conditionalFormatting>
  <conditionalFormatting sqref="H91">
    <cfRule type="cellIs" dxfId="7980" priority="274" operator="equal">
      <formula>"Energia"</formula>
    </cfRule>
    <cfRule type="cellIs" dxfId="7979" priority="276" operator="equal">
      <formula>"Operação"</formula>
    </cfRule>
    <cfRule type="cellIs" dxfId="7978" priority="277" operator="equal">
      <formula>"Chuva"</formula>
    </cfRule>
    <cfRule type="cellIs" dxfId="7977" priority="278" operator="equal">
      <formula>"Elétrico"</formula>
    </cfRule>
    <cfRule type="cellIs" dxfId="7976" priority="279" operator="equal">
      <formula>"Mecânico"</formula>
    </cfRule>
    <cfRule type="cellIs" dxfId="7975" priority="280" operator="equal">
      <formula>"Ok"</formula>
    </cfRule>
  </conditionalFormatting>
  <conditionalFormatting sqref="H91">
    <cfRule type="cellIs" dxfId="7974" priority="275" operator="equal">
      <formula>"Feito"</formula>
    </cfRule>
  </conditionalFormatting>
  <conditionalFormatting sqref="H91">
    <cfRule type="cellIs" dxfId="7973" priority="273" operator="equal">
      <formula>"Energia"</formula>
    </cfRule>
  </conditionalFormatting>
  <conditionalFormatting sqref="H97">
    <cfRule type="cellIs" dxfId="7972" priority="266" operator="equal">
      <formula>"Energia"</formula>
    </cfRule>
    <cfRule type="cellIs" dxfId="7971" priority="268" operator="equal">
      <formula>"Operação"</formula>
    </cfRule>
    <cfRule type="cellIs" dxfId="7970" priority="269" operator="equal">
      <formula>"Chuva"</formula>
    </cfRule>
    <cfRule type="cellIs" dxfId="7969" priority="270" operator="equal">
      <formula>"Elétrico"</formula>
    </cfRule>
    <cfRule type="cellIs" dxfId="7968" priority="271" operator="equal">
      <formula>"Mecânico"</formula>
    </cfRule>
    <cfRule type="cellIs" dxfId="7967" priority="272" operator="equal">
      <formula>"Ok"</formula>
    </cfRule>
  </conditionalFormatting>
  <conditionalFormatting sqref="H97">
    <cfRule type="cellIs" dxfId="7966" priority="267" operator="equal">
      <formula>"Feito"</formula>
    </cfRule>
  </conditionalFormatting>
  <conditionalFormatting sqref="H97">
    <cfRule type="cellIs" dxfId="7965" priority="265" operator="equal">
      <formula>"Energia"</formula>
    </cfRule>
  </conditionalFormatting>
  <conditionalFormatting sqref="H98">
    <cfRule type="cellIs" dxfId="7964" priority="258" operator="equal">
      <formula>"Energia"</formula>
    </cfRule>
    <cfRule type="cellIs" dxfId="7963" priority="260" operator="equal">
      <formula>"Operação"</formula>
    </cfRule>
    <cfRule type="cellIs" dxfId="7962" priority="261" operator="equal">
      <formula>"Chuva"</formula>
    </cfRule>
    <cfRule type="cellIs" dxfId="7961" priority="262" operator="equal">
      <formula>"Elétrico"</formula>
    </cfRule>
    <cfRule type="cellIs" dxfId="7960" priority="263" operator="equal">
      <formula>"Mecânico"</formula>
    </cfRule>
    <cfRule type="cellIs" dxfId="7959" priority="264" operator="equal">
      <formula>"Ok"</formula>
    </cfRule>
  </conditionalFormatting>
  <conditionalFormatting sqref="H98">
    <cfRule type="cellIs" dxfId="7958" priority="259" operator="equal">
      <formula>"Feito"</formula>
    </cfRule>
  </conditionalFormatting>
  <conditionalFormatting sqref="H98">
    <cfRule type="cellIs" dxfId="7957" priority="257" operator="equal">
      <formula>"Energia"</formula>
    </cfRule>
  </conditionalFormatting>
  <conditionalFormatting sqref="B15">
    <cfRule type="cellIs" dxfId="7956" priority="256" operator="equal">
      <formula>"Energia"</formula>
    </cfRule>
  </conditionalFormatting>
  <conditionalFormatting sqref="B18">
    <cfRule type="cellIs" dxfId="7955" priority="255" operator="equal">
      <formula>"Energia"</formula>
    </cfRule>
  </conditionalFormatting>
  <conditionalFormatting sqref="C32">
    <cfRule type="cellIs" dxfId="7954" priority="248" operator="equal">
      <formula>"Energia"</formula>
    </cfRule>
    <cfRule type="cellIs" dxfId="7953" priority="250" operator="equal">
      <formula>"Operação"</formula>
    </cfRule>
    <cfRule type="cellIs" dxfId="7952" priority="251" operator="equal">
      <formula>"Chuva"</formula>
    </cfRule>
    <cfRule type="cellIs" dxfId="7951" priority="252" operator="equal">
      <formula>"Elétrico"</formula>
    </cfRule>
    <cfRule type="cellIs" dxfId="7950" priority="253" operator="equal">
      <formula>"Mecânico"</formula>
    </cfRule>
    <cfRule type="cellIs" dxfId="7949" priority="254" operator="equal">
      <formula>"Ok"</formula>
    </cfRule>
  </conditionalFormatting>
  <conditionalFormatting sqref="C32">
    <cfRule type="cellIs" dxfId="7948" priority="249" operator="equal">
      <formula>"Feito"</formula>
    </cfRule>
  </conditionalFormatting>
  <conditionalFormatting sqref="C32">
    <cfRule type="cellIs" dxfId="7947" priority="247" operator="equal">
      <formula>"Energia"</formula>
    </cfRule>
  </conditionalFormatting>
  <conditionalFormatting sqref="B95">
    <cfRule type="cellIs" dxfId="7946" priority="246" operator="equal">
      <formula>"Energia"</formula>
    </cfRule>
  </conditionalFormatting>
  <conditionalFormatting sqref="B100">
    <cfRule type="cellIs" dxfId="7945" priority="245" operator="equal">
      <formula>"Energia"</formula>
    </cfRule>
  </conditionalFormatting>
  <conditionalFormatting sqref="C28">
    <cfRule type="cellIs" dxfId="7944" priority="244" operator="equal">
      <formula>"Energia"</formula>
    </cfRule>
  </conditionalFormatting>
  <conditionalFormatting sqref="C36">
    <cfRule type="cellIs" dxfId="7943" priority="243" operator="equal">
      <formula>"Energia"</formula>
    </cfRule>
  </conditionalFormatting>
  <conditionalFormatting sqref="C35">
    <cfRule type="cellIs" dxfId="7942" priority="242" operator="equal">
      <formula>"Energia"</formula>
    </cfRule>
  </conditionalFormatting>
  <conditionalFormatting sqref="E49">
    <cfRule type="cellIs" dxfId="7941" priority="235" operator="equal">
      <formula>"Energia"</formula>
    </cfRule>
    <cfRule type="cellIs" dxfId="7940" priority="237" operator="equal">
      <formula>"Operação"</formula>
    </cfRule>
    <cfRule type="cellIs" dxfId="7939" priority="238" operator="equal">
      <formula>"Chuva"</formula>
    </cfRule>
    <cfRule type="cellIs" dxfId="7938" priority="239" operator="equal">
      <formula>"Elétrico"</formula>
    </cfRule>
    <cfRule type="cellIs" dxfId="7937" priority="240" operator="equal">
      <formula>"Mecânico"</formula>
    </cfRule>
    <cfRule type="cellIs" dxfId="7936" priority="241" operator="equal">
      <formula>"Ok"</formula>
    </cfRule>
  </conditionalFormatting>
  <conditionalFormatting sqref="E49">
    <cfRule type="cellIs" dxfId="7935" priority="236" operator="equal">
      <formula>"Feito"</formula>
    </cfRule>
  </conditionalFormatting>
  <conditionalFormatting sqref="D91">
    <cfRule type="cellIs" dxfId="7934" priority="234" operator="equal">
      <formula>"Energia"</formula>
    </cfRule>
  </conditionalFormatting>
  <conditionalFormatting sqref="D104">
    <cfRule type="cellIs" dxfId="7933" priority="233" operator="equal">
      <formula>"Energia"</formula>
    </cfRule>
  </conditionalFormatting>
  <conditionalFormatting sqref="E90">
    <cfRule type="cellIs" dxfId="7932" priority="232" operator="equal">
      <formula>"Energia"</formula>
    </cfRule>
  </conditionalFormatting>
  <conditionalFormatting sqref="E92">
    <cfRule type="cellIs" dxfId="7931" priority="231" operator="equal">
      <formula>"Energia"</formula>
    </cfRule>
  </conditionalFormatting>
  <conditionalFormatting sqref="E98">
    <cfRule type="cellIs" dxfId="7930" priority="224" operator="equal">
      <formula>"Energia"</formula>
    </cfRule>
    <cfRule type="cellIs" dxfId="7929" priority="226" operator="equal">
      <formula>"Operação"</formula>
    </cfRule>
    <cfRule type="cellIs" dxfId="7928" priority="227" operator="equal">
      <formula>"Chuva"</formula>
    </cfRule>
    <cfRule type="cellIs" dxfId="7927" priority="228" operator="equal">
      <formula>"Elétrico"</formula>
    </cfRule>
    <cfRule type="cellIs" dxfId="7926" priority="229" operator="equal">
      <formula>"Mecânico"</formula>
    </cfRule>
    <cfRule type="cellIs" dxfId="7925" priority="230" operator="equal">
      <formula>"Ok"</formula>
    </cfRule>
  </conditionalFormatting>
  <conditionalFormatting sqref="E98">
    <cfRule type="cellIs" dxfId="7924" priority="225" operator="equal">
      <formula>"Feito"</formula>
    </cfRule>
  </conditionalFormatting>
  <conditionalFormatting sqref="E100">
    <cfRule type="cellIs" dxfId="7923" priority="217" operator="equal">
      <formula>"Energia"</formula>
    </cfRule>
    <cfRule type="cellIs" dxfId="7922" priority="219" operator="equal">
      <formula>"Operação"</formula>
    </cfRule>
    <cfRule type="cellIs" dxfId="7921" priority="220" operator="equal">
      <formula>"Chuva"</formula>
    </cfRule>
    <cfRule type="cellIs" dxfId="7920" priority="221" operator="equal">
      <formula>"Elétrico"</formula>
    </cfRule>
    <cfRule type="cellIs" dxfId="7919" priority="222" operator="equal">
      <formula>"Mecânico"</formula>
    </cfRule>
    <cfRule type="cellIs" dxfId="7918" priority="223" operator="equal">
      <formula>"Ok"</formula>
    </cfRule>
  </conditionalFormatting>
  <conditionalFormatting sqref="E100">
    <cfRule type="cellIs" dxfId="7917" priority="218" operator="equal">
      <formula>"Feito"</formula>
    </cfRule>
  </conditionalFormatting>
  <conditionalFormatting sqref="E101">
    <cfRule type="cellIs" dxfId="7916" priority="210" operator="equal">
      <formula>"Energia"</formula>
    </cfRule>
    <cfRule type="cellIs" dxfId="7915" priority="212" operator="equal">
      <formula>"Operação"</formula>
    </cfRule>
    <cfRule type="cellIs" dxfId="7914" priority="213" operator="equal">
      <formula>"Chuva"</formula>
    </cfRule>
    <cfRule type="cellIs" dxfId="7913" priority="214" operator="equal">
      <formula>"Elétrico"</formula>
    </cfRule>
    <cfRule type="cellIs" dxfId="7912" priority="215" operator="equal">
      <formula>"Mecânico"</formula>
    </cfRule>
    <cfRule type="cellIs" dxfId="7911" priority="216" operator="equal">
      <formula>"Ok"</formula>
    </cfRule>
  </conditionalFormatting>
  <conditionalFormatting sqref="E101">
    <cfRule type="cellIs" dxfId="7910" priority="211" operator="equal">
      <formula>"Feito"</formula>
    </cfRule>
  </conditionalFormatting>
  <conditionalFormatting sqref="G102">
    <cfRule type="cellIs" dxfId="7909" priority="203" operator="equal">
      <formula>"Energia"</formula>
    </cfRule>
    <cfRule type="cellIs" dxfId="7908" priority="205" operator="equal">
      <formula>"Operação"</formula>
    </cfRule>
    <cfRule type="cellIs" dxfId="7907" priority="206" operator="equal">
      <formula>"Chuva"</formula>
    </cfRule>
    <cfRule type="cellIs" dxfId="7906" priority="207" operator="equal">
      <formula>"Elétrico"</formula>
    </cfRule>
    <cfRule type="cellIs" dxfId="7905" priority="208" operator="equal">
      <formula>"Mecânico"</formula>
    </cfRule>
    <cfRule type="cellIs" dxfId="7904" priority="209" operator="equal">
      <formula>"Ok"</formula>
    </cfRule>
  </conditionalFormatting>
  <conditionalFormatting sqref="G102">
    <cfRule type="cellIs" dxfId="7903" priority="204" operator="equal">
      <formula>"Feito"</formula>
    </cfRule>
  </conditionalFormatting>
  <conditionalFormatting sqref="G102">
    <cfRule type="cellIs" dxfId="7902" priority="202" operator="equal">
      <formula>"Energia"</formula>
    </cfRule>
  </conditionalFormatting>
  <conditionalFormatting sqref="H92">
    <cfRule type="cellIs" dxfId="7901" priority="195" operator="equal">
      <formula>"Energia"</formula>
    </cfRule>
    <cfRule type="cellIs" dxfId="7900" priority="197" operator="equal">
      <formula>"Operação"</formula>
    </cfRule>
    <cfRule type="cellIs" dxfId="7899" priority="198" operator="equal">
      <formula>"Chuva"</formula>
    </cfRule>
    <cfRule type="cellIs" dxfId="7898" priority="199" operator="equal">
      <formula>"Elétrico"</formula>
    </cfRule>
    <cfRule type="cellIs" dxfId="7897" priority="200" operator="equal">
      <formula>"Mecânico"</formula>
    </cfRule>
    <cfRule type="cellIs" dxfId="7896" priority="201" operator="equal">
      <formula>"Ok"</formula>
    </cfRule>
  </conditionalFormatting>
  <conditionalFormatting sqref="H92">
    <cfRule type="cellIs" dxfId="7895" priority="196" operator="equal">
      <formula>"Feito"</formula>
    </cfRule>
  </conditionalFormatting>
  <conditionalFormatting sqref="H93">
    <cfRule type="cellIs" dxfId="7894" priority="188" operator="equal">
      <formula>"Energia"</formula>
    </cfRule>
    <cfRule type="cellIs" dxfId="7893" priority="190" operator="equal">
      <formula>"Operação"</formula>
    </cfRule>
    <cfRule type="cellIs" dxfId="7892" priority="191" operator="equal">
      <formula>"Chuva"</formula>
    </cfRule>
    <cfRule type="cellIs" dxfId="7891" priority="192" operator="equal">
      <formula>"Elétrico"</formula>
    </cfRule>
    <cfRule type="cellIs" dxfId="7890" priority="193" operator="equal">
      <formula>"Mecânico"</formula>
    </cfRule>
    <cfRule type="cellIs" dxfId="7889" priority="194" operator="equal">
      <formula>"Ok"</formula>
    </cfRule>
  </conditionalFormatting>
  <conditionalFormatting sqref="H93">
    <cfRule type="cellIs" dxfId="7888" priority="189" operator="equal">
      <formula>"Feito"</formula>
    </cfRule>
  </conditionalFormatting>
  <conditionalFormatting sqref="B106">
    <cfRule type="cellIs" dxfId="7887" priority="187" operator="equal">
      <formula>"Energia"</formula>
    </cfRule>
  </conditionalFormatting>
  <conditionalFormatting sqref="C34">
    <cfRule type="cellIs" dxfId="7886" priority="180" operator="equal">
      <formula>"Energia"</formula>
    </cfRule>
    <cfRule type="cellIs" dxfId="7885" priority="182" operator="equal">
      <formula>"Operação"</formula>
    </cfRule>
    <cfRule type="cellIs" dxfId="7884" priority="183" operator="equal">
      <formula>"Chuva"</formula>
    </cfRule>
    <cfRule type="cellIs" dxfId="7883" priority="184" operator="equal">
      <formula>"Elétrico"</formula>
    </cfRule>
    <cfRule type="cellIs" dxfId="7882" priority="185" operator="equal">
      <formula>"Mecânico"</formula>
    </cfRule>
    <cfRule type="cellIs" dxfId="7881" priority="186" operator="equal">
      <formula>"Ok"</formula>
    </cfRule>
  </conditionalFormatting>
  <conditionalFormatting sqref="C34">
    <cfRule type="cellIs" dxfId="7880" priority="181" operator="equal">
      <formula>"Feito"</formula>
    </cfRule>
  </conditionalFormatting>
  <conditionalFormatting sqref="C34">
    <cfRule type="cellIs" dxfId="7879" priority="179" operator="equal">
      <formula>"Energia"</formula>
    </cfRule>
  </conditionalFormatting>
  <conditionalFormatting sqref="C34">
    <cfRule type="cellIs" dxfId="7878" priority="178" operator="equal">
      <formula>"Energia"</formula>
    </cfRule>
  </conditionalFormatting>
  <conditionalFormatting sqref="C34">
    <cfRule type="cellIs" dxfId="7877" priority="177" operator="equal">
      <formula>"Energia"</formula>
    </cfRule>
  </conditionalFormatting>
  <conditionalFormatting sqref="C37">
    <cfRule type="cellIs" dxfId="7876" priority="170" operator="equal">
      <formula>"Energia"</formula>
    </cfRule>
    <cfRule type="cellIs" dxfId="7875" priority="172" operator="equal">
      <formula>"Operação"</formula>
    </cfRule>
    <cfRule type="cellIs" dxfId="7874" priority="173" operator="equal">
      <formula>"Chuva"</formula>
    </cfRule>
    <cfRule type="cellIs" dxfId="7873" priority="174" operator="equal">
      <formula>"Elétrico"</formula>
    </cfRule>
    <cfRule type="cellIs" dxfId="7872" priority="175" operator="equal">
      <formula>"Mecânico"</formula>
    </cfRule>
    <cfRule type="cellIs" dxfId="7871" priority="176" operator="equal">
      <formula>"Ok"</formula>
    </cfRule>
  </conditionalFormatting>
  <conditionalFormatting sqref="C37">
    <cfRule type="cellIs" dxfId="7870" priority="171" operator="equal">
      <formula>"Feito"</formula>
    </cfRule>
  </conditionalFormatting>
  <conditionalFormatting sqref="C37">
    <cfRule type="cellIs" dxfId="7869" priority="169" operator="equal">
      <formula>"Energia"</formula>
    </cfRule>
  </conditionalFormatting>
  <conditionalFormatting sqref="E22">
    <cfRule type="cellIs" dxfId="7868" priority="162" operator="equal">
      <formula>"Energia"</formula>
    </cfRule>
    <cfRule type="cellIs" dxfId="7867" priority="164" operator="equal">
      <formula>"Operação"</formula>
    </cfRule>
    <cfRule type="cellIs" dxfId="7866" priority="165" operator="equal">
      <formula>"Chuva"</formula>
    </cfRule>
    <cfRule type="cellIs" dxfId="7865" priority="166" operator="equal">
      <formula>"Elétrico"</formula>
    </cfRule>
    <cfRule type="cellIs" dxfId="7864" priority="167" operator="equal">
      <formula>"Mecânico"</formula>
    </cfRule>
    <cfRule type="cellIs" dxfId="7863" priority="168" operator="equal">
      <formula>"Ok"</formula>
    </cfRule>
  </conditionalFormatting>
  <conditionalFormatting sqref="E22">
    <cfRule type="cellIs" dxfId="7862" priority="163" operator="equal">
      <formula>"Feito"</formula>
    </cfRule>
  </conditionalFormatting>
  <conditionalFormatting sqref="G22">
    <cfRule type="cellIs" dxfId="7861" priority="155" operator="equal">
      <formula>"Energia"</formula>
    </cfRule>
    <cfRule type="cellIs" dxfId="7860" priority="157" operator="equal">
      <formula>"Operação"</formula>
    </cfRule>
    <cfRule type="cellIs" dxfId="7859" priority="158" operator="equal">
      <formula>"Chuva"</formula>
    </cfRule>
    <cfRule type="cellIs" dxfId="7858" priority="159" operator="equal">
      <formula>"Elétrico"</formula>
    </cfRule>
    <cfRule type="cellIs" dxfId="7857" priority="160" operator="equal">
      <formula>"Mecânico"</formula>
    </cfRule>
    <cfRule type="cellIs" dxfId="7856" priority="161" operator="equal">
      <formula>"Ok"</formula>
    </cfRule>
  </conditionalFormatting>
  <conditionalFormatting sqref="G22">
    <cfRule type="cellIs" dxfId="7855" priority="156" operator="equal">
      <formula>"Feito"</formula>
    </cfRule>
  </conditionalFormatting>
  <conditionalFormatting sqref="F25">
    <cfRule type="cellIs" dxfId="7854" priority="148" operator="equal">
      <formula>"Energia"</formula>
    </cfRule>
    <cfRule type="cellIs" dxfId="7853" priority="150" operator="equal">
      <formula>"Operação"</formula>
    </cfRule>
    <cfRule type="cellIs" dxfId="7852" priority="151" operator="equal">
      <formula>"Chuva"</formula>
    </cfRule>
    <cfRule type="cellIs" dxfId="7851" priority="152" operator="equal">
      <formula>"Elétrico"</formula>
    </cfRule>
    <cfRule type="cellIs" dxfId="7850" priority="153" operator="equal">
      <formula>"Mecânico"</formula>
    </cfRule>
    <cfRule type="cellIs" dxfId="7849" priority="154" operator="equal">
      <formula>"Ok"</formula>
    </cfRule>
  </conditionalFormatting>
  <conditionalFormatting sqref="F25">
    <cfRule type="cellIs" dxfId="7848" priority="149" operator="equal">
      <formula>"Feito"</formula>
    </cfRule>
  </conditionalFormatting>
  <conditionalFormatting sqref="F25">
    <cfRule type="cellIs" dxfId="7847" priority="147" operator="equal">
      <formula>"Energia"</formula>
    </cfRule>
  </conditionalFormatting>
  <conditionalFormatting sqref="F99">
    <cfRule type="cellIs" dxfId="7846" priority="140" operator="equal">
      <formula>"Energia"</formula>
    </cfRule>
    <cfRule type="cellIs" dxfId="7845" priority="142" operator="equal">
      <formula>"Operação"</formula>
    </cfRule>
    <cfRule type="cellIs" dxfId="7844" priority="143" operator="equal">
      <formula>"Chuva"</formula>
    </cfRule>
    <cfRule type="cellIs" dxfId="7843" priority="144" operator="equal">
      <formula>"Elétrico"</formula>
    </cfRule>
    <cfRule type="cellIs" dxfId="7842" priority="145" operator="equal">
      <formula>"Mecânico"</formula>
    </cfRule>
    <cfRule type="cellIs" dxfId="7841" priority="146" operator="equal">
      <formula>"Ok"</formula>
    </cfRule>
  </conditionalFormatting>
  <conditionalFormatting sqref="F99">
    <cfRule type="cellIs" dxfId="7840" priority="141" operator="equal">
      <formula>"Feito"</formula>
    </cfRule>
  </conditionalFormatting>
  <conditionalFormatting sqref="F100">
    <cfRule type="cellIs" dxfId="7839" priority="133" operator="equal">
      <formula>"Energia"</formula>
    </cfRule>
    <cfRule type="cellIs" dxfId="7838" priority="135" operator="equal">
      <formula>"Operação"</formula>
    </cfRule>
    <cfRule type="cellIs" dxfId="7837" priority="136" operator="equal">
      <formula>"Chuva"</formula>
    </cfRule>
    <cfRule type="cellIs" dxfId="7836" priority="137" operator="equal">
      <formula>"Elétrico"</formula>
    </cfRule>
    <cfRule type="cellIs" dxfId="7835" priority="138" operator="equal">
      <formula>"Mecânico"</formula>
    </cfRule>
    <cfRule type="cellIs" dxfId="7834" priority="139" operator="equal">
      <formula>"Ok"</formula>
    </cfRule>
  </conditionalFormatting>
  <conditionalFormatting sqref="F100">
    <cfRule type="cellIs" dxfId="7833" priority="134" operator="equal">
      <formula>"Feito"</formula>
    </cfRule>
  </conditionalFormatting>
  <conditionalFormatting sqref="F102">
    <cfRule type="cellIs" dxfId="7832" priority="126" operator="equal">
      <formula>"Energia"</formula>
    </cfRule>
    <cfRule type="cellIs" dxfId="7831" priority="128" operator="equal">
      <formula>"Operação"</formula>
    </cfRule>
    <cfRule type="cellIs" dxfId="7830" priority="129" operator="equal">
      <formula>"Chuva"</formula>
    </cfRule>
    <cfRule type="cellIs" dxfId="7829" priority="130" operator="equal">
      <formula>"Elétrico"</formula>
    </cfRule>
    <cfRule type="cellIs" dxfId="7828" priority="131" operator="equal">
      <formula>"Mecânico"</formula>
    </cfRule>
    <cfRule type="cellIs" dxfId="7827" priority="132" operator="equal">
      <formula>"Ok"</formula>
    </cfRule>
  </conditionalFormatting>
  <conditionalFormatting sqref="F102">
    <cfRule type="cellIs" dxfId="7826" priority="127" operator="equal">
      <formula>"Feito"</formula>
    </cfRule>
  </conditionalFormatting>
  <conditionalFormatting sqref="G100">
    <cfRule type="cellIs" dxfId="7825" priority="119" operator="equal">
      <formula>"Energia"</formula>
    </cfRule>
    <cfRule type="cellIs" dxfId="7824" priority="121" operator="equal">
      <formula>"Operação"</formula>
    </cfRule>
    <cfRule type="cellIs" dxfId="7823" priority="122" operator="equal">
      <formula>"Chuva"</formula>
    </cfRule>
    <cfRule type="cellIs" dxfId="7822" priority="123" operator="equal">
      <formula>"Elétrico"</formula>
    </cfRule>
    <cfRule type="cellIs" dxfId="7821" priority="124" operator="equal">
      <formula>"Mecânico"</formula>
    </cfRule>
    <cfRule type="cellIs" dxfId="7820" priority="125" operator="equal">
      <formula>"Ok"</formula>
    </cfRule>
  </conditionalFormatting>
  <conditionalFormatting sqref="G100">
    <cfRule type="cellIs" dxfId="7819" priority="120" operator="equal">
      <formula>"Feito"</formula>
    </cfRule>
  </conditionalFormatting>
  <conditionalFormatting sqref="H95">
    <cfRule type="cellIs" dxfId="7818" priority="112" operator="equal">
      <formula>"Energia"</formula>
    </cfRule>
    <cfRule type="cellIs" dxfId="7817" priority="114" operator="equal">
      <formula>"Operação"</formula>
    </cfRule>
    <cfRule type="cellIs" dxfId="7816" priority="115" operator="equal">
      <formula>"Chuva"</formula>
    </cfRule>
    <cfRule type="cellIs" dxfId="7815" priority="116" operator="equal">
      <formula>"Elétrico"</formula>
    </cfRule>
    <cfRule type="cellIs" dxfId="7814" priority="117" operator="equal">
      <formula>"Mecânico"</formula>
    </cfRule>
    <cfRule type="cellIs" dxfId="7813" priority="118" operator="equal">
      <formula>"Ok"</formula>
    </cfRule>
  </conditionalFormatting>
  <conditionalFormatting sqref="H95">
    <cfRule type="cellIs" dxfId="7812" priority="113" operator="equal">
      <formula>"Feito"</formula>
    </cfRule>
  </conditionalFormatting>
  <conditionalFormatting sqref="H90">
    <cfRule type="cellIs" dxfId="7811" priority="105" operator="equal">
      <formula>"Energia"</formula>
    </cfRule>
    <cfRule type="cellIs" dxfId="7810" priority="107" operator="equal">
      <formula>"Operação"</formula>
    </cfRule>
    <cfRule type="cellIs" dxfId="7809" priority="108" operator="equal">
      <formula>"Chuva"</formula>
    </cfRule>
    <cfRule type="cellIs" dxfId="7808" priority="109" operator="equal">
      <formula>"Elétrico"</formula>
    </cfRule>
    <cfRule type="cellIs" dxfId="7807" priority="110" operator="equal">
      <formula>"Mecânico"</formula>
    </cfRule>
    <cfRule type="cellIs" dxfId="7806" priority="111" operator="equal">
      <formula>"Ok"</formula>
    </cfRule>
  </conditionalFormatting>
  <conditionalFormatting sqref="H90">
    <cfRule type="cellIs" dxfId="7805" priority="106" operator="equal">
      <formula>"Feito"</formula>
    </cfRule>
  </conditionalFormatting>
  <conditionalFormatting sqref="C29">
    <cfRule type="cellIs" dxfId="7804" priority="104" operator="equal">
      <formula>"Energia"</formula>
    </cfRule>
  </conditionalFormatting>
  <conditionalFormatting sqref="C31">
    <cfRule type="cellIs" dxfId="7803" priority="103" operator="equal">
      <formula>"Energia"</formula>
    </cfRule>
  </conditionalFormatting>
  <conditionalFormatting sqref="C33">
    <cfRule type="cellIs" dxfId="7802" priority="102" operator="equal">
      <formula>"Energia"</formula>
    </cfRule>
  </conditionalFormatting>
  <conditionalFormatting sqref="B30">
    <cfRule type="cellIs" dxfId="7801" priority="101" operator="equal">
      <formula>"Energia"</formula>
    </cfRule>
  </conditionalFormatting>
  <conditionalFormatting sqref="B32">
    <cfRule type="cellIs" dxfId="7800" priority="94" operator="equal">
      <formula>"Energia"</formula>
    </cfRule>
    <cfRule type="cellIs" dxfId="7799" priority="96" operator="equal">
      <formula>"Operação"</formula>
    </cfRule>
    <cfRule type="cellIs" dxfId="7798" priority="97" operator="equal">
      <formula>"Chuva"</formula>
    </cfRule>
    <cfRule type="cellIs" dxfId="7797" priority="98" operator="equal">
      <formula>"Elétrico"</formula>
    </cfRule>
    <cfRule type="cellIs" dxfId="7796" priority="99" operator="equal">
      <formula>"Mecânico"</formula>
    </cfRule>
    <cfRule type="cellIs" dxfId="7795" priority="100" operator="equal">
      <formula>"Ok"</formula>
    </cfRule>
  </conditionalFormatting>
  <conditionalFormatting sqref="B32">
    <cfRule type="cellIs" dxfId="7794" priority="95" operator="equal">
      <formula>"Feito"</formula>
    </cfRule>
  </conditionalFormatting>
  <conditionalFormatting sqref="B32">
    <cfRule type="cellIs" dxfId="7793" priority="93" operator="equal">
      <formula>"Energia"</formula>
    </cfRule>
  </conditionalFormatting>
  <conditionalFormatting sqref="B38">
    <cfRule type="cellIs" dxfId="7792" priority="92" operator="equal">
      <formula>"Energia"</formula>
    </cfRule>
  </conditionalFormatting>
  <conditionalFormatting sqref="D22">
    <cfRule type="cellIs" dxfId="7791" priority="85" operator="equal">
      <formula>"Energia"</formula>
    </cfRule>
    <cfRule type="cellIs" dxfId="7790" priority="87" operator="equal">
      <formula>"Operação"</formula>
    </cfRule>
    <cfRule type="cellIs" dxfId="7789" priority="88" operator="equal">
      <formula>"Chuva"</formula>
    </cfRule>
    <cfRule type="cellIs" dxfId="7788" priority="89" operator="equal">
      <formula>"Elétrico"</formula>
    </cfRule>
    <cfRule type="cellIs" dxfId="7787" priority="90" operator="equal">
      <formula>"Mecânico"</formula>
    </cfRule>
    <cfRule type="cellIs" dxfId="7786" priority="91" operator="equal">
      <formula>"Ok"</formula>
    </cfRule>
  </conditionalFormatting>
  <conditionalFormatting sqref="D22">
    <cfRule type="cellIs" dxfId="7785" priority="86" operator="equal">
      <formula>"Feito"</formula>
    </cfRule>
  </conditionalFormatting>
  <conditionalFormatting sqref="D22">
    <cfRule type="cellIs" dxfId="7784" priority="84" operator="equal">
      <formula>"Energia"</formula>
    </cfRule>
  </conditionalFormatting>
  <conditionalFormatting sqref="D29">
    <cfRule type="cellIs" dxfId="7783" priority="83" operator="equal">
      <formula>"Energia"</formula>
    </cfRule>
  </conditionalFormatting>
  <conditionalFormatting sqref="D30:D36">
    <cfRule type="cellIs" dxfId="7782" priority="82" operator="equal">
      <formula>"Energia"</formula>
    </cfRule>
  </conditionalFormatting>
  <conditionalFormatting sqref="D37">
    <cfRule type="cellIs" dxfId="7781" priority="81" operator="equal">
      <formula>"Energia"</formula>
    </cfRule>
  </conditionalFormatting>
  <conditionalFormatting sqref="E34:E35">
    <cfRule type="cellIs" dxfId="7780" priority="80" operator="equal">
      <formula>"Energia"</formula>
    </cfRule>
  </conditionalFormatting>
  <conditionalFormatting sqref="E34:E35">
    <cfRule type="cellIs" dxfId="7779" priority="79" operator="equal">
      <formula>"Energia"</formula>
    </cfRule>
  </conditionalFormatting>
  <conditionalFormatting sqref="E34:E35">
    <cfRule type="cellIs" dxfId="7778" priority="78" operator="equal">
      <formula>"Energia"</formula>
    </cfRule>
  </conditionalFormatting>
  <conditionalFormatting sqref="E37">
    <cfRule type="cellIs" dxfId="7777" priority="77" operator="equal">
      <formula>"Energia"</formula>
    </cfRule>
  </conditionalFormatting>
  <conditionalFormatting sqref="E37">
    <cfRule type="cellIs" dxfId="7776" priority="76" operator="equal">
      <formula>"Energia"</formula>
    </cfRule>
  </conditionalFormatting>
  <conditionalFormatting sqref="E37">
    <cfRule type="cellIs" dxfId="7775" priority="75" operator="equal">
      <formula>"Energia"</formula>
    </cfRule>
  </conditionalFormatting>
  <conditionalFormatting sqref="E72:F72">
    <cfRule type="cellIs" dxfId="7774" priority="68" operator="equal">
      <formula>"Energia"</formula>
    </cfRule>
    <cfRule type="cellIs" dxfId="7773" priority="70" operator="equal">
      <formula>"Operação"</formula>
    </cfRule>
    <cfRule type="cellIs" dxfId="7772" priority="71" operator="equal">
      <formula>"Chuva"</formula>
    </cfRule>
    <cfRule type="cellIs" dxfId="7771" priority="72" operator="equal">
      <formula>"Elétrico"</formula>
    </cfRule>
    <cfRule type="cellIs" dxfId="7770" priority="73" operator="equal">
      <formula>"Mecânico"</formula>
    </cfRule>
    <cfRule type="cellIs" dxfId="7769" priority="74" operator="equal">
      <formula>"Ok"</formula>
    </cfRule>
  </conditionalFormatting>
  <conditionalFormatting sqref="E72:F72">
    <cfRule type="cellIs" dxfId="7768" priority="69" operator="equal">
      <formula>"Feito"</formula>
    </cfRule>
  </conditionalFormatting>
  <conditionalFormatting sqref="E72:F72">
    <cfRule type="cellIs" dxfId="7767" priority="67" operator="equal">
      <formula>"Energia"</formula>
    </cfRule>
  </conditionalFormatting>
  <conditionalFormatting sqref="F106">
    <cfRule type="cellIs" dxfId="7766" priority="60" operator="equal">
      <formula>"Energia"</formula>
    </cfRule>
    <cfRule type="cellIs" dxfId="7765" priority="62" operator="equal">
      <formula>"Operação"</formula>
    </cfRule>
    <cfRule type="cellIs" dxfId="7764" priority="63" operator="equal">
      <formula>"Chuva"</formula>
    </cfRule>
    <cfRule type="cellIs" dxfId="7763" priority="64" operator="equal">
      <formula>"Elétrico"</formula>
    </cfRule>
    <cfRule type="cellIs" dxfId="7762" priority="65" operator="equal">
      <formula>"Mecânico"</formula>
    </cfRule>
    <cfRule type="cellIs" dxfId="7761" priority="66" operator="equal">
      <formula>"Ok"</formula>
    </cfRule>
  </conditionalFormatting>
  <conditionalFormatting sqref="F106">
    <cfRule type="cellIs" dxfId="7760" priority="61" operator="equal">
      <formula>"Feito"</formula>
    </cfRule>
  </conditionalFormatting>
  <conditionalFormatting sqref="F106">
    <cfRule type="cellIs" dxfId="7759" priority="59" operator="equal">
      <formula>"Energia"</formula>
    </cfRule>
  </conditionalFormatting>
  <conditionalFormatting sqref="F65">
    <cfRule type="cellIs" dxfId="7758" priority="58" operator="equal">
      <formula>"Energia"</formula>
    </cfRule>
  </conditionalFormatting>
  <conditionalFormatting sqref="H37">
    <cfRule type="cellIs" dxfId="7757" priority="57" operator="equal">
      <formula>"Energia"</formula>
    </cfRule>
  </conditionalFormatting>
  <conditionalFormatting sqref="H37">
    <cfRule type="cellIs" dxfId="7756" priority="56" operator="equal">
      <formula>"Energia"</formula>
    </cfRule>
  </conditionalFormatting>
  <conditionalFormatting sqref="B22">
    <cfRule type="cellIs" dxfId="7755" priority="49" operator="equal">
      <formula>"Energia"</formula>
    </cfRule>
    <cfRule type="cellIs" dxfId="7754" priority="51" operator="equal">
      <formula>"Operação"</formula>
    </cfRule>
    <cfRule type="cellIs" dxfId="7753" priority="52" operator="equal">
      <formula>"Chuva"</formula>
    </cfRule>
    <cfRule type="cellIs" dxfId="7752" priority="53" operator="equal">
      <formula>"Elétrico"</formula>
    </cfRule>
    <cfRule type="cellIs" dxfId="7751" priority="54" operator="equal">
      <formula>"Mecânico"</formula>
    </cfRule>
    <cfRule type="cellIs" dxfId="7750" priority="55" operator="equal">
      <formula>"Ok"</formula>
    </cfRule>
  </conditionalFormatting>
  <conditionalFormatting sqref="B22">
    <cfRule type="cellIs" dxfId="7749" priority="50" operator="equal">
      <formula>"Feito"</formula>
    </cfRule>
  </conditionalFormatting>
  <conditionalFormatting sqref="E61:E63 E65:E66">
    <cfRule type="cellIs" dxfId="7748" priority="42" operator="equal">
      <formula>"Energia"</formula>
    </cfRule>
    <cfRule type="cellIs" dxfId="7747" priority="44" operator="equal">
      <formula>"Operação"</formula>
    </cfRule>
    <cfRule type="cellIs" dxfId="7746" priority="45" operator="equal">
      <formula>"Chuva"</formula>
    </cfRule>
    <cfRule type="cellIs" dxfId="7745" priority="46" operator="equal">
      <formula>"Elétrico"</formula>
    </cfRule>
    <cfRule type="cellIs" dxfId="7744" priority="47" operator="equal">
      <formula>"Mecânico"</formula>
    </cfRule>
    <cfRule type="cellIs" dxfId="7743" priority="48" operator="equal">
      <formula>"Ok"</formula>
    </cfRule>
  </conditionalFormatting>
  <conditionalFormatting sqref="E61:E63 E65:E66">
    <cfRule type="cellIs" dxfId="7742" priority="43" operator="equal">
      <formula>"Feito"</formula>
    </cfRule>
  </conditionalFormatting>
  <conditionalFormatting sqref="E104:E106 E99">
    <cfRule type="cellIs" dxfId="7741" priority="35" operator="equal">
      <formula>"Energia"</formula>
    </cfRule>
    <cfRule type="cellIs" dxfId="7740" priority="37" operator="equal">
      <formula>"Operação"</formula>
    </cfRule>
    <cfRule type="cellIs" dxfId="7739" priority="38" operator="equal">
      <formula>"Chuva"</formula>
    </cfRule>
    <cfRule type="cellIs" dxfId="7738" priority="39" operator="equal">
      <formula>"Elétrico"</formula>
    </cfRule>
    <cfRule type="cellIs" dxfId="7737" priority="40" operator="equal">
      <formula>"Mecânico"</formula>
    </cfRule>
    <cfRule type="cellIs" dxfId="7736" priority="41" operator="equal">
      <formula>"Ok"</formula>
    </cfRule>
  </conditionalFormatting>
  <conditionalFormatting sqref="E104:E106 E99">
    <cfRule type="cellIs" dxfId="7735" priority="36" operator="equal">
      <formula>"Feito"</formula>
    </cfRule>
  </conditionalFormatting>
  <conditionalFormatting sqref="B17:C17">
    <cfRule type="cellIs" dxfId="7734" priority="28" operator="equal">
      <formula>"Energia"</formula>
    </cfRule>
    <cfRule type="cellIs" dxfId="7733" priority="30" operator="equal">
      <formula>"Operação"</formula>
    </cfRule>
    <cfRule type="cellIs" dxfId="7732" priority="31" operator="equal">
      <formula>"Chuva"</formula>
    </cfRule>
    <cfRule type="cellIs" dxfId="7731" priority="32" operator="equal">
      <formula>"Elétrico"</formula>
    </cfRule>
    <cfRule type="cellIs" dxfId="7730" priority="33" operator="equal">
      <formula>"Mecânico"</formula>
    </cfRule>
    <cfRule type="cellIs" dxfId="7729" priority="34" operator="equal">
      <formula>"Ok"</formula>
    </cfRule>
  </conditionalFormatting>
  <conditionalFormatting sqref="B17:C17">
    <cfRule type="cellIs" dxfId="7728" priority="29" operator="equal">
      <formula>"Feito"</formula>
    </cfRule>
  </conditionalFormatting>
  <conditionalFormatting sqref="B17:C17">
    <cfRule type="cellIs" dxfId="7727" priority="27" operator="equal">
      <formula>"Energia"</formula>
    </cfRule>
  </conditionalFormatting>
  <conditionalFormatting sqref="B36:B37">
    <cfRule type="cellIs" dxfId="7726" priority="26" operator="equal">
      <formula>"Energia"</formula>
    </cfRule>
  </conditionalFormatting>
  <conditionalFormatting sqref="B36:B37">
    <cfRule type="cellIs" dxfId="7725" priority="25" operator="equal">
      <formula>"Energia"</formula>
    </cfRule>
  </conditionalFormatting>
  <conditionalFormatting sqref="B59:B60">
    <cfRule type="cellIs" dxfId="7724" priority="24" operator="equal">
      <formula>"Energia"</formula>
    </cfRule>
  </conditionalFormatting>
  <conditionalFormatting sqref="B59:B60">
    <cfRule type="cellIs" dxfId="7723" priority="23" operator="equal">
      <formula>"Energia"</formula>
    </cfRule>
  </conditionalFormatting>
  <conditionalFormatting sqref="B76 B64 B70:B72 B74">
    <cfRule type="cellIs" dxfId="7722" priority="22" operator="equal">
      <formula>"Energia"</formula>
    </cfRule>
  </conditionalFormatting>
  <conditionalFormatting sqref="B76 B64 B70:B72 B74">
    <cfRule type="cellIs" dxfId="7721" priority="21" operator="equal">
      <formula>"Energia"</formula>
    </cfRule>
  </conditionalFormatting>
  <conditionalFormatting sqref="C65:C66 C61:C63">
    <cfRule type="cellIs" dxfId="7720" priority="20" operator="equal">
      <formula>"Energia"</formula>
    </cfRule>
  </conditionalFormatting>
  <conditionalFormatting sqref="C65:C66 C61:C63">
    <cfRule type="cellIs" dxfId="7719" priority="19" operator="equal">
      <formula>"Energia"</formula>
    </cfRule>
  </conditionalFormatting>
  <conditionalFormatting sqref="B23:D23">
    <cfRule type="cellIs" dxfId="7718" priority="12" operator="equal">
      <formula>"Energia"</formula>
    </cfRule>
    <cfRule type="cellIs" dxfId="7717" priority="14" operator="equal">
      <formula>"Operação"</formula>
    </cfRule>
    <cfRule type="cellIs" dxfId="7716" priority="15" operator="equal">
      <formula>"Chuva"</formula>
    </cfRule>
    <cfRule type="cellIs" dxfId="7715" priority="16" operator="equal">
      <formula>"Elétrico"</formula>
    </cfRule>
    <cfRule type="cellIs" dxfId="7714" priority="17" operator="equal">
      <formula>"Mecânico"</formula>
    </cfRule>
    <cfRule type="cellIs" dxfId="7713" priority="18" operator="equal">
      <formula>"Ok"</formula>
    </cfRule>
  </conditionalFormatting>
  <conditionalFormatting sqref="B23:D23">
    <cfRule type="cellIs" dxfId="7712" priority="13" operator="equal">
      <formula>"Feito"</formula>
    </cfRule>
  </conditionalFormatting>
  <conditionalFormatting sqref="B23:D23">
    <cfRule type="cellIs" dxfId="7711" priority="11" operator="equal">
      <formula>"Energia"</formula>
    </cfRule>
  </conditionalFormatting>
  <conditionalFormatting sqref="D76 D64 D58 D54:D55 D38 D34:D36 D70:D72">
    <cfRule type="cellIs" dxfId="7710" priority="10" operator="equal">
      <formula>"Energia"</formula>
    </cfRule>
  </conditionalFormatting>
  <conditionalFormatting sqref="D76 D64 D58 D54:D55 D38 D34:D36 D70:D72">
    <cfRule type="cellIs" dxfId="7709" priority="9" operator="equal">
      <formula>"Energia"</formula>
    </cfRule>
  </conditionalFormatting>
  <conditionalFormatting sqref="C76 C65:C66 C63 C61">
    <cfRule type="cellIs" dxfId="7708" priority="8" operator="equal">
      <formula>"Energia"</formula>
    </cfRule>
  </conditionalFormatting>
  <conditionalFormatting sqref="E74">
    <cfRule type="cellIs" dxfId="7707" priority="1" operator="equal">
      <formula>"Energia"</formula>
    </cfRule>
    <cfRule type="cellIs" dxfId="7706" priority="3" operator="equal">
      <formula>"Operação"</formula>
    </cfRule>
    <cfRule type="cellIs" dxfId="7705" priority="4" operator="equal">
      <formula>"Chuva"</formula>
    </cfRule>
    <cfRule type="cellIs" dxfId="7704" priority="5" operator="equal">
      <formula>"Elétrico"</formula>
    </cfRule>
    <cfRule type="cellIs" dxfId="7703" priority="6" operator="equal">
      <formula>"Mecânico"</formula>
    </cfRule>
    <cfRule type="cellIs" dxfId="7702" priority="7" operator="equal">
      <formula>"Ok"</formula>
    </cfRule>
  </conditionalFormatting>
  <conditionalFormatting sqref="E74">
    <cfRule type="cellIs" dxfId="7701" priority="2" operator="equal">
      <formula>"Feito"</formula>
    </cfRule>
  </conditionalFormatting>
  <dataValidations count="1">
    <dataValidation type="list" allowBlank="1" showInputMessage="1" showErrorMessage="1" sqref="I5:I16 I19:I26 J36:J39 J41:J61 J63:J76 I29:I78 B5:H111" xr:uid="{B2A338D0-7C34-4832-B88F-06D06EF2D126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7CC2-1BB3-41D7-87FB-8D8297F1460A}">
  <sheetPr codeName="Planilha122">
    <tabColor theme="8"/>
  </sheetPr>
  <dimension ref="A1:S111"/>
  <sheetViews>
    <sheetView showGridLines="0" zoomScale="130" zoomScaleNormal="130" workbookViewId="0">
      <pane xSplit="1" ySplit="4" topLeftCell="B107" activePane="bottomRight" state="frozen"/>
      <selection pane="topRight" activeCell="B1" sqref="B1"/>
      <selection pane="bottomLeft" activeCell="A5" sqref="A5"/>
      <selection pane="bottomRight" activeCell="F115" sqref="F11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45075</v>
      </c>
      <c r="C3" s="21">
        <f t="shared" ref="C3:H3" si="0">B3+1</f>
        <v>45076</v>
      </c>
      <c r="D3" s="21">
        <f t="shared" si="0"/>
        <v>45077</v>
      </c>
      <c r="E3" s="21">
        <f t="shared" si="0"/>
        <v>45078</v>
      </c>
      <c r="F3" s="21">
        <f t="shared" si="0"/>
        <v>45079</v>
      </c>
      <c r="G3" s="21">
        <f t="shared" si="0"/>
        <v>45080</v>
      </c>
      <c r="H3" s="23">
        <f t="shared" si="0"/>
        <v>45081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 t="s">
        <v>5</v>
      </c>
      <c r="E5" s="36" t="s">
        <v>5</v>
      </c>
      <c r="F5" s="36"/>
      <c r="G5" s="36"/>
      <c r="H5" s="36"/>
      <c r="J5" s="46" t="s">
        <v>5</v>
      </c>
      <c r="K5">
        <f t="shared" ref="K5:K10" si="2">COUNTIF($B$5:$H$111,J5)</f>
        <v>192</v>
      </c>
      <c r="L5" s="32">
        <f t="shared" ref="L5:L10" si="3">K5/$K$11</f>
        <v>0.92307692307692313</v>
      </c>
      <c r="M5" s="50">
        <f>B3</f>
        <v>45075</v>
      </c>
      <c r="O5" t="s">
        <v>42</v>
      </c>
      <c r="P5" s="57">
        <v>221</v>
      </c>
      <c r="Q5" s="50">
        <f>M5</f>
        <v>45075</v>
      </c>
    </row>
    <row r="6" spans="1:17" x14ac:dyDescent="0.25">
      <c r="A6" s="4">
        <v>2</v>
      </c>
      <c r="B6" s="36" t="s">
        <v>10</v>
      </c>
      <c r="C6" s="36" t="s">
        <v>5</v>
      </c>
      <c r="D6" s="36"/>
      <c r="E6" s="36" t="s">
        <v>5</v>
      </c>
      <c r="F6" s="36"/>
      <c r="G6" s="36"/>
      <c r="H6" s="36" t="s">
        <v>5</v>
      </c>
      <c r="J6" s="40" t="s">
        <v>8</v>
      </c>
      <c r="K6">
        <f t="shared" si="2"/>
        <v>8</v>
      </c>
      <c r="L6" s="33">
        <f t="shared" si="3"/>
        <v>3.8461538461538464E-2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 t="s">
        <v>5</v>
      </c>
      <c r="D7" s="36" t="s">
        <v>5</v>
      </c>
      <c r="E7" s="36"/>
      <c r="F7" s="36" t="s">
        <v>5</v>
      </c>
      <c r="G7" s="36" t="s">
        <v>5</v>
      </c>
      <c r="H7" s="36"/>
      <c r="J7" s="44" t="s">
        <v>9</v>
      </c>
      <c r="K7">
        <f t="shared" si="2"/>
        <v>0</v>
      </c>
      <c r="L7" s="33">
        <f t="shared" si="3"/>
        <v>0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5</v>
      </c>
      <c r="D8" s="36"/>
      <c r="E8" s="36" t="s">
        <v>5</v>
      </c>
      <c r="F8" s="36" t="s">
        <v>5</v>
      </c>
      <c r="G8" s="36"/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221</v>
      </c>
    </row>
    <row r="9" spans="1:17" x14ac:dyDescent="0.25">
      <c r="A9" s="4">
        <v>5</v>
      </c>
      <c r="B9" s="36" t="s">
        <v>5</v>
      </c>
      <c r="C9" s="36" t="s">
        <v>10</v>
      </c>
      <c r="D9" s="36"/>
      <c r="E9" s="36" t="s">
        <v>5</v>
      </c>
      <c r="F9" s="36"/>
      <c r="G9" s="36"/>
      <c r="H9" s="36" t="s">
        <v>5</v>
      </c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 t="s">
        <v>5</v>
      </c>
      <c r="E10" s="36"/>
      <c r="F10" s="36"/>
      <c r="G10" s="36"/>
      <c r="H10" s="36"/>
      <c r="J10" s="41" t="s">
        <v>10</v>
      </c>
      <c r="K10">
        <f t="shared" si="2"/>
        <v>8</v>
      </c>
      <c r="L10" s="35">
        <f t="shared" si="3"/>
        <v>3.8461538461538464E-2</v>
      </c>
      <c r="O10" t="s">
        <v>55</v>
      </c>
      <c r="P10">
        <f>P8</f>
        <v>221</v>
      </c>
    </row>
    <row r="11" spans="1:17" x14ac:dyDescent="0.25">
      <c r="A11" s="4">
        <v>7</v>
      </c>
      <c r="B11" s="36" t="s">
        <v>5</v>
      </c>
      <c r="C11" s="36"/>
      <c r="D11" s="36" t="s">
        <v>10</v>
      </c>
      <c r="E11" s="36"/>
      <c r="F11" s="36" t="s">
        <v>10</v>
      </c>
      <c r="G11" s="36"/>
      <c r="H11" s="36" t="s">
        <v>5</v>
      </c>
      <c r="J11" s="42" t="s">
        <v>20</v>
      </c>
      <c r="K11">
        <f>SUM(K5:K10)</f>
        <v>208</v>
      </c>
    </row>
    <row r="12" spans="1:17" x14ac:dyDescent="0.25">
      <c r="A12" s="4">
        <v>8</v>
      </c>
      <c r="B12" s="36" t="s">
        <v>5</v>
      </c>
      <c r="C12" s="36" t="s">
        <v>5</v>
      </c>
      <c r="D12" s="36" t="s">
        <v>5</v>
      </c>
      <c r="E12" s="36" t="s">
        <v>5</v>
      </c>
      <c r="F12" s="36"/>
      <c r="G12" s="36"/>
      <c r="H12" s="36"/>
    </row>
    <row r="13" spans="1:17" x14ac:dyDescent="0.25">
      <c r="A13" s="4">
        <v>9</v>
      </c>
      <c r="B13" s="36" t="s">
        <v>5</v>
      </c>
      <c r="C13" s="36" t="s">
        <v>5</v>
      </c>
      <c r="D13" s="36" t="s">
        <v>5</v>
      </c>
      <c r="E13" s="36" t="s">
        <v>5</v>
      </c>
      <c r="F13" s="36"/>
      <c r="G13" s="36" t="s">
        <v>5</v>
      </c>
      <c r="H13" s="36"/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 t="s">
        <v>5</v>
      </c>
      <c r="C14" s="36" t="s">
        <v>5</v>
      </c>
      <c r="D14" s="36" t="s">
        <v>5</v>
      </c>
      <c r="E14" s="36" t="s">
        <v>5</v>
      </c>
      <c r="F14" s="36" t="s">
        <v>5</v>
      </c>
      <c r="G14" s="36" t="s">
        <v>5</v>
      </c>
      <c r="H14" s="36" t="s">
        <v>5</v>
      </c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 t="s">
        <v>5</v>
      </c>
      <c r="D15" s="36" t="s">
        <v>5</v>
      </c>
      <c r="E15" s="36"/>
      <c r="F15" s="36"/>
      <c r="G15" s="36"/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/>
      <c r="D16" s="36"/>
      <c r="E16" s="36" t="s">
        <v>8</v>
      </c>
      <c r="F16" s="36" t="s">
        <v>5</v>
      </c>
      <c r="G16" s="36"/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 t="s">
        <v>5</v>
      </c>
      <c r="D17" s="36" t="s">
        <v>5</v>
      </c>
      <c r="E17" s="36"/>
      <c r="F17" s="36"/>
      <c r="G17" s="36"/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/>
      <c r="C18" s="36"/>
      <c r="D18" s="36"/>
      <c r="E18" s="36"/>
      <c r="F18" s="36" t="s">
        <v>5</v>
      </c>
      <c r="G18" s="36" t="s">
        <v>8</v>
      </c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 t="s">
        <v>5</v>
      </c>
      <c r="E19" s="36" t="s">
        <v>5</v>
      </c>
      <c r="F19" s="36"/>
      <c r="G19" s="36"/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 t="s">
        <v>5</v>
      </c>
      <c r="C20" s="36" t="s">
        <v>5</v>
      </c>
      <c r="D20" s="36"/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 t="s">
        <v>5</v>
      </c>
      <c r="E21" s="36" t="s">
        <v>5</v>
      </c>
      <c r="F21" s="36"/>
      <c r="G21" s="36"/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 t="s">
        <v>5</v>
      </c>
      <c r="C22" s="36" t="s">
        <v>5</v>
      </c>
      <c r="D22" s="36"/>
      <c r="E22" s="36"/>
      <c r="F22" s="36"/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 t="s">
        <v>5</v>
      </c>
      <c r="C23" s="36" t="s">
        <v>8</v>
      </c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/>
      <c r="E24" s="36" t="s">
        <v>5</v>
      </c>
      <c r="F24" s="36" t="s">
        <v>5</v>
      </c>
      <c r="G24" s="36"/>
      <c r="H24" s="36"/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 t="s">
        <v>5</v>
      </c>
      <c r="C25" s="36" t="s">
        <v>5</v>
      </c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/>
      <c r="C26" s="36"/>
      <c r="D26" s="36"/>
      <c r="E26" s="36"/>
      <c r="F26" s="36"/>
      <c r="G26" s="36"/>
      <c r="H26" s="36"/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 t="s">
        <v>5</v>
      </c>
      <c r="C27" s="36"/>
      <c r="D27" s="36"/>
      <c r="E27" s="36"/>
      <c r="F27" s="36"/>
      <c r="G27" s="36" t="s">
        <v>5</v>
      </c>
      <c r="H27" s="36" t="s">
        <v>5</v>
      </c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 t="s">
        <v>5</v>
      </c>
      <c r="C28" s="36" t="s">
        <v>5</v>
      </c>
      <c r="D28" s="36"/>
      <c r="E28" s="36"/>
      <c r="F28" s="36"/>
      <c r="G28" s="36" t="s">
        <v>5</v>
      </c>
      <c r="H28" s="36" t="s">
        <v>5</v>
      </c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 t="s">
        <v>8</v>
      </c>
      <c r="D29" s="36" t="s">
        <v>5</v>
      </c>
      <c r="E29" s="36" t="s">
        <v>5</v>
      </c>
      <c r="F29" s="36" t="s">
        <v>5</v>
      </c>
      <c r="G29" s="36" t="s">
        <v>8</v>
      </c>
      <c r="H29" s="36"/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/>
      <c r="C30" s="36"/>
      <c r="D30" s="36"/>
      <c r="E30" s="36"/>
      <c r="F30" s="36" t="s">
        <v>5</v>
      </c>
      <c r="G30" s="36" t="s">
        <v>5</v>
      </c>
      <c r="H30" s="36"/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/>
      <c r="G31" s="36" t="s">
        <v>5</v>
      </c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/>
      <c r="C32" s="36"/>
      <c r="D32" s="36" t="s">
        <v>10</v>
      </c>
      <c r="E32" s="36"/>
      <c r="F32" s="36"/>
      <c r="G32" s="36"/>
      <c r="H32" s="36"/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5</v>
      </c>
      <c r="C33" s="36" t="s">
        <v>5</v>
      </c>
      <c r="D33" s="36" t="s">
        <v>5</v>
      </c>
      <c r="E33" s="36" t="s">
        <v>5</v>
      </c>
      <c r="F33" s="36" t="s">
        <v>5</v>
      </c>
      <c r="G33" s="36"/>
      <c r="H33" s="36"/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 t="s">
        <v>8</v>
      </c>
      <c r="D34" s="36"/>
      <c r="E34" s="36"/>
      <c r="F34" s="36" t="s">
        <v>5</v>
      </c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 t="s">
        <v>5</v>
      </c>
      <c r="C35" s="36"/>
      <c r="D35" s="36"/>
      <c r="E35" s="36" t="s">
        <v>5</v>
      </c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 t="s">
        <v>8</v>
      </c>
      <c r="D36" s="36"/>
      <c r="E36" s="36"/>
      <c r="F36" s="36" t="s">
        <v>5</v>
      </c>
      <c r="G36" s="36"/>
      <c r="H36" s="36"/>
      <c r="M36" s="50"/>
      <c r="O36" s="50"/>
      <c r="P36" s="50"/>
    </row>
    <row r="37" spans="1:16" x14ac:dyDescent="0.25">
      <c r="A37" s="4">
        <v>33</v>
      </c>
      <c r="B37" s="36" t="s">
        <v>5</v>
      </c>
      <c r="C37" s="36"/>
      <c r="D37" s="36"/>
      <c r="E37" s="36"/>
      <c r="F37" s="36"/>
      <c r="G37" s="36"/>
      <c r="H37" s="36"/>
      <c r="M37" t="s">
        <v>103</v>
      </c>
      <c r="P37" t="s">
        <v>103</v>
      </c>
    </row>
    <row r="38" spans="1:16" x14ac:dyDescent="0.25">
      <c r="A38" s="4">
        <v>34</v>
      </c>
      <c r="B38" s="36"/>
      <c r="C38" s="36"/>
      <c r="D38" s="36" t="s">
        <v>5</v>
      </c>
      <c r="E38" s="36"/>
      <c r="F38" s="36"/>
      <c r="G38" s="36"/>
      <c r="H38" s="36"/>
      <c r="M38" t="s">
        <v>105</v>
      </c>
      <c r="P38" t="s">
        <v>105</v>
      </c>
    </row>
    <row r="39" spans="1:16" x14ac:dyDescent="0.25">
      <c r="A39" s="4">
        <v>35</v>
      </c>
      <c r="B39" s="36" t="s">
        <v>5</v>
      </c>
      <c r="C39" s="36"/>
      <c r="D39" s="36" t="s">
        <v>10</v>
      </c>
      <c r="E39" s="36" t="s">
        <v>5</v>
      </c>
      <c r="F39" s="36" t="s">
        <v>5</v>
      </c>
      <c r="G39" s="36"/>
      <c r="H39" s="36" t="s">
        <v>5</v>
      </c>
      <c r="M39" t="s">
        <v>97</v>
      </c>
      <c r="P39" t="s">
        <v>97</v>
      </c>
    </row>
    <row r="40" spans="1:16" x14ac:dyDescent="0.25">
      <c r="A40" s="4">
        <v>36</v>
      </c>
      <c r="B40" s="36"/>
      <c r="C40" s="36" t="s">
        <v>5</v>
      </c>
      <c r="D40" s="36"/>
      <c r="E40" s="36" t="s">
        <v>8</v>
      </c>
      <c r="F40" s="36"/>
      <c r="G40" s="36" t="s">
        <v>5</v>
      </c>
      <c r="H40" s="36"/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 t="s">
        <v>5</v>
      </c>
      <c r="C41" s="36"/>
      <c r="D41" s="36" t="s">
        <v>5</v>
      </c>
      <c r="E41" s="36"/>
      <c r="F41" s="36"/>
      <c r="G41" s="36"/>
      <c r="H41" s="36" t="s">
        <v>5</v>
      </c>
    </row>
    <row r="42" spans="1:16" x14ac:dyDescent="0.25">
      <c r="A42" s="4">
        <v>38</v>
      </c>
      <c r="B42" s="36" t="s">
        <v>5</v>
      </c>
      <c r="C42" s="36"/>
      <c r="D42" s="36" t="s">
        <v>10</v>
      </c>
      <c r="E42" s="36"/>
      <c r="F42" s="36"/>
      <c r="G42" s="36" t="s">
        <v>5</v>
      </c>
      <c r="H42" s="36"/>
    </row>
    <row r="43" spans="1:16" x14ac:dyDescent="0.25">
      <c r="A43" s="4">
        <v>39</v>
      </c>
      <c r="B43" s="36" t="s">
        <v>5</v>
      </c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 t="s">
        <v>5</v>
      </c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 t="s">
        <v>5</v>
      </c>
      <c r="F45" s="36" t="s">
        <v>5</v>
      </c>
      <c r="G45" s="36"/>
      <c r="H45" s="36"/>
      <c r="P45" s="50"/>
    </row>
    <row r="46" spans="1:16" x14ac:dyDescent="0.25">
      <c r="A46" s="4">
        <v>42</v>
      </c>
      <c r="B46" s="36"/>
      <c r="C46" s="36" t="s">
        <v>5</v>
      </c>
      <c r="D46" s="36"/>
      <c r="E46" s="36"/>
      <c r="F46" s="36" t="s">
        <v>5</v>
      </c>
      <c r="G46" s="36"/>
      <c r="H46" s="36"/>
    </row>
    <row r="47" spans="1:16" x14ac:dyDescent="0.25">
      <c r="A47" s="4">
        <v>43</v>
      </c>
      <c r="B47" s="36"/>
      <c r="C47" s="36"/>
      <c r="D47" s="36"/>
      <c r="E47" s="36" t="s">
        <v>5</v>
      </c>
      <c r="F47" s="36" t="s">
        <v>5</v>
      </c>
      <c r="G47" s="36"/>
      <c r="H47" s="36"/>
    </row>
    <row r="48" spans="1:16" x14ac:dyDescent="0.25">
      <c r="A48" s="4">
        <v>44</v>
      </c>
      <c r="B48" s="36"/>
      <c r="C48" s="36" t="s">
        <v>5</v>
      </c>
      <c r="D48" s="36"/>
      <c r="E48" s="36" t="s">
        <v>5</v>
      </c>
      <c r="F48" s="36" t="s">
        <v>5</v>
      </c>
      <c r="G48" s="36"/>
      <c r="H48" s="36"/>
    </row>
    <row r="49" spans="1:16" x14ac:dyDescent="0.25">
      <c r="A49" s="4">
        <v>45</v>
      </c>
      <c r="B49" s="36"/>
      <c r="C49" s="36" t="s">
        <v>5</v>
      </c>
      <c r="D49" s="36"/>
      <c r="E49" s="36" t="s">
        <v>5</v>
      </c>
      <c r="F49" s="36"/>
      <c r="G49" s="36" t="s">
        <v>5</v>
      </c>
      <c r="H49" s="36"/>
    </row>
    <row r="50" spans="1:16" x14ac:dyDescent="0.25">
      <c r="A50" s="4">
        <v>46</v>
      </c>
      <c r="B50" s="36"/>
      <c r="C50" s="36"/>
      <c r="D50" s="36"/>
      <c r="E50" s="36"/>
      <c r="F50" s="36"/>
      <c r="G50" s="36"/>
      <c r="H50" s="36"/>
      <c r="M50" s="50"/>
    </row>
    <row r="51" spans="1:16" x14ac:dyDescent="0.25">
      <c r="A51" s="4">
        <v>47</v>
      </c>
      <c r="B51" s="36"/>
      <c r="C51" s="36"/>
      <c r="D51" s="36" t="s">
        <v>5</v>
      </c>
      <c r="E51" s="36" t="s">
        <v>5</v>
      </c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 t="s">
        <v>5</v>
      </c>
      <c r="G52" s="36" t="s">
        <v>5</v>
      </c>
      <c r="H52" s="36"/>
    </row>
    <row r="53" spans="1:16" x14ac:dyDescent="0.25">
      <c r="A53" s="4">
        <v>49</v>
      </c>
      <c r="B53" s="36" t="s">
        <v>5</v>
      </c>
      <c r="C53" s="36" t="s">
        <v>5</v>
      </c>
      <c r="D53" s="36"/>
      <c r="E53" s="36"/>
      <c r="F53" s="36"/>
      <c r="G53" s="36"/>
      <c r="H53" s="36" t="s">
        <v>5</v>
      </c>
      <c r="K53" t="s">
        <v>57</v>
      </c>
    </row>
    <row r="54" spans="1:16" x14ac:dyDescent="0.25">
      <c r="A54" s="4">
        <v>50</v>
      </c>
      <c r="B54" s="36" t="s">
        <v>5</v>
      </c>
      <c r="C54" s="36"/>
      <c r="D54" s="36"/>
      <c r="E54" s="36" t="s">
        <v>5</v>
      </c>
      <c r="F54" s="36"/>
      <c r="G54" s="36"/>
      <c r="H54" s="36"/>
    </row>
    <row r="55" spans="1:16" x14ac:dyDescent="0.25">
      <c r="A55" s="4">
        <v>51</v>
      </c>
      <c r="B55" s="36" t="s">
        <v>5</v>
      </c>
      <c r="C55" s="36"/>
      <c r="D55" s="36"/>
      <c r="E55" s="36"/>
      <c r="F55" s="36" t="s">
        <v>5</v>
      </c>
      <c r="G55" s="36"/>
      <c r="H55" s="36"/>
    </row>
    <row r="56" spans="1:16" x14ac:dyDescent="0.25">
      <c r="A56" s="4">
        <v>52</v>
      </c>
      <c r="B56" s="36"/>
      <c r="C56" s="36"/>
      <c r="D56" s="36" t="s">
        <v>5</v>
      </c>
      <c r="E56" s="36"/>
      <c r="F56" s="36"/>
      <c r="G56" s="36" t="s">
        <v>5</v>
      </c>
      <c r="H56" s="36"/>
    </row>
    <row r="57" spans="1:16" x14ac:dyDescent="0.25">
      <c r="A57" s="4">
        <v>53</v>
      </c>
      <c r="B57" s="36"/>
      <c r="C57" s="36"/>
      <c r="D57" s="36" t="s">
        <v>5</v>
      </c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 t="s">
        <v>5</v>
      </c>
      <c r="E58" s="36"/>
      <c r="F58" s="36"/>
      <c r="G58" s="36"/>
      <c r="H58" s="36"/>
    </row>
    <row r="59" spans="1:16" x14ac:dyDescent="0.25">
      <c r="A59" s="4">
        <v>55</v>
      </c>
      <c r="B59" s="36"/>
      <c r="C59" s="36" t="s">
        <v>5</v>
      </c>
      <c r="D59" s="36"/>
      <c r="E59" s="36"/>
      <c r="F59" s="36" t="s">
        <v>5</v>
      </c>
      <c r="G59" s="36"/>
      <c r="H59" s="36"/>
    </row>
    <row r="60" spans="1:16" x14ac:dyDescent="0.25">
      <c r="A60" s="4">
        <v>56</v>
      </c>
      <c r="B60" s="36"/>
      <c r="C60" s="36" t="s">
        <v>5</v>
      </c>
      <c r="D60" s="36"/>
      <c r="E60" s="36" t="s">
        <v>5</v>
      </c>
      <c r="F60" s="36"/>
      <c r="G60" s="36"/>
      <c r="H60" s="36"/>
    </row>
    <row r="61" spans="1:16" x14ac:dyDescent="0.25">
      <c r="A61" s="4">
        <v>57</v>
      </c>
      <c r="B61" s="36" t="s">
        <v>5</v>
      </c>
      <c r="C61" s="36"/>
      <c r="D61" s="36" t="s">
        <v>5</v>
      </c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 t="s">
        <v>5</v>
      </c>
      <c r="C63" s="36"/>
      <c r="D63" s="36" t="s">
        <v>5</v>
      </c>
      <c r="E63" s="36"/>
      <c r="F63" s="36"/>
      <c r="G63" s="36"/>
      <c r="H63" s="36" t="s">
        <v>5</v>
      </c>
    </row>
    <row r="64" spans="1:16" x14ac:dyDescent="0.25">
      <c r="A64" s="4">
        <v>60</v>
      </c>
      <c r="B64" s="36"/>
      <c r="C64" s="36" t="s">
        <v>5</v>
      </c>
      <c r="D64" s="36"/>
      <c r="E64" s="36" t="s">
        <v>5</v>
      </c>
      <c r="F64" s="36"/>
      <c r="G64" s="36"/>
      <c r="H64" s="36"/>
    </row>
    <row r="65" spans="1:8" x14ac:dyDescent="0.25">
      <c r="A65" s="4">
        <v>61</v>
      </c>
      <c r="B65" s="36" t="s">
        <v>5</v>
      </c>
      <c r="C65" s="36"/>
      <c r="D65" s="36" t="s">
        <v>5</v>
      </c>
      <c r="E65" s="36"/>
      <c r="F65" s="36"/>
      <c r="G65" s="36"/>
      <c r="H65" s="36" t="s">
        <v>5</v>
      </c>
    </row>
    <row r="66" spans="1:8" x14ac:dyDescent="0.25">
      <c r="A66" s="4">
        <v>62</v>
      </c>
      <c r="B66" s="36" t="s">
        <v>5</v>
      </c>
      <c r="C66" s="36"/>
      <c r="D66" s="36" t="s">
        <v>5</v>
      </c>
      <c r="E66" s="36"/>
      <c r="F66" s="36"/>
      <c r="G66" s="36"/>
      <c r="H66" s="36" t="s">
        <v>5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 t="s">
        <v>5</v>
      </c>
      <c r="D70" s="36"/>
      <c r="E70" s="36" t="s">
        <v>5</v>
      </c>
      <c r="F70" s="36"/>
      <c r="G70" s="36"/>
      <c r="H70" s="36"/>
    </row>
    <row r="71" spans="1:8" x14ac:dyDescent="0.25">
      <c r="A71" s="4">
        <v>67</v>
      </c>
      <c r="B71" s="36"/>
      <c r="C71" s="36" t="s">
        <v>5</v>
      </c>
      <c r="D71" s="36"/>
      <c r="E71" s="36" t="s">
        <v>5</v>
      </c>
      <c r="F71" s="36"/>
      <c r="G71" s="36"/>
      <c r="H71" s="36"/>
    </row>
    <row r="72" spans="1:8" x14ac:dyDescent="0.25">
      <c r="A72" s="4">
        <v>68</v>
      </c>
      <c r="B72" s="36"/>
      <c r="C72" s="36" t="s">
        <v>5</v>
      </c>
      <c r="D72" s="36"/>
      <c r="E72" s="36" t="s">
        <v>5</v>
      </c>
      <c r="F72" s="36"/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 t="s">
        <v>5</v>
      </c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 t="s">
        <v>5</v>
      </c>
      <c r="C76" s="36" t="s">
        <v>5</v>
      </c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/>
      <c r="C83" s="36"/>
      <c r="D83" s="36" t="s">
        <v>5</v>
      </c>
      <c r="E83" s="36" t="s">
        <v>5</v>
      </c>
      <c r="F83" s="36"/>
      <c r="G83" s="36"/>
      <c r="H83" s="36"/>
    </row>
    <row r="84" spans="1:8" x14ac:dyDescent="0.25">
      <c r="A84" s="4">
        <v>106</v>
      </c>
      <c r="B84" s="37"/>
      <c r="C84" s="36"/>
      <c r="D84" s="36" t="s">
        <v>5</v>
      </c>
      <c r="E84" s="36" t="s">
        <v>5</v>
      </c>
      <c r="F84" s="36"/>
      <c r="G84" s="36"/>
      <c r="H84" s="36"/>
    </row>
    <row r="85" spans="1:8" x14ac:dyDescent="0.25">
      <c r="A85" s="4">
        <v>107</v>
      </c>
      <c r="B85" s="36" t="s">
        <v>5</v>
      </c>
      <c r="C85" s="36" t="s">
        <v>5</v>
      </c>
      <c r="D85" s="36"/>
      <c r="E85" s="36"/>
      <c r="F85" s="36"/>
      <c r="G85" s="36"/>
      <c r="H85" s="36"/>
    </row>
    <row r="86" spans="1:8" x14ac:dyDescent="0.25">
      <c r="A86" s="4">
        <v>108</v>
      </c>
      <c r="B86" s="36" t="s">
        <v>5</v>
      </c>
      <c r="C86" s="36" t="s">
        <v>5</v>
      </c>
      <c r="D86" s="36"/>
      <c r="E86" s="36"/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/>
      <c r="F87" s="36" t="s">
        <v>5</v>
      </c>
      <c r="G87" s="36" t="s">
        <v>5</v>
      </c>
      <c r="H87" s="36"/>
    </row>
    <row r="88" spans="1:8" x14ac:dyDescent="0.25">
      <c r="A88" s="4">
        <v>110</v>
      </c>
      <c r="B88" s="36"/>
      <c r="C88" s="36"/>
      <c r="D88" s="36"/>
      <c r="E88" s="36"/>
      <c r="F88" s="36" t="s">
        <v>5</v>
      </c>
      <c r="G88" s="36" t="s">
        <v>5</v>
      </c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 t="s">
        <v>5</v>
      </c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 t="s">
        <v>5</v>
      </c>
      <c r="C95" s="36"/>
      <c r="D95" s="36"/>
      <c r="E95" s="36" t="s">
        <v>5</v>
      </c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 t="s">
        <v>5</v>
      </c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 t="s">
        <v>5</v>
      </c>
      <c r="G99" s="36"/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7"/>
      <c r="F101" s="36" t="s">
        <v>5</v>
      </c>
      <c r="G101" s="36"/>
      <c r="H101" s="36"/>
    </row>
    <row r="102" spans="1:8" x14ac:dyDescent="0.25">
      <c r="A102" s="4">
        <v>124</v>
      </c>
      <c r="B102" s="36"/>
      <c r="C102" s="36" t="s">
        <v>5</v>
      </c>
      <c r="D102" s="36"/>
      <c r="E102" s="36" t="s">
        <v>5</v>
      </c>
      <c r="F102" s="36" t="s">
        <v>5</v>
      </c>
      <c r="G102" s="36" t="s">
        <v>5</v>
      </c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 t="s">
        <v>10</v>
      </c>
      <c r="E104" s="36"/>
      <c r="F104" s="36" t="s">
        <v>5</v>
      </c>
      <c r="G104" s="36"/>
      <c r="H104" s="36"/>
    </row>
    <row r="105" spans="1:8" x14ac:dyDescent="0.25">
      <c r="A105" s="4">
        <v>127</v>
      </c>
      <c r="B105" s="36"/>
      <c r="C105" s="36"/>
      <c r="D105" s="36" t="s">
        <v>5</v>
      </c>
      <c r="E105" s="36"/>
      <c r="F105" s="36"/>
      <c r="G105" s="36" t="s">
        <v>5</v>
      </c>
      <c r="H105" s="36"/>
    </row>
    <row r="106" spans="1:8" x14ac:dyDescent="0.25">
      <c r="A106" s="4">
        <v>128</v>
      </c>
      <c r="B106" s="36"/>
      <c r="C106" s="36"/>
      <c r="D106" s="36"/>
      <c r="E106" s="36"/>
      <c r="F106" s="36" t="s">
        <v>5</v>
      </c>
      <c r="G106" s="36"/>
      <c r="H106" s="36" t="s">
        <v>5</v>
      </c>
    </row>
    <row r="107" spans="1:8" x14ac:dyDescent="0.25">
      <c r="A107" s="4">
        <v>129</v>
      </c>
      <c r="B107" s="36" t="s">
        <v>5</v>
      </c>
      <c r="C107" s="36" t="s">
        <v>5</v>
      </c>
      <c r="D107" s="36" t="s">
        <v>5</v>
      </c>
      <c r="E107" s="36" t="s">
        <v>5</v>
      </c>
      <c r="F107" s="36"/>
      <c r="G107" s="36" t="s">
        <v>5</v>
      </c>
      <c r="H107" s="36"/>
    </row>
    <row r="108" spans="1:8" x14ac:dyDescent="0.25">
      <c r="A108" s="4">
        <v>130</v>
      </c>
      <c r="B108" s="36"/>
      <c r="C108" s="36" t="s">
        <v>5</v>
      </c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 t="s">
        <v>5</v>
      </c>
      <c r="D109" s="36" t="s">
        <v>5</v>
      </c>
      <c r="E109" s="36" t="s">
        <v>5</v>
      </c>
      <c r="F109" s="36" t="s">
        <v>5</v>
      </c>
      <c r="G109" s="36" t="s">
        <v>5</v>
      </c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77:H77 D44:E44 G6:H6 B15:E15 H80:H84 B21:E21 C79:C80 E23:F23 E19:E20 B26:C26 F78:G78 D32:E32 D45:D51 D88:D106 E53 I29:I39 I41:I61 I63:I78 F6:F10 D37:E37 C22 F61:F63 F65:F66 G31:G33 B16:C16 B18:D20 D85:F86 H87:H88 B36:B37 B44:C51 B81:C111 G36:H37 B53:D77 B5:H5 B6:E13 B24:E25 B27:E31 B33:E35 B38:E43 E45:E47 E64:F64 E67:F71 D79:G84 D107:E111 D16:H17 E18:H18 F32:F34 C36:F36 E47:H47 F48:H48 F108:F110 G7:G8 E13:H13 F42:H46 B52:G52 D87:G87 E88:G97 F107:H107 H7:H12 B14:H14 H31:H32 G39:H41 H52:H53 G54:H69">
    <cfRule type="cellIs" dxfId="7700" priority="667" operator="equal">
      <formula>"Energia"</formula>
    </cfRule>
    <cfRule type="cellIs" dxfId="7699" priority="669" operator="equal">
      <formula>"Operação"</formula>
    </cfRule>
    <cfRule type="cellIs" dxfId="7698" priority="670" operator="equal">
      <formula>"Chuva"</formula>
    </cfRule>
    <cfRule type="cellIs" dxfId="7697" priority="671" operator="equal">
      <formula>"Elétrico"</formula>
    </cfRule>
    <cfRule type="cellIs" dxfId="7696" priority="672" operator="equal">
      <formula>"Mecânico"</formula>
    </cfRule>
    <cfRule type="cellIs" dxfId="7695" priority="673" operator="equal">
      <formula>"Ok"</formula>
    </cfRule>
  </conditionalFormatting>
  <conditionalFormatting sqref="I5:I16 I19:I26 F77:H77 D44:E44 G6:H6 B15:E15 H80:H84 B21:E21 C79:C80 E23:F23 E19:E20 B26:C26 F78:G78 D32:E32 D45:D51 D88:D106 E53 I29:I39 I41:I61 I63:I78 F6:F10 D37:E37 C22 F61:F63 F65:F66 G31:G33 B16:C16 B18:D20 D85:F86 H87:H88 B36:B37 B44:C51 B81:C111 G36:H37 B53:D77 B5:H5 B6:E13 B24:E25 B27:E31 B33:E35 B38:E43 E45:E47 E64:F64 E67:F71 D79:G84 D107:E111 D16:H17 E18:H18 F32:F34 C36:F36 E47:H47 F48:H48 F108:F110 G7:G8 E13:H13 F42:H46 B52:G52 D87:G87 E88:G97 F107:H107 H7:H12 B14:H14 H31:H32 G39:H41 H52:H53 G54:H69">
    <cfRule type="cellIs" dxfId="7694" priority="668" operator="equal">
      <formula>"Feito"</formula>
    </cfRule>
  </conditionalFormatting>
  <conditionalFormatting sqref="J7">
    <cfRule type="iconSet" priority="666">
      <iconSet iconSet="3Arrows">
        <cfvo type="percent" val="0"/>
        <cfvo type="percent" val="33"/>
        <cfvo type="percent" val="67"/>
      </iconSet>
    </cfRule>
  </conditionalFormatting>
  <conditionalFormatting sqref="G74:H76 H70:H71 B12:B13 G15:H15 G19:H19 G35:H35 G38 F33 B97:F97 H21:H23 D32:F32 G50:H51 G99 B98:D103 C12:C16 C18:C19 B10:C11 E10:F10 D10:D13 B5:F9 E11:E12 G52:G53 G101:G110 G5:H12 G28:H28 G31:H33 G39:H48 H53 G54:H69">
    <cfRule type="cellIs" dxfId="7693" priority="665" operator="equal">
      <formula>"Energia"</formula>
    </cfRule>
  </conditionalFormatting>
  <conditionalFormatting sqref="H78 H94 G35:H35 G74:H76 H70:H71 G15:H15 G19:H19 H33 G38 H21:H23 G50:H51 H96 G99:H99 G101:H101 H100 G52:G53 G108:G110 G85:H86 H89 G5:H12 G28:H28 H31 G103:H106 H108:H111">
    <cfRule type="cellIs" dxfId="7692" priority="658" operator="equal">
      <formula>"Energia"</formula>
    </cfRule>
    <cfRule type="cellIs" dxfId="7691" priority="660" operator="equal">
      <formula>"Operação"</formula>
    </cfRule>
    <cfRule type="cellIs" dxfId="7690" priority="661" operator="equal">
      <formula>"Chuva"</formula>
    </cfRule>
    <cfRule type="cellIs" dxfId="7689" priority="662" operator="equal">
      <formula>"Elétrico"</formula>
    </cfRule>
    <cfRule type="cellIs" dxfId="7688" priority="663" operator="equal">
      <formula>"Mecânico"</formula>
    </cfRule>
    <cfRule type="cellIs" dxfId="7687" priority="664" operator="equal">
      <formula>"Ok"</formula>
    </cfRule>
  </conditionalFormatting>
  <conditionalFormatting sqref="H78 H94 G35:H35 G74:H76 H70:H71 G15:H15 G19:H19 H33 G38 H21:H23 G50:H51 H96 G99:H99 G101:H101 H100 G52:G53 G108:G110 G85:H86 H89 G5:H12 G28:H28 H31 G103:H106 H108:H111">
    <cfRule type="cellIs" dxfId="7686" priority="659" operator="equal">
      <formula>"Feito"</formula>
    </cfRule>
  </conditionalFormatting>
  <conditionalFormatting sqref="E103:F103 F98">
    <cfRule type="cellIs" dxfId="7685" priority="657" operator="equal">
      <formula>"Energia"</formula>
    </cfRule>
  </conditionalFormatting>
  <conditionalFormatting sqref="F111 F31 F11:F12 E103:F103 F19:F22 F15 F56:F57 F60 E73:F73 E55 E50:F50 F49 F98 F105 E58:F58 G30:H30 E75:F76 F74 F51 F53:F54 E59">
    <cfRule type="cellIs" dxfId="7684" priority="650" operator="equal">
      <formula>"Energia"</formula>
    </cfRule>
    <cfRule type="cellIs" dxfId="7683" priority="652" operator="equal">
      <formula>"Operação"</formula>
    </cfRule>
    <cfRule type="cellIs" dxfId="7682" priority="653" operator="equal">
      <formula>"Chuva"</formula>
    </cfRule>
    <cfRule type="cellIs" dxfId="7681" priority="654" operator="equal">
      <formula>"Elétrico"</formula>
    </cfRule>
    <cfRule type="cellIs" dxfId="7680" priority="655" operator="equal">
      <formula>"Mecânico"</formula>
    </cfRule>
    <cfRule type="cellIs" dxfId="7679" priority="656" operator="equal">
      <formula>"Ok"</formula>
    </cfRule>
  </conditionalFormatting>
  <conditionalFormatting sqref="F111 F31 F11:F12 E103:F103 F19:F22 F15 F56:F57 F60 E73:F73 E55 E50:F50 F49 F98 F105 E58:F58 G30:H30 E75:F76 F74 F51 F53:F54 E59">
    <cfRule type="cellIs" dxfId="7678" priority="651" operator="equal">
      <formula>"Feito"</formula>
    </cfRule>
  </conditionalFormatting>
  <conditionalFormatting sqref="B79:B80 B78:E78">
    <cfRule type="cellIs" dxfId="7677" priority="643" operator="equal">
      <formula>"Energia"</formula>
    </cfRule>
    <cfRule type="cellIs" dxfId="7676" priority="645" operator="equal">
      <formula>"Operação"</formula>
    </cfRule>
    <cfRule type="cellIs" dxfId="7675" priority="646" operator="equal">
      <formula>"Chuva"</formula>
    </cfRule>
    <cfRule type="cellIs" dxfId="7674" priority="647" operator="equal">
      <formula>"Elétrico"</formula>
    </cfRule>
    <cfRule type="cellIs" dxfId="7673" priority="648" operator="equal">
      <formula>"Mecânico"</formula>
    </cfRule>
    <cfRule type="cellIs" dxfId="7672" priority="649" operator="equal">
      <formula>"Ok"</formula>
    </cfRule>
  </conditionalFormatting>
  <conditionalFormatting sqref="B79:B80 B78:E78">
    <cfRule type="cellIs" dxfId="7671" priority="644" operator="equal">
      <formula>"Feito"</formula>
    </cfRule>
  </conditionalFormatting>
  <conditionalFormatting sqref="C56">
    <cfRule type="cellIs" dxfId="7670" priority="636" operator="equal">
      <formula>"Energia"</formula>
    </cfRule>
    <cfRule type="cellIs" dxfId="7669" priority="638" operator="equal">
      <formula>"Operação"</formula>
    </cfRule>
    <cfRule type="cellIs" dxfId="7668" priority="639" operator="equal">
      <formula>"Chuva"</formula>
    </cfRule>
    <cfRule type="cellIs" dxfId="7667" priority="640" operator="equal">
      <formula>"Elétrico"</formula>
    </cfRule>
    <cfRule type="cellIs" dxfId="7666" priority="641" operator="equal">
      <formula>"Mecânico"</formula>
    </cfRule>
    <cfRule type="cellIs" dxfId="7665" priority="642" operator="equal">
      <formula>"Ok"</formula>
    </cfRule>
  </conditionalFormatting>
  <conditionalFormatting sqref="C56">
    <cfRule type="cellIs" dxfId="7664" priority="637" operator="equal">
      <formula>"Feito"</formula>
    </cfRule>
  </conditionalFormatting>
  <conditionalFormatting sqref="B111:C111">
    <cfRule type="cellIs" dxfId="7663" priority="635" operator="equal">
      <formula>"Energia"</formula>
    </cfRule>
  </conditionalFormatting>
  <conditionalFormatting sqref="B90:C90">
    <cfRule type="cellIs" dxfId="7662" priority="634" operator="equal">
      <formula>"Energia"</formula>
    </cfRule>
  </conditionalFormatting>
  <conditionalFormatting sqref="B92:C92">
    <cfRule type="cellIs" dxfId="7661" priority="633" operator="equal">
      <formula>"Energia"</formula>
    </cfRule>
  </conditionalFormatting>
  <conditionalFormatting sqref="C27:E27 D28:D30">
    <cfRule type="cellIs" dxfId="7660" priority="632" operator="equal">
      <formula>"Energia"</formula>
    </cfRule>
  </conditionalFormatting>
  <conditionalFormatting sqref="D60:D76">
    <cfRule type="cellIs" dxfId="7659" priority="631" operator="equal">
      <formula>"Energia"</formula>
    </cfRule>
  </conditionalFormatting>
  <conditionalFormatting sqref="C30:D30">
    <cfRule type="cellIs" dxfId="7658" priority="630" operator="equal">
      <formula>"Energia"</formula>
    </cfRule>
  </conditionalFormatting>
  <conditionalFormatting sqref="C35">
    <cfRule type="cellIs" dxfId="7657" priority="629" operator="equal">
      <formula>"Energia"</formula>
    </cfRule>
  </conditionalFormatting>
  <conditionalFormatting sqref="H79">
    <cfRule type="cellIs" dxfId="7656" priority="622" operator="equal">
      <formula>"Energia"</formula>
    </cfRule>
    <cfRule type="cellIs" dxfId="7655" priority="624" operator="equal">
      <formula>"Operação"</formula>
    </cfRule>
    <cfRule type="cellIs" dxfId="7654" priority="625" operator="equal">
      <formula>"Chuva"</formula>
    </cfRule>
    <cfRule type="cellIs" dxfId="7653" priority="626" operator="equal">
      <formula>"Elétrico"</formula>
    </cfRule>
    <cfRule type="cellIs" dxfId="7652" priority="627" operator="equal">
      <formula>"Mecânico"</formula>
    </cfRule>
    <cfRule type="cellIs" dxfId="7651" priority="628" operator="equal">
      <formula>"Ok"</formula>
    </cfRule>
  </conditionalFormatting>
  <conditionalFormatting sqref="H79">
    <cfRule type="cellIs" dxfId="7650" priority="623" operator="equal">
      <formula>"Feito"</formula>
    </cfRule>
  </conditionalFormatting>
  <conditionalFormatting sqref="H104">
    <cfRule type="cellIs" dxfId="7649" priority="613" operator="equal">
      <formula>"Energia"</formula>
    </cfRule>
  </conditionalFormatting>
  <conditionalFormatting sqref="C41">
    <cfRule type="cellIs" dxfId="7648" priority="612" operator="equal">
      <formula>"Energia"</formula>
    </cfRule>
  </conditionalFormatting>
  <conditionalFormatting sqref="C57:C58">
    <cfRule type="cellIs" dxfId="7647" priority="611" operator="equal">
      <formula>"Energia"</formula>
    </cfRule>
  </conditionalFormatting>
  <conditionalFormatting sqref="C111">
    <cfRule type="cellIs" dxfId="7646" priority="610" operator="equal">
      <formula>"Energia"</formula>
    </cfRule>
  </conditionalFormatting>
  <conditionalFormatting sqref="C108">
    <cfRule type="cellIs" dxfId="7645" priority="609" operator="equal">
      <formula>"Energia"</formula>
    </cfRule>
  </conditionalFormatting>
  <conditionalFormatting sqref="D15:E15">
    <cfRule type="cellIs" dxfId="7644" priority="608" operator="equal">
      <formula>"Energia"</formula>
    </cfRule>
  </conditionalFormatting>
  <conditionalFormatting sqref="D27:D28">
    <cfRule type="cellIs" dxfId="7643" priority="607" operator="equal">
      <formula>"Energia"</formula>
    </cfRule>
  </conditionalFormatting>
  <conditionalFormatting sqref="E28:E29">
    <cfRule type="cellIs" dxfId="7642" priority="606" operator="equal">
      <formula>"Energia"</formula>
    </cfRule>
  </conditionalFormatting>
  <conditionalFormatting sqref="E28:E29">
    <cfRule type="cellIs" dxfId="7641" priority="605" operator="equal">
      <formula>"Energia"</formula>
    </cfRule>
  </conditionalFormatting>
  <conditionalFormatting sqref="D30">
    <cfRule type="cellIs" dxfId="7640" priority="604" operator="equal">
      <formula>"Energia"</formula>
    </cfRule>
  </conditionalFormatting>
  <conditionalFormatting sqref="D39:D40 D44:D53 D77">
    <cfRule type="cellIs" dxfId="7639" priority="603" operator="equal">
      <formula>"Energia"</formula>
    </cfRule>
  </conditionalFormatting>
  <conditionalFormatting sqref="D39:D40 D44:D53 D77">
    <cfRule type="cellIs" dxfId="7638" priority="602" operator="equal">
      <formula>"Energia"</formula>
    </cfRule>
  </conditionalFormatting>
  <conditionalFormatting sqref="D39:D40 D44:D53 D77">
    <cfRule type="cellIs" dxfId="7637" priority="601" operator="equal">
      <formula>"Energia"</formula>
    </cfRule>
  </conditionalFormatting>
  <conditionalFormatting sqref="E27">
    <cfRule type="cellIs" dxfId="7636" priority="600" operator="equal">
      <formula>"Energia"</formula>
    </cfRule>
  </conditionalFormatting>
  <conditionalFormatting sqref="F28">
    <cfRule type="cellIs" dxfId="7635" priority="593" operator="equal">
      <formula>"Energia"</formula>
    </cfRule>
    <cfRule type="cellIs" dxfId="7634" priority="595" operator="equal">
      <formula>"Operação"</formula>
    </cfRule>
    <cfRule type="cellIs" dxfId="7633" priority="596" operator="equal">
      <formula>"Chuva"</formula>
    </cfRule>
    <cfRule type="cellIs" dxfId="7632" priority="597" operator="equal">
      <formula>"Elétrico"</formula>
    </cfRule>
    <cfRule type="cellIs" dxfId="7631" priority="598" operator="equal">
      <formula>"Mecânico"</formula>
    </cfRule>
    <cfRule type="cellIs" dxfId="7630" priority="599" operator="equal">
      <formula>"Ok"</formula>
    </cfRule>
  </conditionalFormatting>
  <conditionalFormatting sqref="F28">
    <cfRule type="cellIs" dxfId="7629" priority="594" operator="equal">
      <formula>"Feito"</formula>
    </cfRule>
  </conditionalFormatting>
  <conditionalFormatting sqref="F28">
    <cfRule type="cellIs" dxfId="7628" priority="592" operator="equal">
      <formula>"Energia"</formula>
    </cfRule>
  </conditionalFormatting>
  <conditionalFormatting sqref="F28">
    <cfRule type="cellIs" dxfId="7627" priority="591" operator="equal">
      <formula>"Energia"</formula>
    </cfRule>
  </conditionalFormatting>
  <conditionalFormatting sqref="G45">
    <cfRule type="cellIs" dxfId="7626" priority="584" operator="equal">
      <formula>"Energia"</formula>
    </cfRule>
    <cfRule type="cellIs" dxfId="7625" priority="586" operator="equal">
      <formula>"Operação"</formula>
    </cfRule>
    <cfRule type="cellIs" dxfId="7624" priority="587" operator="equal">
      <formula>"Chuva"</formula>
    </cfRule>
    <cfRule type="cellIs" dxfId="7623" priority="588" operator="equal">
      <formula>"Elétrico"</formula>
    </cfRule>
    <cfRule type="cellIs" dxfId="7622" priority="589" operator="equal">
      <formula>"Mecânico"</formula>
    </cfRule>
    <cfRule type="cellIs" dxfId="7621" priority="590" operator="equal">
      <formula>"Ok"</formula>
    </cfRule>
  </conditionalFormatting>
  <conditionalFormatting sqref="G45">
    <cfRule type="cellIs" dxfId="7620" priority="585" operator="equal">
      <formula>"Feito"</formula>
    </cfRule>
  </conditionalFormatting>
  <conditionalFormatting sqref="E108">
    <cfRule type="cellIs" dxfId="7619" priority="583" operator="equal">
      <formula>"Energia"</formula>
    </cfRule>
  </conditionalFormatting>
  <conditionalFormatting sqref="G9:H10 H11">
    <cfRule type="cellIs" dxfId="7618" priority="576" operator="equal">
      <formula>"Energia"</formula>
    </cfRule>
    <cfRule type="cellIs" dxfId="7617" priority="578" operator="equal">
      <formula>"Operação"</formula>
    </cfRule>
    <cfRule type="cellIs" dxfId="7616" priority="579" operator="equal">
      <formula>"Chuva"</formula>
    </cfRule>
    <cfRule type="cellIs" dxfId="7615" priority="580" operator="equal">
      <formula>"Elétrico"</formula>
    </cfRule>
    <cfRule type="cellIs" dxfId="7614" priority="581" operator="equal">
      <formula>"Mecânico"</formula>
    </cfRule>
    <cfRule type="cellIs" dxfId="7613" priority="582" operator="equal">
      <formula>"Ok"</formula>
    </cfRule>
  </conditionalFormatting>
  <conditionalFormatting sqref="G9:H10 H11">
    <cfRule type="cellIs" dxfId="7612" priority="577" operator="equal">
      <formula>"Feito"</formula>
    </cfRule>
  </conditionalFormatting>
  <conditionalFormatting sqref="H78">
    <cfRule type="cellIs" dxfId="7611" priority="575" operator="equal">
      <formula>"Energia"</formula>
    </cfRule>
  </conditionalFormatting>
  <conditionalFormatting sqref="G111">
    <cfRule type="cellIs" dxfId="7610" priority="568" operator="equal">
      <formula>"Energia"</formula>
    </cfRule>
    <cfRule type="cellIs" dxfId="7609" priority="570" operator="equal">
      <formula>"Operação"</formula>
    </cfRule>
    <cfRule type="cellIs" dxfId="7608" priority="571" operator="equal">
      <formula>"Chuva"</formula>
    </cfRule>
    <cfRule type="cellIs" dxfId="7607" priority="572" operator="equal">
      <formula>"Elétrico"</formula>
    </cfRule>
    <cfRule type="cellIs" dxfId="7606" priority="573" operator="equal">
      <formula>"Mecânico"</formula>
    </cfRule>
    <cfRule type="cellIs" dxfId="7605" priority="574" operator="equal">
      <formula>"Ok"</formula>
    </cfRule>
  </conditionalFormatting>
  <conditionalFormatting sqref="G111">
    <cfRule type="cellIs" dxfId="7604" priority="569" operator="equal">
      <formula>"Feito"</formula>
    </cfRule>
  </conditionalFormatting>
  <conditionalFormatting sqref="F35 F37:F38 F40:F41">
    <cfRule type="cellIs" dxfId="7603" priority="561" operator="equal">
      <formula>"Energia"</formula>
    </cfRule>
    <cfRule type="cellIs" dxfId="7602" priority="563" operator="equal">
      <formula>"Operação"</formula>
    </cfRule>
    <cfRule type="cellIs" dxfId="7601" priority="564" operator="equal">
      <formula>"Chuva"</formula>
    </cfRule>
    <cfRule type="cellIs" dxfId="7600" priority="565" operator="equal">
      <formula>"Elétrico"</formula>
    </cfRule>
    <cfRule type="cellIs" dxfId="7599" priority="566" operator="equal">
      <formula>"Mecânico"</formula>
    </cfRule>
    <cfRule type="cellIs" dxfId="7598" priority="567" operator="equal">
      <formula>"Ok"</formula>
    </cfRule>
  </conditionalFormatting>
  <conditionalFormatting sqref="F35 F37:F38 F40:F41">
    <cfRule type="cellIs" dxfId="7597" priority="562" operator="equal">
      <formula>"Feito"</formula>
    </cfRule>
  </conditionalFormatting>
  <conditionalFormatting sqref="G24:H24">
    <cfRule type="cellIs" dxfId="7596" priority="554" operator="equal">
      <formula>"Energia"</formula>
    </cfRule>
    <cfRule type="cellIs" dxfId="7595" priority="556" operator="equal">
      <formula>"Operação"</formula>
    </cfRule>
    <cfRule type="cellIs" dxfId="7594" priority="557" operator="equal">
      <formula>"Chuva"</formula>
    </cfRule>
    <cfRule type="cellIs" dxfId="7593" priority="558" operator="equal">
      <formula>"Elétrico"</formula>
    </cfRule>
    <cfRule type="cellIs" dxfId="7592" priority="559" operator="equal">
      <formula>"Mecânico"</formula>
    </cfRule>
    <cfRule type="cellIs" dxfId="7591" priority="560" operator="equal">
      <formula>"Ok"</formula>
    </cfRule>
  </conditionalFormatting>
  <conditionalFormatting sqref="G24:H24">
    <cfRule type="cellIs" dxfId="7590" priority="555" operator="equal">
      <formula>"Feito"</formula>
    </cfRule>
  </conditionalFormatting>
  <conditionalFormatting sqref="D26:F26">
    <cfRule type="cellIs" dxfId="7589" priority="547" operator="equal">
      <formula>"Energia"</formula>
    </cfRule>
    <cfRule type="cellIs" dxfId="7588" priority="549" operator="equal">
      <formula>"Operação"</formula>
    </cfRule>
    <cfRule type="cellIs" dxfId="7587" priority="550" operator="equal">
      <formula>"Chuva"</formula>
    </cfRule>
    <cfRule type="cellIs" dxfId="7586" priority="551" operator="equal">
      <formula>"Elétrico"</formula>
    </cfRule>
    <cfRule type="cellIs" dxfId="7585" priority="552" operator="equal">
      <formula>"Mecânico"</formula>
    </cfRule>
    <cfRule type="cellIs" dxfId="7584" priority="553" operator="equal">
      <formula>"Ok"</formula>
    </cfRule>
  </conditionalFormatting>
  <conditionalFormatting sqref="D26:F26">
    <cfRule type="cellIs" dxfId="7583" priority="548" operator="equal">
      <formula>"Feito"</formula>
    </cfRule>
  </conditionalFormatting>
  <conditionalFormatting sqref="G73:H73">
    <cfRule type="cellIs" dxfId="7582" priority="540" operator="equal">
      <formula>"Energia"</formula>
    </cfRule>
    <cfRule type="cellIs" dxfId="7581" priority="542" operator="equal">
      <formula>"Operação"</formula>
    </cfRule>
    <cfRule type="cellIs" dxfId="7580" priority="543" operator="equal">
      <formula>"Chuva"</formula>
    </cfRule>
    <cfRule type="cellIs" dxfId="7579" priority="544" operator="equal">
      <formula>"Elétrico"</formula>
    </cfRule>
    <cfRule type="cellIs" dxfId="7578" priority="545" operator="equal">
      <formula>"Mecânico"</formula>
    </cfRule>
    <cfRule type="cellIs" dxfId="7577" priority="546" operator="equal">
      <formula>"Ok"</formula>
    </cfRule>
  </conditionalFormatting>
  <conditionalFormatting sqref="G73:H73">
    <cfRule type="cellIs" dxfId="7576" priority="541" operator="equal">
      <formula>"Feito"</formula>
    </cfRule>
  </conditionalFormatting>
  <conditionalFormatting sqref="G70:G72">
    <cfRule type="cellIs" dxfId="7575" priority="533" operator="equal">
      <formula>"Energia"</formula>
    </cfRule>
    <cfRule type="cellIs" dxfId="7574" priority="535" operator="equal">
      <formula>"Operação"</formula>
    </cfRule>
    <cfRule type="cellIs" dxfId="7573" priority="536" operator="equal">
      <formula>"Chuva"</formula>
    </cfRule>
    <cfRule type="cellIs" dxfId="7572" priority="537" operator="equal">
      <formula>"Elétrico"</formula>
    </cfRule>
    <cfRule type="cellIs" dxfId="7571" priority="538" operator="equal">
      <formula>"Mecânico"</formula>
    </cfRule>
    <cfRule type="cellIs" dxfId="7570" priority="539" operator="equal">
      <formula>"Ok"</formula>
    </cfRule>
  </conditionalFormatting>
  <conditionalFormatting sqref="G70:G72">
    <cfRule type="cellIs" dxfId="7569" priority="534" operator="equal">
      <formula>"Feito"</formula>
    </cfRule>
  </conditionalFormatting>
  <conditionalFormatting sqref="C97:D97 C95:D95">
    <cfRule type="cellIs" dxfId="7568" priority="532" operator="equal">
      <formula>"Energia"</formula>
    </cfRule>
  </conditionalFormatting>
  <conditionalFormatting sqref="E13:H13">
    <cfRule type="cellIs" dxfId="7567" priority="531" operator="equal">
      <formula>"Energia"</formula>
    </cfRule>
  </conditionalFormatting>
  <conditionalFormatting sqref="D16:E16">
    <cfRule type="cellIs" dxfId="7566" priority="530" operator="equal">
      <formula>"Energia"</formula>
    </cfRule>
  </conditionalFormatting>
  <conditionalFormatting sqref="D17:D20">
    <cfRule type="cellIs" dxfId="7565" priority="529" operator="equal">
      <formula>"Energia"</formula>
    </cfRule>
  </conditionalFormatting>
  <conditionalFormatting sqref="E18:H18">
    <cfRule type="cellIs" dxfId="7564" priority="528" operator="equal">
      <formula>"Energia"</formula>
    </cfRule>
  </conditionalFormatting>
  <conditionalFormatting sqref="D36">
    <cfRule type="cellIs" dxfId="7563" priority="527" operator="equal">
      <formula>"Energia"</formula>
    </cfRule>
  </conditionalFormatting>
  <conditionalFormatting sqref="D36">
    <cfRule type="cellIs" dxfId="7562" priority="526" operator="equal">
      <formula>"Energia"</formula>
    </cfRule>
  </conditionalFormatting>
  <conditionalFormatting sqref="D14:H14">
    <cfRule type="cellIs" dxfId="7561" priority="525" operator="equal">
      <formula>"Energia"</formula>
    </cfRule>
  </conditionalFormatting>
  <conditionalFormatting sqref="E17:H17">
    <cfRule type="cellIs" dxfId="7560" priority="524" operator="equal">
      <formula>"Energia"</formula>
    </cfRule>
  </conditionalFormatting>
  <conditionalFormatting sqref="G23">
    <cfRule type="cellIs" dxfId="7559" priority="517" operator="equal">
      <formula>"Energia"</formula>
    </cfRule>
    <cfRule type="cellIs" dxfId="7558" priority="519" operator="equal">
      <formula>"Operação"</formula>
    </cfRule>
    <cfRule type="cellIs" dxfId="7557" priority="520" operator="equal">
      <formula>"Chuva"</formula>
    </cfRule>
    <cfRule type="cellIs" dxfId="7556" priority="521" operator="equal">
      <formula>"Elétrico"</formula>
    </cfRule>
    <cfRule type="cellIs" dxfId="7555" priority="522" operator="equal">
      <formula>"Mecânico"</formula>
    </cfRule>
    <cfRule type="cellIs" dxfId="7554" priority="523" operator="equal">
      <formula>"Ok"</formula>
    </cfRule>
  </conditionalFormatting>
  <conditionalFormatting sqref="G23">
    <cfRule type="cellIs" dxfId="7553" priority="518" operator="equal">
      <formula>"Feito"</formula>
    </cfRule>
  </conditionalFormatting>
  <conditionalFormatting sqref="G23">
    <cfRule type="cellIs" dxfId="7552" priority="516" operator="equal">
      <formula>"Energia"</formula>
    </cfRule>
  </conditionalFormatting>
  <conditionalFormatting sqref="G29">
    <cfRule type="cellIs" dxfId="7551" priority="509" operator="equal">
      <formula>"Energia"</formula>
    </cfRule>
    <cfRule type="cellIs" dxfId="7550" priority="511" operator="equal">
      <formula>"Operação"</formula>
    </cfRule>
    <cfRule type="cellIs" dxfId="7549" priority="512" operator="equal">
      <formula>"Chuva"</formula>
    </cfRule>
    <cfRule type="cellIs" dxfId="7548" priority="513" operator="equal">
      <formula>"Elétrico"</formula>
    </cfRule>
    <cfRule type="cellIs" dxfId="7547" priority="514" operator="equal">
      <formula>"Mecânico"</formula>
    </cfRule>
    <cfRule type="cellIs" dxfId="7546" priority="515" operator="equal">
      <formula>"Ok"</formula>
    </cfRule>
  </conditionalFormatting>
  <conditionalFormatting sqref="G29">
    <cfRule type="cellIs" dxfId="7545" priority="510" operator="equal">
      <formula>"Feito"</formula>
    </cfRule>
  </conditionalFormatting>
  <conditionalFormatting sqref="G29">
    <cfRule type="cellIs" dxfId="7544" priority="508" operator="equal">
      <formula>"Energia"</formula>
    </cfRule>
  </conditionalFormatting>
  <conditionalFormatting sqref="D33:E33 D34">
    <cfRule type="cellIs" dxfId="7543" priority="507" operator="equal">
      <formula>"Energia"</formula>
    </cfRule>
  </conditionalFormatting>
  <conditionalFormatting sqref="D33:E33 D34">
    <cfRule type="cellIs" dxfId="7542" priority="506" operator="equal">
      <formula>"Energia"</formula>
    </cfRule>
  </conditionalFormatting>
  <conditionalFormatting sqref="E36">
    <cfRule type="cellIs" dxfId="7541" priority="505" operator="equal">
      <formula>"Energia"</formula>
    </cfRule>
  </conditionalFormatting>
  <conditionalFormatting sqref="E36">
    <cfRule type="cellIs" dxfId="7540" priority="504" operator="equal">
      <formula>"Energia"</formula>
    </cfRule>
  </conditionalFormatting>
  <conditionalFormatting sqref="G36:H36">
    <cfRule type="cellIs" dxfId="7539" priority="503" operator="equal">
      <formula>"Energia"</formula>
    </cfRule>
  </conditionalFormatting>
  <conditionalFormatting sqref="G36:H36">
    <cfRule type="cellIs" dxfId="7538" priority="502" operator="equal">
      <formula>"Energia"</formula>
    </cfRule>
  </conditionalFormatting>
  <conditionalFormatting sqref="E37 G37:H37">
    <cfRule type="cellIs" dxfId="7537" priority="501" operator="equal">
      <formula>"Energia"</formula>
    </cfRule>
  </conditionalFormatting>
  <conditionalFormatting sqref="E37 G37:H37">
    <cfRule type="cellIs" dxfId="7536" priority="500" operator="equal">
      <formula>"Energia"</formula>
    </cfRule>
  </conditionalFormatting>
  <conditionalFormatting sqref="E39">
    <cfRule type="cellIs" dxfId="7535" priority="499" operator="equal">
      <formula>"Energia"</formula>
    </cfRule>
  </conditionalFormatting>
  <conditionalFormatting sqref="E39">
    <cfRule type="cellIs" dxfId="7534" priority="498" operator="equal">
      <formula>"Energia"</formula>
    </cfRule>
  </conditionalFormatting>
  <conditionalFormatting sqref="E39">
    <cfRule type="cellIs" dxfId="7533" priority="497" operator="equal">
      <formula>"Energia"</formula>
    </cfRule>
  </conditionalFormatting>
  <conditionalFormatting sqref="E56">
    <cfRule type="cellIs" dxfId="7532" priority="490" operator="equal">
      <formula>"Energia"</formula>
    </cfRule>
    <cfRule type="cellIs" dxfId="7531" priority="492" operator="equal">
      <formula>"Operação"</formula>
    </cfRule>
    <cfRule type="cellIs" dxfId="7530" priority="493" operator="equal">
      <formula>"Chuva"</formula>
    </cfRule>
    <cfRule type="cellIs" dxfId="7529" priority="494" operator="equal">
      <formula>"Elétrico"</formula>
    </cfRule>
    <cfRule type="cellIs" dxfId="7528" priority="495" operator="equal">
      <formula>"Mecânico"</formula>
    </cfRule>
    <cfRule type="cellIs" dxfId="7527" priority="496" operator="equal">
      <formula>"Ok"</formula>
    </cfRule>
  </conditionalFormatting>
  <conditionalFormatting sqref="E56">
    <cfRule type="cellIs" dxfId="7526" priority="491" operator="equal">
      <formula>"Feito"</formula>
    </cfRule>
  </conditionalFormatting>
  <conditionalFormatting sqref="E57">
    <cfRule type="cellIs" dxfId="7525" priority="483" operator="equal">
      <formula>"Energia"</formula>
    </cfRule>
    <cfRule type="cellIs" dxfId="7524" priority="485" operator="equal">
      <formula>"Operação"</formula>
    </cfRule>
    <cfRule type="cellIs" dxfId="7523" priority="486" operator="equal">
      <formula>"Chuva"</formula>
    </cfRule>
    <cfRule type="cellIs" dxfId="7522" priority="487" operator="equal">
      <formula>"Elétrico"</formula>
    </cfRule>
    <cfRule type="cellIs" dxfId="7521" priority="488" operator="equal">
      <formula>"Mecânico"</formula>
    </cfRule>
    <cfRule type="cellIs" dxfId="7520" priority="489" operator="equal">
      <formula>"Ok"</formula>
    </cfRule>
  </conditionalFormatting>
  <conditionalFormatting sqref="E57">
    <cfRule type="cellIs" dxfId="7519" priority="484" operator="equal">
      <formula>"Feito"</formula>
    </cfRule>
  </conditionalFormatting>
  <conditionalFormatting sqref="E77">
    <cfRule type="cellIs" dxfId="7518" priority="469" operator="equal">
      <formula>"Energia"</formula>
    </cfRule>
    <cfRule type="cellIs" dxfId="7517" priority="471" operator="equal">
      <formula>"Operação"</formula>
    </cfRule>
    <cfRule type="cellIs" dxfId="7516" priority="472" operator="equal">
      <formula>"Chuva"</formula>
    </cfRule>
    <cfRule type="cellIs" dxfId="7515" priority="473" operator="equal">
      <formula>"Elétrico"</formula>
    </cfRule>
    <cfRule type="cellIs" dxfId="7514" priority="474" operator="equal">
      <formula>"Mecânico"</formula>
    </cfRule>
    <cfRule type="cellIs" dxfId="7513" priority="475" operator="equal">
      <formula>"Ok"</formula>
    </cfRule>
  </conditionalFormatting>
  <conditionalFormatting sqref="E77">
    <cfRule type="cellIs" dxfId="7512" priority="470" operator="equal">
      <formula>"Feito"</formula>
    </cfRule>
  </conditionalFormatting>
  <conditionalFormatting sqref="G20:H20">
    <cfRule type="cellIs" dxfId="7511" priority="462" operator="equal">
      <formula>"Energia"</formula>
    </cfRule>
    <cfRule type="cellIs" dxfId="7510" priority="464" operator="equal">
      <formula>"Operação"</formula>
    </cfRule>
    <cfRule type="cellIs" dxfId="7509" priority="465" operator="equal">
      <formula>"Chuva"</formula>
    </cfRule>
    <cfRule type="cellIs" dxfId="7508" priority="466" operator="equal">
      <formula>"Elétrico"</formula>
    </cfRule>
    <cfRule type="cellIs" dxfId="7507" priority="467" operator="equal">
      <formula>"Mecânico"</formula>
    </cfRule>
    <cfRule type="cellIs" dxfId="7506" priority="468" operator="equal">
      <formula>"Ok"</formula>
    </cfRule>
  </conditionalFormatting>
  <conditionalFormatting sqref="G20:H20">
    <cfRule type="cellIs" dxfId="7505" priority="463" operator="equal">
      <formula>"Feito"</formula>
    </cfRule>
  </conditionalFormatting>
  <conditionalFormatting sqref="G21">
    <cfRule type="cellIs" dxfId="7504" priority="455" operator="equal">
      <formula>"Energia"</formula>
    </cfRule>
    <cfRule type="cellIs" dxfId="7503" priority="457" operator="equal">
      <formula>"Operação"</formula>
    </cfRule>
    <cfRule type="cellIs" dxfId="7502" priority="458" operator="equal">
      <formula>"Chuva"</formula>
    </cfRule>
    <cfRule type="cellIs" dxfId="7501" priority="459" operator="equal">
      <formula>"Elétrico"</formula>
    </cfRule>
    <cfRule type="cellIs" dxfId="7500" priority="460" operator="equal">
      <formula>"Mecânico"</formula>
    </cfRule>
    <cfRule type="cellIs" dxfId="7499" priority="461" operator="equal">
      <formula>"Ok"</formula>
    </cfRule>
  </conditionalFormatting>
  <conditionalFormatting sqref="G21">
    <cfRule type="cellIs" dxfId="7498" priority="456" operator="equal">
      <formula>"Feito"</formula>
    </cfRule>
  </conditionalFormatting>
  <conditionalFormatting sqref="G25">
    <cfRule type="cellIs" dxfId="7497" priority="448" operator="equal">
      <formula>"Energia"</formula>
    </cfRule>
    <cfRule type="cellIs" dxfId="7496" priority="450" operator="equal">
      <formula>"Operação"</formula>
    </cfRule>
    <cfRule type="cellIs" dxfId="7495" priority="451" operator="equal">
      <formula>"Chuva"</formula>
    </cfRule>
    <cfRule type="cellIs" dxfId="7494" priority="452" operator="equal">
      <formula>"Elétrico"</formula>
    </cfRule>
    <cfRule type="cellIs" dxfId="7493" priority="453" operator="equal">
      <formula>"Mecânico"</formula>
    </cfRule>
    <cfRule type="cellIs" dxfId="7492" priority="454" operator="equal">
      <formula>"Ok"</formula>
    </cfRule>
  </conditionalFormatting>
  <conditionalFormatting sqref="G25">
    <cfRule type="cellIs" dxfId="7491" priority="449" operator="equal">
      <formula>"Feito"</formula>
    </cfRule>
  </conditionalFormatting>
  <conditionalFormatting sqref="G25">
    <cfRule type="cellIs" dxfId="7490" priority="447" operator="equal">
      <formula>"Energia"</formula>
    </cfRule>
  </conditionalFormatting>
  <conditionalFormatting sqref="H25">
    <cfRule type="cellIs" dxfId="7489" priority="440" operator="equal">
      <formula>"Energia"</formula>
    </cfRule>
    <cfRule type="cellIs" dxfId="7488" priority="442" operator="equal">
      <formula>"Operação"</formula>
    </cfRule>
    <cfRule type="cellIs" dxfId="7487" priority="443" operator="equal">
      <formula>"Chuva"</formula>
    </cfRule>
    <cfRule type="cellIs" dxfId="7486" priority="444" operator="equal">
      <formula>"Elétrico"</formula>
    </cfRule>
    <cfRule type="cellIs" dxfId="7485" priority="445" operator="equal">
      <formula>"Mecânico"</formula>
    </cfRule>
    <cfRule type="cellIs" dxfId="7484" priority="446" operator="equal">
      <formula>"Ok"</formula>
    </cfRule>
  </conditionalFormatting>
  <conditionalFormatting sqref="H25">
    <cfRule type="cellIs" dxfId="7483" priority="441" operator="equal">
      <formula>"Feito"</formula>
    </cfRule>
  </conditionalFormatting>
  <conditionalFormatting sqref="H25">
    <cfRule type="cellIs" dxfId="7482" priority="439" operator="equal">
      <formula>"Energia"</formula>
    </cfRule>
  </conditionalFormatting>
  <conditionalFormatting sqref="G35:H35">
    <cfRule type="cellIs" dxfId="7481" priority="432" operator="equal">
      <formula>"Energia"</formula>
    </cfRule>
    <cfRule type="cellIs" dxfId="7480" priority="434" operator="equal">
      <formula>"Operação"</formula>
    </cfRule>
    <cfRule type="cellIs" dxfId="7479" priority="435" operator="equal">
      <formula>"Chuva"</formula>
    </cfRule>
    <cfRule type="cellIs" dxfId="7478" priority="436" operator="equal">
      <formula>"Elétrico"</formula>
    </cfRule>
    <cfRule type="cellIs" dxfId="7477" priority="437" operator="equal">
      <formula>"Mecânico"</formula>
    </cfRule>
    <cfRule type="cellIs" dxfId="7476" priority="438" operator="equal">
      <formula>"Ok"</formula>
    </cfRule>
  </conditionalFormatting>
  <conditionalFormatting sqref="G35:H35">
    <cfRule type="cellIs" dxfId="7475" priority="433" operator="equal">
      <formula>"Feito"</formula>
    </cfRule>
  </conditionalFormatting>
  <conditionalFormatting sqref="H26 H29">
    <cfRule type="cellIs" dxfId="7474" priority="425" operator="equal">
      <formula>"Energia"</formula>
    </cfRule>
    <cfRule type="cellIs" dxfId="7473" priority="427" operator="equal">
      <formula>"Operação"</formula>
    </cfRule>
    <cfRule type="cellIs" dxfId="7472" priority="428" operator="equal">
      <formula>"Chuva"</formula>
    </cfRule>
    <cfRule type="cellIs" dxfId="7471" priority="429" operator="equal">
      <formula>"Elétrico"</formula>
    </cfRule>
    <cfRule type="cellIs" dxfId="7470" priority="430" operator="equal">
      <formula>"Mecânico"</formula>
    </cfRule>
    <cfRule type="cellIs" dxfId="7469" priority="431" operator="equal">
      <formula>"Ok"</formula>
    </cfRule>
  </conditionalFormatting>
  <conditionalFormatting sqref="H26 H29">
    <cfRule type="cellIs" dxfId="7468" priority="426" operator="equal">
      <formula>"Feito"</formula>
    </cfRule>
  </conditionalFormatting>
  <conditionalFormatting sqref="H26 H29">
    <cfRule type="cellIs" dxfId="7467" priority="424" operator="equal">
      <formula>"Energia"</formula>
    </cfRule>
  </conditionalFormatting>
  <conditionalFormatting sqref="G26">
    <cfRule type="cellIs" dxfId="7466" priority="417" operator="equal">
      <formula>"Energia"</formula>
    </cfRule>
    <cfRule type="cellIs" dxfId="7465" priority="419" operator="equal">
      <formula>"Operação"</formula>
    </cfRule>
    <cfRule type="cellIs" dxfId="7464" priority="420" operator="equal">
      <formula>"Chuva"</formula>
    </cfRule>
    <cfRule type="cellIs" dxfId="7463" priority="421" operator="equal">
      <formula>"Elétrico"</formula>
    </cfRule>
    <cfRule type="cellIs" dxfId="7462" priority="422" operator="equal">
      <formula>"Mecânico"</formula>
    </cfRule>
    <cfRule type="cellIs" dxfId="7461" priority="423" operator="equal">
      <formula>"Ok"</formula>
    </cfRule>
  </conditionalFormatting>
  <conditionalFormatting sqref="G26">
    <cfRule type="cellIs" dxfId="7460" priority="418" operator="equal">
      <formula>"Feito"</formula>
    </cfRule>
  </conditionalFormatting>
  <conditionalFormatting sqref="G26">
    <cfRule type="cellIs" dxfId="7459" priority="416" operator="equal">
      <formula>"Energia"</formula>
    </cfRule>
  </conditionalFormatting>
  <conditionalFormatting sqref="G27">
    <cfRule type="cellIs" dxfId="7458" priority="409" operator="equal">
      <formula>"Energia"</formula>
    </cfRule>
    <cfRule type="cellIs" dxfId="7457" priority="411" operator="equal">
      <formula>"Operação"</formula>
    </cfRule>
    <cfRule type="cellIs" dxfId="7456" priority="412" operator="equal">
      <formula>"Chuva"</formula>
    </cfRule>
    <cfRule type="cellIs" dxfId="7455" priority="413" operator="equal">
      <formula>"Elétrico"</formula>
    </cfRule>
    <cfRule type="cellIs" dxfId="7454" priority="414" operator="equal">
      <formula>"Mecânico"</formula>
    </cfRule>
    <cfRule type="cellIs" dxfId="7453" priority="415" operator="equal">
      <formula>"Ok"</formula>
    </cfRule>
  </conditionalFormatting>
  <conditionalFormatting sqref="G27">
    <cfRule type="cellIs" dxfId="7452" priority="410" operator="equal">
      <formula>"Feito"</formula>
    </cfRule>
  </conditionalFormatting>
  <conditionalFormatting sqref="G27">
    <cfRule type="cellIs" dxfId="7451" priority="408" operator="equal">
      <formula>"Energia"</formula>
    </cfRule>
  </conditionalFormatting>
  <conditionalFormatting sqref="G34:H34">
    <cfRule type="cellIs" dxfId="7450" priority="401" operator="equal">
      <formula>"Energia"</formula>
    </cfRule>
    <cfRule type="cellIs" dxfId="7449" priority="403" operator="equal">
      <formula>"Operação"</formula>
    </cfRule>
    <cfRule type="cellIs" dxfId="7448" priority="404" operator="equal">
      <formula>"Chuva"</formula>
    </cfRule>
    <cfRule type="cellIs" dxfId="7447" priority="405" operator="equal">
      <formula>"Elétrico"</formula>
    </cfRule>
    <cfRule type="cellIs" dxfId="7446" priority="406" operator="equal">
      <formula>"Mecânico"</formula>
    </cfRule>
    <cfRule type="cellIs" dxfId="7445" priority="407" operator="equal">
      <formula>"Ok"</formula>
    </cfRule>
  </conditionalFormatting>
  <conditionalFormatting sqref="G34:H34">
    <cfRule type="cellIs" dxfId="7444" priority="402" operator="equal">
      <formula>"Feito"</formula>
    </cfRule>
  </conditionalFormatting>
  <conditionalFormatting sqref="G34:H34">
    <cfRule type="cellIs" dxfId="7443" priority="400" operator="equal">
      <formula>"Energia"</formula>
    </cfRule>
  </conditionalFormatting>
  <conditionalFormatting sqref="H38">
    <cfRule type="cellIs" dxfId="7442" priority="393" operator="equal">
      <formula>"Energia"</formula>
    </cfRule>
    <cfRule type="cellIs" dxfId="7441" priority="395" operator="equal">
      <formula>"Operação"</formula>
    </cfRule>
    <cfRule type="cellIs" dxfId="7440" priority="396" operator="equal">
      <formula>"Chuva"</formula>
    </cfRule>
    <cfRule type="cellIs" dxfId="7439" priority="397" operator="equal">
      <formula>"Elétrico"</formula>
    </cfRule>
    <cfRule type="cellIs" dxfId="7438" priority="398" operator="equal">
      <formula>"Mecânico"</formula>
    </cfRule>
    <cfRule type="cellIs" dxfId="7437" priority="399" operator="equal">
      <formula>"Ok"</formula>
    </cfRule>
  </conditionalFormatting>
  <conditionalFormatting sqref="H38">
    <cfRule type="cellIs" dxfId="7436" priority="394" operator="equal">
      <formula>"Feito"</formula>
    </cfRule>
  </conditionalFormatting>
  <conditionalFormatting sqref="H38">
    <cfRule type="cellIs" dxfId="7435" priority="392" operator="equal">
      <formula>"Energia"</formula>
    </cfRule>
  </conditionalFormatting>
  <conditionalFormatting sqref="H38">
    <cfRule type="cellIs" dxfId="7434" priority="391" operator="equal">
      <formula>"Energia"</formula>
    </cfRule>
  </conditionalFormatting>
  <conditionalFormatting sqref="H33">
    <cfRule type="cellIs" dxfId="7433" priority="384" operator="equal">
      <formula>"Energia"</formula>
    </cfRule>
    <cfRule type="cellIs" dxfId="7432" priority="386" operator="equal">
      <formula>"Operação"</formula>
    </cfRule>
    <cfRule type="cellIs" dxfId="7431" priority="387" operator="equal">
      <formula>"Chuva"</formula>
    </cfRule>
    <cfRule type="cellIs" dxfId="7430" priority="388" operator="equal">
      <formula>"Elétrico"</formula>
    </cfRule>
    <cfRule type="cellIs" dxfId="7429" priority="389" operator="equal">
      <formula>"Mecânico"</formula>
    </cfRule>
    <cfRule type="cellIs" dxfId="7428" priority="390" operator="equal">
      <formula>"Ok"</formula>
    </cfRule>
  </conditionalFormatting>
  <conditionalFormatting sqref="H33">
    <cfRule type="cellIs" dxfId="7427" priority="385" operator="equal">
      <formula>"Feito"</formula>
    </cfRule>
  </conditionalFormatting>
  <conditionalFormatting sqref="B18 D18">
    <cfRule type="cellIs" dxfId="7426" priority="375" operator="equal">
      <formula>"Energia"</formula>
    </cfRule>
  </conditionalFormatting>
  <conditionalFormatting sqref="B27">
    <cfRule type="cellIs" dxfId="7425" priority="374" operator="equal">
      <formula>"Energia"</formula>
    </cfRule>
  </conditionalFormatting>
  <conditionalFormatting sqref="B28:C28">
    <cfRule type="cellIs" dxfId="7424" priority="373" operator="equal">
      <formula>"Energia"</formula>
    </cfRule>
  </conditionalFormatting>
  <conditionalFormatting sqref="B29">
    <cfRule type="cellIs" dxfId="7423" priority="372" operator="equal">
      <formula>"Energia"</formula>
    </cfRule>
  </conditionalFormatting>
  <conditionalFormatting sqref="B30">
    <cfRule type="cellIs" dxfId="7422" priority="371" operator="equal">
      <formula>"Energia"</formula>
    </cfRule>
  </conditionalFormatting>
  <conditionalFormatting sqref="B34">
    <cfRule type="cellIs" dxfId="7421" priority="370" operator="equal">
      <formula>"Energia"</formula>
    </cfRule>
  </conditionalFormatting>
  <conditionalFormatting sqref="B35:C35">
    <cfRule type="cellIs" dxfId="7420" priority="369" operator="equal">
      <formula>"Energia"</formula>
    </cfRule>
  </conditionalFormatting>
  <conditionalFormatting sqref="B38">
    <cfRule type="cellIs" dxfId="7419" priority="368" operator="equal">
      <formula>"Energia"</formula>
    </cfRule>
  </conditionalFormatting>
  <conditionalFormatting sqref="C28">
    <cfRule type="cellIs" dxfId="7418" priority="367" operator="equal">
      <formula>"Energia"</formula>
    </cfRule>
  </conditionalFormatting>
  <conditionalFormatting sqref="C30">
    <cfRule type="cellIs" dxfId="7417" priority="366" operator="equal">
      <formula>"Energia"</formula>
    </cfRule>
  </conditionalFormatting>
  <conditionalFormatting sqref="C35">
    <cfRule type="cellIs" dxfId="7416" priority="365" operator="equal">
      <formula>"Energia"</formula>
    </cfRule>
  </conditionalFormatting>
  <conditionalFormatting sqref="D37">
    <cfRule type="cellIs" dxfId="7415" priority="364" operator="equal">
      <formula>"Energia"</formula>
    </cfRule>
  </conditionalFormatting>
  <conditionalFormatting sqref="D37">
    <cfRule type="cellIs" dxfId="7414" priority="363" operator="equal">
      <formula>"Energia"</formula>
    </cfRule>
  </conditionalFormatting>
  <conditionalFormatting sqref="H72">
    <cfRule type="cellIs" dxfId="7413" priority="356" operator="equal">
      <formula>"Energia"</formula>
    </cfRule>
    <cfRule type="cellIs" dxfId="7412" priority="358" operator="equal">
      <formula>"Operação"</formula>
    </cfRule>
    <cfRule type="cellIs" dxfId="7411" priority="359" operator="equal">
      <formula>"Chuva"</formula>
    </cfRule>
    <cfRule type="cellIs" dxfId="7410" priority="360" operator="equal">
      <formula>"Elétrico"</formula>
    </cfRule>
    <cfRule type="cellIs" dxfId="7409" priority="361" operator="equal">
      <formula>"Mecânico"</formula>
    </cfRule>
    <cfRule type="cellIs" dxfId="7408" priority="362" operator="equal">
      <formula>"Ok"</formula>
    </cfRule>
  </conditionalFormatting>
  <conditionalFormatting sqref="H72">
    <cfRule type="cellIs" dxfId="7407" priority="357" operator="equal">
      <formula>"Feito"</formula>
    </cfRule>
  </conditionalFormatting>
  <conditionalFormatting sqref="H72">
    <cfRule type="cellIs" dxfId="7406" priority="355" operator="equal">
      <formula>"Energia"</formula>
    </cfRule>
  </conditionalFormatting>
  <conditionalFormatting sqref="F27">
    <cfRule type="cellIs" dxfId="7405" priority="348" operator="equal">
      <formula>"Energia"</formula>
    </cfRule>
    <cfRule type="cellIs" dxfId="7404" priority="350" operator="equal">
      <formula>"Operação"</formula>
    </cfRule>
    <cfRule type="cellIs" dxfId="7403" priority="351" operator="equal">
      <formula>"Chuva"</formula>
    </cfRule>
    <cfRule type="cellIs" dxfId="7402" priority="352" operator="equal">
      <formula>"Elétrico"</formula>
    </cfRule>
    <cfRule type="cellIs" dxfId="7401" priority="353" operator="equal">
      <formula>"Mecânico"</formula>
    </cfRule>
    <cfRule type="cellIs" dxfId="7400" priority="354" operator="equal">
      <formula>"Ok"</formula>
    </cfRule>
  </conditionalFormatting>
  <conditionalFormatting sqref="F27">
    <cfRule type="cellIs" dxfId="7399" priority="349" operator="equal">
      <formula>"Feito"</formula>
    </cfRule>
  </conditionalFormatting>
  <conditionalFormatting sqref="B106">
    <cfRule type="cellIs" dxfId="7398" priority="347" operator="equal">
      <formula>"Energia"</formula>
    </cfRule>
  </conditionalFormatting>
  <conditionalFormatting sqref="B108">
    <cfRule type="cellIs" dxfId="7397" priority="346" operator="equal">
      <formula>"Energia"</formula>
    </cfRule>
  </conditionalFormatting>
  <conditionalFormatting sqref="E27:E29">
    <cfRule type="cellIs" dxfId="7396" priority="345" operator="equal">
      <formula>"Energia"</formula>
    </cfRule>
  </conditionalFormatting>
  <conditionalFormatting sqref="F92">
    <cfRule type="cellIs" dxfId="7395" priority="344" operator="equal">
      <formula>"Energia"</formula>
    </cfRule>
  </conditionalFormatting>
  <conditionalFormatting sqref="F90">
    <cfRule type="cellIs" dxfId="7394" priority="343" operator="equal">
      <formula>"Energia"</formula>
    </cfRule>
  </conditionalFormatting>
  <conditionalFormatting sqref="H49">
    <cfRule type="cellIs" dxfId="7393" priority="336" operator="equal">
      <formula>"Energia"</formula>
    </cfRule>
    <cfRule type="cellIs" dxfId="7392" priority="338" operator="equal">
      <formula>"Operação"</formula>
    </cfRule>
    <cfRule type="cellIs" dxfId="7391" priority="339" operator="equal">
      <formula>"Chuva"</formula>
    </cfRule>
    <cfRule type="cellIs" dxfId="7390" priority="340" operator="equal">
      <formula>"Elétrico"</formula>
    </cfRule>
    <cfRule type="cellIs" dxfId="7389" priority="341" operator="equal">
      <formula>"Mecânico"</formula>
    </cfRule>
    <cfRule type="cellIs" dxfId="7388" priority="342" operator="equal">
      <formula>"Ok"</formula>
    </cfRule>
  </conditionalFormatting>
  <conditionalFormatting sqref="H49">
    <cfRule type="cellIs" dxfId="7387" priority="337" operator="equal">
      <formula>"Feito"</formula>
    </cfRule>
  </conditionalFormatting>
  <conditionalFormatting sqref="G92:G93">
    <cfRule type="cellIs" dxfId="7386" priority="335" operator="equal">
      <formula>"Energia"</formula>
    </cfRule>
  </conditionalFormatting>
  <conditionalFormatting sqref="G95">
    <cfRule type="cellIs" dxfId="7385" priority="334" operator="equal">
      <formula>"Energia"</formula>
    </cfRule>
  </conditionalFormatting>
  <conditionalFormatting sqref="G97">
    <cfRule type="cellIs" dxfId="7384" priority="333" operator="equal">
      <formula>"Energia"</formula>
    </cfRule>
  </conditionalFormatting>
  <conditionalFormatting sqref="G98">
    <cfRule type="cellIs" dxfId="7383" priority="326" operator="equal">
      <formula>"Energia"</formula>
    </cfRule>
    <cfRule type="cellIs" dxfId="7382" priority="328" operator="equal">
      <formula>"Operação"</formula>
    </cfRule>
    <cfRule type="cellIs" dxfId="7381" priority="329" operator="equal">
      <formula>"Chuva"</formula>
    </cfRule>
    <cfRule type="cellIs" dxfId="7380" priority="330" operator="equal">
      <formula>"Elétrico"</formula>
    </cfRule>
    <cfRule type="cellIs" dxfId="7379" priority="331" operator="equal">
      <formula>"Mecânico"</formula>
    </cfRule>
    <cfRule type="cellIs" dxfId="7378" priority="332" operator="equal">
      <formula>"Ok"</formula>
    </cfRule>
  </conditionalFormatting>
  <conditionalFormatting sqref="G98">
    <cfRule type="cellIs" dxfId="7377" priority="327" operator="equal">
      <formula>"Feito"</formula>
    </cfRule>
  </conditionalFormatting>
  <conditionalFormatting sqref="G98">
    <cfRule type="cellIs" dxfId="7376" priority="325" operator="equal">
      <formula>"Energia"</formula>
    </cfRule>
  </conditionalFormatting>
  <conditionalFormatting sqref="H91">
    <cfRule type="cellIs" dxfId="7375" priority="318" operator="equal">
      <formula>"Energia"</formula>
    </cfRule>
    <cfRule type="cellIs" dxfId="7374" priority="320" operator="equal">
      <formula>"Operação"</formula>
    </cfRule>
    <cfRule type="cellIs" dxfId="7373" priority="321" operator="equal">
      <formula>"Chuva"</formula>
    </cfRule>
    <cfRule type="cellIs" dxfId="7372" priority="322" operator="equal">
      <formula>"Elétrico"</formula>
    </cfRule>
    <cfRule type="cellIs" dxfId="7371" priority="323" operator="equal">
      <formula>"Mecânico"</formula>
    </cfRule>
    <cfRule type="cellIs" dxfId="7370" priority="324" operator="equal">
      <formula>"Ok"</formula>
    </cfRule>
  </conditionalFormatting>
  <conditionalFormatting sqref="H91">
    <cfRule type="cellIs" dxfId="7369" priority="319" operator="equal">
      <formula>"Feito"</formula>
    </cfRule>
  </conditionalFormatting>
  <conditionalFormatting sqref="H91">
    <cfRule type="cellIs" dxfId="7368" priority="317" operator="equal">
      <formula>"Energia"</formula>
    </cfRule>
  </conditionalFormatting>
  <conditionalFormatting sqref="H97">
    <cfRule type="cellIs" dxfId="7367" priority="310" operator="equal">
      <formula>"Energia"</formula>
    </cfRule>
    <cfRule type="cellIs" dxfId="7366" priority="312" operator="equal">
      <formula>"Operação"</formula>
    </cfRule>
    <cfRule type="cellIs" dxfId="7365" priority="313" operator="equal">
      <formula>"Chuva"</formula>
    </cfRule>
    <cfRule type="cellIs" dxfId="7364" priority="314" operator="equal">
      <formula>"Elétrico"</formula>
    </cfRule>
    <cfRule type="cellIs" dxfId="7363" priority="315" operator="equal">
      <formula>"Mecânico"</formula>
    </cfRule>
    <cfRule type="cellIs" dxfId="7362" priority="316" operator="equal">
      <formula>"Ok"</formula>
    </cfRule>
  </conditionalFormatting>
  <conditionalFormatting sqref="H97">
    <cfRule type="cellIs" dxfId="7361" priority="311" operator="equal">
      <formula>"Feito"</formula>
    </cfRule>
  </conditionalFormatting>
  <conditionalFormatting sqref="H97">
    <cfRule type="cellIs" dxfId="7360" priority="309" operator="equal">
      <formula>"Energia"</formula>
    </cfRule>
  </conditionalFormatting>
  <conditionalFormatting sqref="H98">
    <cfRule type="cellIs" dxfId="7359" priority="302" operator="equal">
      <formula>"Energia"</formula>
    </cfRule>
    <cfRule type="cellIs" dxfId="7358" priority="304" operator="equal">
      <formula>"Operação"</formula>
    </cfRule>
    <cfRule type="cellIs" dxfId="7357" priority="305" operator="equal">
      <formula>"Chuva"</formula>
    </cfRule>
    <cfRule type="cellIs" dxfId="7356" priority="306" operator="equal">
      <formula>"Elétrico"</formula>
    </cfRule>
    <cfRule type="cellIs" dxfId="7355" priority="307" operator="equal">
      <formula>"Mecânico"</formula>
    </cfRule>
    <cfRule type="cellIs" dxfId="7354" priority="308" operator="equal">
      <formula>"Ok"</formula>
    </cfRule>
  </conditionalFormatting>
  <conditionalFormatting sqref="H98">
    <cfRule type="cellIs" dxfId="7353" priority="303" operator="equal">
      <formula>"Feito"</formula>
    </cfRule>
  </conditionalFormatting>
  <conditionalFormatting sqref="H98">
    <cfRule type="cellIs" dxfId="7352" priority="301" operator="equal">
      <formula>"Energia"</formula>
    </cfRule>
  </conditionalFormatting>
  <conditionalFormatting sqref="B15">
    <cfRule type="cellIs" dxfId="7351" priority="300" operator="equal">
      <formula>"Energia"</formula>
    </cfRule>
  </conditionalFormatting>
  <conditionalFormatting sqref="B18">
    <cfRule type="cellIs" dxfId="7350" priority="299" operator="equal">
      <formula>"Energia"</formula>
    </cfRule>
  </conditionalFormatting>
  <conditionalFormatting sqref="C32">
    <cfRule type="cellIs" dxfId="7349" priority="292" operator="equal">
      <formula>"Energia"</formula>
    </cfRule>
    <cfRule type="cellIs" dxfId="7348" priority="294" operator="equal">
      <formula>"Operação"</formula>
    </cfRule>
    <cfRule type="cellIs" dxfId="7347" priority="295" operator="equal">
      <formula>"Chuva"</formula>
    </cfRule>
    <cfRule type="cellIs" dxfId="7346" priority="296" operator="equal">
      <formula>"Elétrico"</formula>
    </cfRule>
    <cfRule type="cellIs" dxfId="7345" priority="297" operator="equal">
      <formula>"Mecânico"</formula>
    </cfRule>
    <cfRule type="cellIs" dxfId="7344" priority="298" operator="equal">
      <formula>"Ok"</formula>
    </cfRule>
  </conditionalFormatting>
  <conditionalFormatting sqref="C32">
    <cfRule type="cellIs" dxfId="7343" priority="293" operator="equal">
      <formula>"Feito"</formula>
    </cfRule>
  </conditionalFormatting>
  <conditionalFormatting sqref="C32">
    <cfRule type="cellIs" dxfId="7342" priority="291" operator="equal">
      <formula>"Energia"</formula>
    </cfRule>
  </conditionalFormatting>
  <conditionalFormatting sqref="B95">
    <cfRule type="cellIs" dxfId="7341" priority="290" operator="equal">
      <formula>"Energia"</formula>
    </cfRule>
  </conditionalFormatting>
  <conditionalFormatting sqref="B100">
    <cfRule type="cellIs" dxfId="7340" priority="289" operator="equal">
      <formula>"Energia"</formula>
    </cfRule>
  </conditionalFormatting>
  <conditionalFormatting sqref="C28">
    <cfRule type="cellIs" dxfId="7339" priority="288" operator="equal">
      <formula>"Energia"</formula>
    </cfRule>
  </conditionalFormatting>
  <conditionalFormatting sqref="C36">
    <cfRule type="cellIs" dxfId="7338" priority="287" operator="equal">
      <formula>"Energia"</formula>
    </cfRule>
  </conditionalFormatting>
  <conditionalFormatting sqref="C35">
    <cfRule type="cellIs" dxfId="7337" priority="286" operator="equal">
      <formula>"Energia"</formula>
    </cfRule>
  </conditionalFormatting>
  <conditionalFormatting sqref="D91">
    <cfRule type="cellIs" dxfId="7336" priority="278" operator="equal">
      <formula>"Energia"</formula>
    </cfRule>
  </conditionalFormatting>
  <conditionalFormatting sqref="D104">
    <cfRule type="cellIs" dxfId="7335" priority="277" operator="equal">
      <formula>"Energia"</formula>
    </cfRule>
  </conditionalFormatting>
  <conditionalFormatting sqref="E90">
    <cfRule type="cellIs" dxfId="7334" priority="276" operator="equal">
      <formula>"Energia"</formula>
    </cfRule>
  </conditionalFormatting>
  <conditionalFormatting sqref="E92">
    <cfRule type="cellIs" dxfId="7333" priority="275" operator="equal">
      <formula>"Energia"</formula>
    </cfRule>
  </conditionalFormatting>
  <conditionalFormatting sqref="E98">
    <cfRule type="cellIs" dxfId="7332" priority="268" operator="equal">
      <formula>"Energia"</formula>
    </cfRule>
    <cfRule type="cellIs" dxfId="7331" priority="270" operator="equal">
      <formula>"Operação"</formula>
    </cfRule>
    <cfRule type="cellIs" dxfId="7330" priority="271" operator="equal">
      <formula>"Chuva"</formula>
    </cfRule>
    <cfRule type="cellIs" dxfId="7329" priority="272" operator="equal">
      <formula>"Elétrico"</formula>
    </cfRule>
    <cfRule type="cellIs" dxfId="7328" priority="273" operator="equal">
      <formula>"Mecânico"</formula>
    </cfRule>
    <cfRule type="cellIs" dxfId="7327" priority="274" operator="equal">
      <formula>"Ok"</formula>
    </cfRule>
  </conditionalFormatting>
  <conditionalFormatting sqref="E98">
    <cfRule type="cellIs" dxfId="7326" priority="269" operator="equal">
      <formula>"Feito"</formula>
    </cfRule>
  </conditionalFormatting>
  <conditionalFormatting sqref="E100">
    <cfRule type="cellIs" dxfId="7325" priority="261" operator="equal">
      <formula>"Energia"</formula>
    </cfRule>
    <cfRule type="cellIs" dxfId="7324" priority="263" operator="equal">
      <formula>"Operação"</formula>
    </cfRule>
    <cfRule type="cellIs" dxfId="7323" priority="264" operator="equal">
      <formula>"Chuva"</formula>
    </cfRule>
    <cfRule type="cellIs" dxfId="7322" priority="265" operator="equal">
      <formula>"Elétrico"</formula>
    </cfRule>
    <cfRule type="cellIs" dxfId="7321" priority="266" operator="equal">
      <formula>"Mecânico"</formula>
    </cfRule>
    <cfRule type="cellIs" dxfId="7320" priority="267" operator="equal">
      <formula>"Ok"</formula>
    </cfRule>
  </conditionalFormatting>
  <conditionalFormatting sqref="E100">
    <cfRule type="cellIs" dxfId="7319" priority="262" operator="equal">
      <formula>"Feito"</formula>
    </cfRule>
  </conditionalFormatting>
  <conditionalFormatting sqref="E101">
    <cfRule type="cellIs" dxfId="7318" priority="254" operator="equal">
      <formula>"Energia"</formula>
    </cfRule>
    <cfRule type="cellIs" dxfId="7317" priority="256" operator="equal">
      <formula>"Operação"</formula>
    </cfRule>
    <cfRule type="cellIs" dxfId="7316" priority="257" operator="equal">
      <formula>"Chuva"</formula>
    </cfRule>
    <cfRule type="cellIs" dxfId="7315" priority="258" operator="equal">
      <formula>"Elétrico"</formula>
    </cfRule>
    <cfRule type="cellIs" dxfId="7314" priority="259" operator="equal">
      <formula>"Mecânico"</formula>
    </cfRule>
    <cfRule type="cellIs" dxfId="7313" priority="260" operator="equal">
      <formula>"Ok"</formula>
    </cfRule>
  </conditionalFormatting>
  <conditionalFormatting sqref="E101">
    <cfRule type="cellIs" dxfId="7312" priority="255" operator="equal">
      <formula>"Feito"</formula>
    </cfRule>
  </conditionalFormatting>
  <conditionalFormatting sqref="H92">
    <cfRule type="cellIs" dxfId="7311" priority="239" operator="equal">
      <formula>"Energia"</formula>
    </cfRule>
    <cfRule type="cellIs" dxfId="7310" priority="241" operator="equal">
      <formula>"Operação"</formula>
    </cfRule>
    <cfRule type="cellIs" dxfId="7309" priority="242" operator="equal">
      <formula>"Chuva"</formula>
    </cfRule>
    <cfRule type="cellIs" dxfId="7308" priority="243" operator="equal">
      <formula>"Elétrico"</formula>
    </cfRule>
    <cfRule type="cellIs" dxfId="7307" priority="244" operator="equal">
      <formula>"Mecânico"</formula>
    </cfRule>
    <cfRule type="cellIs" dxfId="7306" priority="245" operator="equal">
      <formula>"Ok"</formula>
    </cfRule>
  </conditionalFormatting>
  <conditionalFormatting sqref="H92">
    <cfRule type="cellIs" dxfId="7305" priority="240" operator="equal">
      <formula>"Feito"</formula>
    </cfRule>
  </conditionalFormatting>
  <conditionalFormatting sqref="H93">
    <cfRule type="cellIs" dxfId="7304" priority="232" operator="equal">
      <formula>"Energia"</formula>
    </cfRule>
    <cfRule type="cellIs" dxfId="7303" priority="234" operator="equal">
      <formula>"Operação"</formula>
    </cfRule>
    <cfRule type="cellIs" dxfId="7302" priority="235" operator="equal">
      <formula>"Chuva"</formula>
    </cfRule>
    <cfRule type="cellIs" dxfId="7301" priority="236" operator="equal">
      <formula>"Elétrico"</formula>
    </cfRule>
    <cfRule type="cellIs" dxfId="7300" priority="237" operator="equal">
      <formula>"Mecânico"</formula>
    </cfRule>
    <cfRule type="cellIs" dxfId="7299" priority="238" operator="equal">
      <formula>"Ok"</formula>
    </cfRule>
  </conditionalFormatting>
  <conditionalFormatting sqref="H93">
    <cfRule type="cellIs" dxfId="7298" priority="233" operator="equal">
      <formula>"Feito"</formula>
    </cfRule>
  </conditionalFormatting>
  <conditionalFormatting sqref="B106">
    <cfRule type="cellIs" dxfId="7297" priority="231" operator="equal">
      <formula>"Energia"</formula>
    </cfRule>
  </conditionalFormatting>
  <conditionalFormatting sqref="C37">
    <cfRule type="cellIs" dxfId="7296" priority="214" operator="equal">
      <formula>"Energia"</formula>
    </cfRule>
    <cfRule type="cellIs" dxfId="7295" priority="216" operator="equal">
      <formula>"Operação"</formula>
    </cfRule>
    <cfRule type="cellIs" dxfId="7294" priority="217" operator="equal">
      <formula>"Chuva"</formula>
    </cfRule>
    <cfRule type="cellIs" dxfId="7293" priority="218" operator="equal">
      <formula>"Elétrico"</formula>
    </cfRule>
    <cfRule type="cellIs" dxfId="7292" priority="219" operator="equal">
      <formula>"Mecânico"</formula>
    </cfRule>
    <cfRule type="cellIs" dxfId="7291" priority="220" operator="equal">
      <formula>"Ok"</formula>
    </cfRule>
  </conditionalFormatting>
  <conditionalFormatting sqref="C37">
    <cfRule type="cellIs" dxfId="7290" priority="215" operator="equal">
      <formula>"Feito"</formula>
    </cfRule>
  </conditionalFormatting>
  <conditionalFormatting sqref="C37">
    <cfRule type="cellIs" dxfId="7289" priority="213" operator="equal">
      <formula>"Energia"</formula>
    </cfRule>
  </conditionalFormatting>
  <conditionalFormatting sqref="E22">
    <cfRule type="cellIs" dxfId="7288" priority="206" operator="equal">
      <formula>"Energia"</formula>
    </cfRule>
    <cfRule type="cellIs" dxfId="7287" priority="208" operator="equal">
      <formula>"Operação"</formula>
    </cfRule>
    <cfRule type="cellIs" dxfId="7286" priority="209" operator="equal">
      <formula>"Chuva"</formula>
    </cfRule>
    <cfRule type="cellIs" dxfId="7285" priority="210" operator="equal">
      <formula>"Elétrico"</formula>
    </cfRule>
    <cfRule type="cellIs" dxfId="7284" priority="211" operator="equal">
      <formula>"Mecânico"</formula>
    </cfRule>
    <cfRule type="cellIs" dxfId="7283" priority="212" operator="equal">
      <formula>"Ok"</formula>
    </cfRule>
  </conditionalFormatting>
  <conditionalFormatting sqref="E22">
    <cfRule type="cellIs" dxfId="7282" priority="207" operator="equal">
      <formula>"Feito"</formula>
    </cfRule>
  </conditionalFormatting>
  <conditionalFormatting sqref="G22">
    <cfRule type="cellIs" dxfId="7281" priority="199" operator="equal">
      <formula>"Energia"</formula>
    </cfRule>
    <cfRule type="cellIs" dxfId="7280" priority="201" operator="equal">
      <formula>"Operação"</formula>
    </cfRule>
    <cfRule type="cellIs" dxfId="7279" priority="202" operator="equal">
      <formula>"Chuva"</formula>
    </cfRule>
    <cfRule type="cellIs" dxfId="7278" priority="203" operator="equal">
      <formula>"Elétrico"</formula>
    </cfRule>
    <cfRule type="cellIs" dxfId="7277" priority="204" operator="equal">
      <formula>"Mecânico"</formula>
    </cfRule>
    <cfRule type="cellIs" dxfId="7276" priority="205" operator="equal">
      <formula>"Ok"</formula>
    </cfRule>
  </conditionalFormatting>
  <conditionalFormatting sqref="G22">
    <cfRule type="cellIs" dxfId="7275" priority="200" operator="equal">
      <formula>"Feito"</formula>
    </cfRule>
  </conditionalFormatting>
  <conditionalFormatting sqref="F25">
    <cfRule type="cellIs" dxfId="7274" priority="192" operator="equal">
      <formula>"Energia"</formula>
    </cfRule>
    <cfRule type="cellIs" dxfId="7273" priority="194" operator="equal">
      <formula>"Operação"</formula>
    </cfRule>
    <cfRule type="cellIs" dxfId="7272" priority="195" operator="equal">
      <formula>"Chuva"</formula>
    </cfRule>
    <cfRule type="cellIs" dxfId="7271" priority="196" operator="equal">
      <formula>"Elétrico"</formula>
    </cfRule>
    <cfRule type="cellIs" dxfId="7270" priority="197" operator="equal">
      <formula>"Mecânico"</formula>
    </cfRule>
    <cfRule type="cellIs" dxfId="7269" priority="198" operator="equal">
      <formula>"Ok"</formula>
    </cfRule>
  </conditionalFormatting>
  <conditionalFormatting sqref="F25">
    <cfRule type="cellIs" dxfId="7268" priority="193" operator="equal">
      <formula>"Feito"</formula>
    </cfRule>
  </conditionalFormatting>
  <conditionalFormatting sqref="F25">
    <cfRule type="cellIs" dxfId="7267" priority="191" operator="equal">
      <formula>"Energia"</formula>
    </cfRule>
  </conditionalFormatting>
  <conditionalFormatting sqref="F100">
    <cfRule type="cellIs" dxfId="7266" priority="177" operator="equal">
      <formula>"Energia"</formula>
    </cfRule>
    <cfRule type="cellIs" dxfId="7265" priority="179" operator="equal">
      <formula>"Operação"</formula>
    </cfRule>
    <cfRule type="cellIs" dxfId="7264" priority="180" operator="equal">
      <formula>"Chuva"</formula>
    </cfRule>
    <cfRule type="cellIs" dxfId="7263" priority="181" operator="equal">
      <formula>"Elétrico"</formula>
    </cfRule>
    <cfRule type="cellIs" dxfId="7262" priority="182" operator="equal">
      <formula>"Mecânico"</formula>
    </cfRule>
    <cfRule type="cellIs" dxfId="7261" priority="183" operator="equal">
      <formula>"Ok"</formula>
    </cfRule>
  </conditionalFormatting>
  <conditionalFormatting sqref="F100">
    <cfRule type="cellIs" dxfId="7260" priority="178" operator="equal">
      <formula>"Feito"</formula>
    </cfRule>
  </conditionalFormatting>
  <conditionalFormatting sqref="G100">
    <cfRule type="cellIs" dxfId="7259" priority="163" operator="equal">
      <formula>"Energia"</formula>
    </cfRule>
    <cfRule type="cellIs" dxfId="7258" priority="165" operator="equal">
      <formula>"Operação"</formula>
    </cfRule>
    <cfRule type="cellIs" dxfId="7257" priority="166" operator="equal">
      <formula>"Chuva"</formula>
    </cfRule>
    <cfRule type="cellIs" dxfId="7256" priority="167" operator="equal">
      <formula>"Elétrico"</formula>
    </cfRule>
    <cfRule type="cellIs" dxfId="7255" priority="168" operator="equal">
      <formula>"Mecânico"</formula>
    </cfRule>
    <cfRule type="cellIs" dxfId="7254" priority="169" operator="equal">
      <formula>"Ok"</formula>
    </cfRule>
  </conditionalFormatting>
  <conditionalFormatting sqref="G100">
    <cfRule type="cellIs" dxfId="7253" priority="164" operator="equal">
      <formula>"Feito"</formula>
    </cfRule>
  </conditionalFormatting>
  <conditionalFormatting sqref="H95">
    <cfRule type="cellIs" dxfId="7252" priority="156" operator="equal">
      <formula>"Energia"</formula>
    </cfRule>
    <cfRule type="cellIs" dxfId="7251" priority="158" operator="equal">
      <formula>"Operação"</formula>
    </cfRule>
    <cfRule type="cellIs" dxfId="7250" priority="159" operator="equal">
      <formula>"Chuva"</formula>
    </cfRule>
    <cfRule type="cellIs" dxfId="7249" priority="160" operator="equal">
      <formula>"Elétrico"</formula>
    </cfRule>
    <cfRule type="cellIs" dxfId="7248" priority="161" operator="equal">
      <formula>"Mecânico"</formula>
    </cfRule>
    <cfRule type="cellIs" dxfId="7247" priority="162" operator="equal">
      <formula>"Ok"</formula>
    </cfRule>
  </conditionalFormatting>
  <conditionalFormatting sqref="H95">
    <cfRule type="cellIs" dxfId="7246" priority="157" operator="equal">
      <formula>"Feito"</formula>
    </cfRule>
  </conditionalFormatting>
  <conditionalFormatting sqref="H90">
    <cfRule type="cellIs" dxfId="7245" priority="149" operator="equal">
      <formula>"Energia"</formula>
    </cfRule>
    <cfRule type="cellIs" dxfId="7244" priority="151" operator="equal">
      <formula>"Operação"</formula>
    </cfRule>
    <cfRule type="cellIs" dxfId="7243" priority="152" operator="equal">
      <formula>"Chuva"</formula>
    </cfRule>
    <cfRule type="cellIs" dxfId="7242" priority="153" operator="equal">
      <formula>"Elétrico"</formula>
    </cfRule>
    <cfRule type="cellIs" dxfId="7241" priority="154" operator="equal">
      <formula>"Mecânico"</formula>
    </cfRule>
    <cfRule type="cellIs" dxfId="7240" priority="155" operator="equal">
      <formula>"Ok"</formula>
    </cfRule>
  </conditionalFormatting>
  <conditionalFormatting sqref="H90">
    <cfRule type="cellIs" dxfId="7239" priority="150" operator="equal">
      <formula>"Feito"</formula>
    </cfRule>
  </conditionalFormatting>
  <conditionalFormatting sqref="C29">
    <cfRule type="cellIs" dxfId="7238" priority="148" operator="equal">
      <formula>"Energia"</formula>
    </cfRule>
  </conditionalFormatting>
  <conditionalFormatting sqref="C31">
    <cfRule type="cellIs" dxfId="7237" priority="147" operator="equal">
      <formula>"Energia"</formula>
    </cfRule>
  </conditionalFormatting>
  <conditionalFormatting sqref="C33">
    <cfRule type="cellIs" dxfId="7236" priority="146" operator="equal">
      <formula>"Energia"</formula>
    </cfRule>
  </conditionalFormatting>
  <conditionalFormatting sqref="B30">
    <cfRule type="cellIs" dxfId="7235" priority="145" operator="equal">
      <formula>"Energia"</formula>
    </cfRule>
  </conditionalFormatting>
  <conditionalFormatting sqref="B32">
    <cfRule type="cellIs" dxfId="7234" priority="138" operator="equal">
      <formula>"Energia"</formula>
    </cfRule>
    <cfRule type="cellIs" dxfId="7233" priority="140" operator="equal">
      <formula>"Operação"</formula>
    </cfRule>
    <cfRule type="cellIs" dxfId="7232" priority="141" operator="equal">
      <formula>"Chuva"</formula>
    </cfRule>
    <cfRule type="cellIs" dxfId="7231" priority="142" operator="equal">
      <formula>"Elétrico"</formula>
    </cfRule>
    <cfRule type="cellIs" dxfId="7230" priority="143" operator="equal">
      <formula>"Mecânico"</formula>
    </cfRule>
    <cfRule type="cellIs" dxfId="7229" priority="144" operator="equal">
      <formula>"Ok"</formula>
    </cfRule>
  </conditionalFormatting>
  <conditionalFormatting sqref="B32">
    <cfRule type="cellIs" dxfId="7228" priority="139" operator="equal">
      <formula>"Feito"</formula>
    </cfRule>
  </conditionalFormatting>
  <conditionalFormatting sqref="B32">
    <cfRule type="cellIs" dxfId="7227" priority="137" operator="equal">
      <formula>"Energia"</formula>
    </cfRule>
  </conditionalFormatting>
  <conditionalFormatting sqref="B38">
    <cfRule type="cellIs" dxfId="7226" priority="136" operator="equal">
      <formula>"Energia"</formula>
    </cfRule>
  </conditionalFormatting>
  <conditionalFormatting sqref="D22">
    <cfRule type="cellIs" dxfId="7225" priority="129" operator="equal">
      <formula>"Energia"</formula>
    </cfRule>
    <cfRule type="cellIs" dxfId="7224" priority="131" operator="equal">
      <formula>"Operação"</formula>
    </cfRule>
    <cfRule type="cellIs" dxfId="7223" priority="132" operator="equal">
      <formula>"Chuva"</formula>
    </cfRule>
    <cfRule type="cellIs" dxfId="7222" priority="133" operator="equal">
      <formula>"Elétrico"</formula>
    </cfRule>
    <cfRule type="cellIs" dxfId="7221" priority="134" operator="equal">
      <formula>"Mecânico"</formula>
    </cfRule>
    <cfRule type="cellIs" dxfId="7220" priority="135" operator="equal">
      <formula>"Ok"</formula>
    </cfRule>
  </conditionalFormatting>
  <conditionalFormatting sqref="D22">
    <cfRule type="cellIs" dxfId="7219" priority="130" operator="equal">
      <formula>"Feito"</formula>
    </cfRule>
  </conditionalFormatting>
  <conditionalFormatting sqref="D22">
    <cfRule type="cellIs" dxfId="7218" priority="128" operator="equal">
      <formula>"Energia"</formula>
    </cfRule>
  </conditionalFormatting>
  <conditionalFormatting sqref="D29">
    <cfRule type="cellIs" dxfId="7217" priority="127" operator="equal">
      <formula>"Energia"</formula>
    </cfRule>
  </conditionalFormatting>
  <conditionalFormatting sqref="D30:D36">
    <cfRule type="cellIs" dxfId="7216" priority="126" operator="equal">
      <formula>"Energia"</formula>
    </cfRule>
  </conditionalFormatting>
  <conditionalFormatting sqref="D37">
    <cfRule type="cellIs" dxfId="7215" priority="125" operator="equal">
      <formula>"Energia"</formula>
    </cfRule>
  </conditionalFormatting>
  <conditionalFormatting sqref="E34:E35">
    <cfRule type="cellIs" dxfId="7214" priority="124" operator="equal">
      <formula>"Energia"</formula>
    </cfRule>
  </conditionalFormatting>
  <conditionalFormatting sqref="E34:E35">
    <cfRule type="cellIs" dxfId="7213" priority="123" operator="equal">
      <formula>"Energia"</formula>
    </cfRule>
  </conditionalFormatting>
  <conditionalFormatting sqref="E34:E35">
    <cfRule type="cellIs" dxfId="7212" priority="122" operator="equal">
      <formula>"Energia"</formula>
    </cfRule>
  </conditionalFormatting>
  <conditionalFormatting sqref="E37">
    <cfRule type="cellIs" dxfId="7211" priority="121" operator="equal">
      <formula>"Energia"</formula>
    </cfRule>
  </conditionalFormatting>
  <conditionalFormatting sqref="E37">
    <cfRule type="cellIs" dxfId="7210" priority="120" operator="equal">
      <formula>"Energia"</formula>
    </cfRule>
  </conditionalFormatting>
  <conditionalFormatting sqref="E37">
    <cfRule type="cellIs" dxfId="7209" priority="119" operator="equal">
      <formula>"Energia"</formula>
    </cfRule>
  </conditionalFormatting>
  <conditionalFormatting sqref="F72">
    <cfRule type="cellIs" dxfId="7208" priority="112" operator="equal">
      <formula>"Energia"</formula>
    </cfRule>
    <cfRule type="cellIs" dxfId="7207" priority="114" operator="equal">
      <formula>"Operação"</formula>
    </cfRule>
    <cfRule type="cellIs" dxfId="7206" priority="115" operator="equal">
      <formula>"Chuva"</formula>
    </cfRule>
    <cfRule type="cellIs" dxfId="7205" priority="116" operator="equal">
      <formula>"Elétrico"</formula>
    </cfRule>
    <cfRule type="cellIs" dxfId="7204" priority="117" operator="equal">
      <formula>"Mecânico"</formula>
    </cfRule>
    <cfRule type="cellIs" dxfId="7203" priority="118" operator="equal">
      <formula>"Ok"</formula>
    </cfRule>
  </conditionalFormatting>
  <conditionalFormatting sqref="F72">
    <cfRule type="cellIs" dxfId="7202" priority="113" operator="equal">
      <formula>"Feito"</formula>
    </cfRule>
  </conditionalFormatting>
  <conditionalFormatting sqref="F72">
    <cfRule type="cellIs" dxfId="7201" priority="111" operator="equal">
      <formula>"Energia"</formula>
    </cfRule>
  </conditionalFormatting>
  <conditionalFormatting sqref="F65">
    <cfRule type="cellIs" dxfId="7200" priority="102" operator="equal">
      <formula>"Energia"</formula>
    </cfRule>
  </conditionalFormatting>
  <conditionalFormatting sqref="H37">
    <cfRule type="cellIs" dxfId="7199" priority="101" operator="equal">
      <formula>"Energia"</formula>
    </cfRule>
  </conditionalFormatting>
  <conditionalFormatting sqref="H37">
    <cfRule type="cellIs" dxfId="7198" priority="100" operator="equal">
      <formula>"Energia"</formula>
    </cfRule>
  </conditionalFormatting>
  <conditionalFormatting sqref="B22">
    <cfRule type="cellIs" dxfId="7197" priority="93" operator="equal">
      <formula>"Energia"</formula>
    </cfRule>
    <cfRule type="cellIs" dxfId="7196" priority="95" operator="equal">
      <formula>"Operação"</formula>
    </cfRule>
    <cfRule type="cellIs" dxfId="7195" priority="96" operator="equal">
      <formula>"Chuva"</formula>
    </cfRule>
    <cfRule type="cellIs" dxfId="7194" priority="97" operator="equal">
      <formula>"Elétrico"</formula>
    </cfRule>
    <cfRule type="cellIs" dxfId="7193" priority="98" operator="equal">
      <formula>"Mecânico"</formula>
    </cfRule>
    <cfRule type="cellIs" dxfId="7192" priority="99" operator="equal">
      <formula>"Ok"</formula>
    </cfRule>
  </conditionalFormatting>
  <conditionalFormatting sqref="B22">
    <cfRule type="cellIs" dxfId="7191" priority="94" operator="equal">
      <formula>"Feito"</formula>
    </cfRule>
  </conditionalFormatting>
  <conditionalFormatting sqref="E61:E63 E65:E66">
    <cfRule type="cellIs" dxfId="7190" priority="86" operator="equal">
      <formula>"Energia"</formula>
    </cfRule>
    <cfRule type="cellIs" dxfId="7189" priority="88" operator="equal">
      <formula>"Operação"</formula>
    </cfRule>
    <cfRule type="cellIs" dxfId="7188" priority="89" operator="equal">
      <formula>"Chuva"</formula>
    </cfRule>
    <cfRule type="cellIs" dxfId="7187" priority="90" operator="equal">
      <formula>"Elétrico"</formula>
    </cfRule>
    <cfRule type="cellIs" dxfId="7186" priority="91" operator="equal">
      <formula>"Mecânico"</formula>
    </cfRule>
    <cfRule type="cellIs" dxfId="7185" priority="92" operator="equal">
      <formula>"Ok"</formula>
    </cfRule>
  </conditionalFormatting>
  <conditionalFormatting sqref="E61:E63 E65:E66">
    <cfRule type="cellIs" dxfId="7184" priority="87" operator="equal">
      <formula>"Feito"</formula>
    </cfRule>
  </conditionalFormatting>
  <conditionalFormatting sqref="E104:E106 E99">
    <cfRule type="cellIs" dxfId="7183" priority="79" operator="equal">
      <formula>"Energia"</formula>
    </cfRule>
    <cfRule type="cellIs" dxfId="7182" priority="81" operator="equal">
      <formula>"Operação"</formula>
    </cfRule>
    <cfRule type="cellIs" dxfId="7181" priority="82" operator="equal">
      <formula>"Chuva"</formula>
    </cfRule>
    <cfRule type="cellIs" dxfId="7180" priority="83" operator="equal">
      <formula>"Elétrico"</formula>
    </cfRule>
    <cfRule type="cellIs" dxfId="7179" priority="84" operator="equal">
      <formula>"Mecânico"</formula>
    </cfRule>
    <cfRule type="cellIs" dxfId="7178" priority="85" operator="equal">
      <formula>"Ok"</formula>
    </cfRule>
  </conditionalFormatting>
  <conditionalFormatting sqref="E104:E106 E99">
    <cfRule type="cellIs" dxfId="7177" priority="80" operator="equal">
      <formula>"Feito"</formula>
    </cfRule>
  </conditionalFormatting>
  <conditionalFormatting sqref="B17:C17">
    <cfRule type="cellIs" dxfId="7176" priority="72" operator="equal">
      <formula>"Energia"</formula>
    </cfRule>
    <cfRule type="cellIs" dxfId="7175" priority="74" operator="equal">
      <formula>"Operação"</formula>
    </cfRule>
    <cfRule type="cellIs" dxfId="7174" priority="75" operator="equal">
      <formula>"Chuva"</formula>
    </cfRule>
    <cfRule type="cellIs" dxfId="7173" priority="76" operator="equal">
      <formula>"Elétrico"</formula>
    </cfRule>
    <cfRule type="cellIs" dxfId="7172" priority="77" operator="equal">
      <formula>"Mecânico"</formula>
    </cfRule>
    <cfRule type="cellIs" dxfId="7171" priority="78" operator="equal">
      <formula>"Ok"</formula>
    </cfRule>
  </conditionalFormatting>
  <conditionalFormatting sqref="B17:C17">
    <cfRule type="cellIs" dxfId="7170" priority="73" operator="equal">
      <formula>"Feito"</formula>
    </cfRule>
  </conditionalFormatting>
  <conditionalFormatting sqref="B17:C17">
    <cfRule type="cellIs" dxfId="7169" priority="71" operator="equal">
      <formula>"Energia"</formula>
    </cfRule>
  </conditionalFormatting>
  <conditionalFormatting sqref="B36:B37">
    <cfRule type="cellIs" dxfId="7168" priority="70" operator="equal">
      <formula>"Energia"</formula>
    </cfRule>
  </conditionalFormatting>
  <conditionalFormatting sqref="B36:B37">
    <cfRule type="cellIs" dxfId="7167" priority="69" operator="equal">
      <formula>"Energia"</formula>
    </cfRule>
  </conditionalFormatting>
  <conditionalFormatting sqref="B59:B60">
    <cfRule type="cellIs" dxfId="7166" priority="68" operator="equal">
      <formula>"Energia"</formula>
    </cfRule>
  </conditionalFormatting>
  <conditionalFormatting sqref="B59:B60">
    <cfRule type="cellIs" dxfId="7165" priority="67" operator="equal">
      <formula>"Energia"</formula>
    </cfRule>
  </conditionalFormatting>
  <conditionalFormatting sqref="B76 B64 B70:B72 B74">
    <cfRule type="cellIs" dxfId="7164" priority="66" operator="equal">
      <formula>"Energia"</formula>
    </cfRule>
  </conditionalFormatting>
  <conditionalFormatting sqref="B76 B64 B70:B72 B74">
    <cfRule type="cellIs" dxfId="7163" priority="65" operator="equal">
      <formula>"Energia"</formula>
    </cfRule>
  </conditionalFormatting>
  <conditionalFormatting sqref="C65:C66 C61:C63">
    <cfRule type="cellIs" dxfId="7162" priority="64" operator="equal">
      <formula>"Energia"</formula>
    </cfRule>
  </conditionalFormatting>
  <conditionalFormatting sqref="C65:C66 C61:C63">
    <cfRule type="cellIs" dxfId="7161" priority="63" operator="equal">
      <formula>"Energia"</formula>
    </cfRule>
  </conditionalFormatting>
  <conditionalFormatting sqref="B23:D23">
    <cfRule type="cellIs" dxfId="7160" priority="56" operator="equal">
      <formula>"Energia"</formula>
    </cfRule>
    <cfRule type="cellIs" dxfId="7159" priority="58" operator="equal">
      <formula>"Operação"</formula>
    </cfRule>
    <cfRule type="cellIs" dxfId="7158" priority="59" operator="equal">
      <formula>"Chuva"</formula>
    </cfRule>
    <cfRule type="cellIs" dxfId="7157" priority="60" operator="equal">
      <formula>"Elétrico"</formula>
    </cfRule>
    <cfRule type="cellIs" dxfId="7156" priority="61" operator="equal">
      <formula>"Mecânico"</formula>
    </cfRule>
    <cfRule type="cellIs" dxfId="7155" priority="62" operator="equal">
      <formula>"Ok"</formula>
    </cfRule>
  </conditionalFormatting>
  <conditionalFormatting sqref="B23:D23">
    <cfRule type="cellIs" dxfId="7154" priority="57" operator="equal">
      <formula>"Feito"</formula>
    </cfRule>
  </conditionalFormatting>
  <conditionalFormatting sqref="B23:D23">
    <cfRule type="cellIs" dxfId="7153" priority="55" operator="equal">
      <formula>"Energia"</formula>
    </cfRule>
  </conditionalFormatting>
  <conditionalFormatting sqref="D76 D64 D58 D54:D55 D38 D34:D36 D70:D72">
    <cfRule type="cellIs" dxfId="7152" priority="54" operator="equal">
      <formula>"Energia"</formula>
    </cfRule>
  </conditionalFormatting>
  <conditionalFormatting sqref="D76 D64 D58 D54:D55 D38 D34:D36 D70:D72">
    <cfRule type="cellIs" dxfId="7151" priority="53" operator="equal">
      <formula>"Energia"</formula>
    </cfRule>
  </conditionalFormatting>
  <conditionalFormatting sqref="C76 C65:C66 C63 C61">
    <cfRule type="cellIs" dxfId="7150" priority="52" operator="equal">
      <formula>"Energia"</formula>
    </cfRule>
  </conditionalFormatting>
  <conditionalFormatting sqref="E74">
    <cfRule type="cellIs" dxfId="7149" priority="45" operator="equal">
      <formula>"Energia"</formula>
    </cfRule>
    <cfRule type="cellIs" dxfId="7148" priority="47" operator="equal">
      <formula>"Operação"</formula>
    </cfRule>
    <cfRule type="cellIs" dxfId="7147" priority="48" operator="equal">
      <formula>"Chuva"</formula>
    </cfRule>
    <cfRule type="cellIs" dxfId="7146" priority="49" operator="equal">
      <formula>"Elétrico"</formula>
    </cfRule>
    <cfRule type="cellIs" dxfId="7145" priority="50" operator="equal">
      <formula>"Mecânico"</formula>
    </cfRule>
    <cfRule type="cellIs" dxfId="7144" priority="51" operator="equal">
      <formula>"Ok"</formula>
    </cfRule>
  </conditionalFormatting>
  <conditionalFormatting sqref="E74">
    <cfRule type="cellIs" dxfId="7143" priority="46" operator="equal">
      <formula>"Feito"</formula>
    </cfRule>
  </conditionalFormatting>
  <conditionalFormatting sqref="C36 C34">
    <cfRule type="cellIs" dxfId="7142" priority="44" operator="equal">
      <formula>"Energia"</formula>
    </cfRule>
  </conditionalFormatting>
  <conditionalFormatting sqref="B109 B107 B95 B85:B86 B76 B71 B65:B66 B63 B61 B53:B55 B41:B44 B39 B37 B35 B33 B31 B29">
    <cfRule type="cellIs" dxfId="7141" priority="43" operator="equal">
      <formula>"Energia"</formula>
    </cfRule>
  </conditionalFormatting>
  <conditionalFormatting sqref="D83:D84 D74 D65:D66 D63 D61">
    <cfRule type="cellIs" dxfId="7140" priority="42" operator="equal">
      <formula>"Energia"</formula>
    </cfRule>
  </conditionalFormatting>
  <conditionalFormatting sqref="D83:D84 D74 D65:D66 D63 D61">
    <cfRule type="cellIs" dxfId="7139" priority="41" operator="equal">
      <formula>"Energia"</formula>
    </cfRule>
  </conditionalFormatting>
  <conditionalFormatting sqref="E40">
    <cfRule type="cellIs" dxfId="7138" priority="40" operator="equal">
      <formula>"Energia"</formula>
    </cfRule>
  </conditionalFormatting>
  <conditionalFormatting sqref="E109 E107 E102 E95 E83:E84 E70:E72 E64 E60 E54 E51 E47:E49 E45 E39 E35 E33 E31 E29 E24 E13:E14">
    <cfRule type="cellIs" dxfId="7137" priority="39" operator="equal">
      <formula>"Energia"</formula>
    </cfRule>
  </conditionalFormatting>
  <conditionalFormatting sqref="E102 E72 E60 E54 E51 E48:E49">
    <cfRule type="cellIs" dxfId="7136" priority="32" operator="equal">
      <formula>"Energia"</formula>
    </cfRule>
    <cfRule type="cellIs" dxfId="7135" priority="34" operator="equal">
      <formula>"Operação"</formula>
    </cfRule>
    <cfRule type="cellIs" dxfId="7134" priority="35" operator="equal">
      <formula>"Chuva"</formula>
    </cfRule>
    <cfRule type="cellIs" dxfId="7133" priority="36" operator="equal">
      <formula>"Elétrico"</formula>
    </cfRule>
    <cfRule type="cellIs" dxfId="7132" priority="37" operator="equal">
      <formula>"Mecânico"</formula>
    </cfRule>
    <cfRule type="cellIs" dxfId="7131" priority="38" operator="equal">
      <formula>"Ok"</formula>
    </cfRule>
  </conditionalFormatting>
  <conditionalFormatting sqref="E102 E72 E60 E54 E51 E48:E49">
    <cfRule type="cellIs" dxfId="7130" priority="33" operator="equal">
      <formula>"Feito"</formula>
    </cfRule>
  </conditionalFormatting>
  <conditionalFormatting sqref="G13 G7 F109 F106 F104 F101:F102 F99 F87:F88 F55 F59 F52 F45:F48 F39 F36 F33:F34 F29:F30 F24 F18 F16">
    <cfRule type="cellIs" dxfId="7129" priority="31" operator="equal">
      <formula>"Energia"</formula>
    </cfRule>
  </conditionalFormatting>
  <conditionalFormatting sqref="F106 F104 F101:F102 F99 F55 F59 F39 F29:F30 F24">
    <cfRule type="cellIs" dxfId="7128" priority="24" operator="equal">
      <formula>"Energia"</formula>
    </cfRule>
    <cfRule type="cellIs" dxfId="7127" priority="26" operator="equal">
      <formula>"Operação"</formula>
    </cfRule>
    <cfRule type="cellIs" dxfId="7126" priority="27" operator="equal">
      <formula>"Chuva"</formula>
    </cfRule>
    <cfRule type="cellIs" dxfId="7125" priority="28" operator="equal">
      <formula>"Elétrico"</formula>
    </cfRule>
    <cfRule type="cellIs" dxfId="7124" priority="29" operator="equal">
      <formula>"Mecânico"</formula>
    </cfRule>
    <cfRule type="cellIs" dxfId="7123" priority="30" operator="equal">
      <formula>"Ok"</formula>
    </cfRule>
  </conditionalFormatting>
  <conditionalFormatting sqref="F106 F104 F101:F102 F99 F55 F59 F39 F29:F30 F24">
    <cfRule type="cellIs" dxfId="7122" priority="25" operator="equal">
      <formula>"Feito"</formula>
    </cfRule>
  </conditionalFormatting>
  <conditionalFormatting sqref="G109 G105 G102 G49">
    <cfRule type="cellIs" dxfId="7121" priority="17" operator="equal">
      <formula>"Energia"</formula>
    </cfRule>
    <cfRule type="cellIs" dxfId="7120" priority="19" operator="equal">
      <formula>"Operação"</formula>
    </cfRule>
    <cfRule type="cellIs" dxfId="7119" priority="20" operator="equal">
      <formula>"Chuva"</formula>
    </cfRule>
    <cfRule type="cellIs" dxfId="7118" priority="21" operator="equal">
      <formula>"Elétrico"</formula>
    </cfRule>
    <cfRule type="cellIs" dxfId="7117" priority="22" operator="equal">
      <formula>"Mecânico"</formula>
    </cfRule>
    <cfRule type="cellIs" dxfId="7116" priority="23" operator="equal">
      <formula>"Ok"</formula>
    </cfRule>
  </conditionalFormatting>
  <conditionalFormatting sqref="G109 G105 G102 G49">
    <cfRule type="cellIs" dxfId="7115" priority="18" operator="equal">
      <formula>"Feito"</formula>
    </cfRule>
  </conditionalFormatting>
  <conditionalFormatting sqref="G87:G88 G49">
    <cfRule type="cellIs" dxfId="7114" priority="16" operator="equal">
      <formula>"Energia"</formula>
    </cfRule>
  </conditionalFormatting>
  <conditionalFormatting sqref="H109 H106 H102 H27 H14">
    <cfRule type="cellIs" dxfId="7113" priority="15" operator="equal">
      <formula>"Energia"</formula>
    </cfRule>
  </conditionalFormatting>
  <conditionalFormatting sqref="H102 H65:H66 H63 H53 H41 H39 H27 H14">
    <cfRule type="cellIs" dxfId="7112" priority="8" operator="equal">
      <formula>"Energia"</formula>
    </cfRule>
    <cfRule type="cellIs" dxfId="7111" priority="10" operator="equal">
      <formula>"Operação"</formula>
    </cfRule>
    <cfRule type="cellIs" dxfId="7110" priority="11" operator="equal">
      <formula>"Chuva"</formula>
    </cfRule>
    <cfRule type="cellIs" dxfId="7109" priority="12" operator="equal">
      <formula>"Elétrico"</formula>
    </cfRule>
    <cfRule type="cellIs" dxfId="7108" priority="13" operator="equal">
      <formula>"Mecânico"</formula>
    </cfRule>
    <cfRule type="cellIs" dxfId="7107" priority="14" operator="equal">
      <formula>"Ok"</formula>
    </cfRule>
  </conditionalFormatting>
  <conditionalFormatting sqref="H102 H65:H66 H63 H53 H41 H39 H27 H14">
    <cfRule type="cellIs" dxfId="7106" priority="9" operator="equal">
      <formula>"Feito"</formula>
    </cfRule>
  </conditionalFormatting>
  <conditionalFormatting sqref="H109 H106 H102 H27:H28">
    <cfRule type="cellIs" dxfId="7105" priority="1" operator="equal">
      <formula>"Energia"</formula>
    </cfRule>
    <cfRule type="cellIs" dxfId="7104" priority="3" operator="equal">
      <formula>"Operação"</formula>
    </cfRule>
    <cfRule type="cellIs" dxfId="7103" priority="4" operator="equal">
      <formula>"Chuva"</formula>
    </cfRule>
    <cfRule type="cellIs" dxfId="7102" priority="5" operator="equal">
      <formula>"Elétrico"</formula>
    </cfRule>
    <cfRule type="cellIs" dxfId="7101" priority="6" operator="equal">
      <formula>"Mecânico"</formula>
    </cfRule>
    <cfRule type="cellIs" dxfId="7100" priority="7" operator="equal">
      <formula>"Ok"</formula>
    </cfRule>
  </conditionalFormatting>
  <conditionalFormatting sqref="H109 H106 H102 H27:H28">
    <cfRule type="cellIs" dxfId="7099" priority="2" operator="equal">
      <formula>"Feito"</formula>
    </cfRule>
  </conditionalFormatting>
  <dataValidations count="1">
    <dataValidation type="list" allowBlank="1" showInputMessage="1" showErrorMessage="1" sqref="I5:I16 I19:I26 J36:J39 J41:J61 J63:J76 I29:I78 B5:H111" xr:uid="{8F5221F7-4B12-4949-A727-84123F13E0E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3252-7C82-48F2-B041-AD527F8DDF01}">
  <sheetPr>
    <tabColor theme="8"/>
  </sheetPr>
  <dimension ref="A1:S111"/>
  <sheetViews>
    <sheetView showGridLines="0" zoomScale="130" zoomScaleNormal="130" workbookViewId="0">
      <pane xSplit="1" ySplit="4" topLeftCell="B101" activePane="bottomRight" state="frozen"/>
      <selection pane="topRight" activeCell="B1" sqref="B1"/>
      <selection pane="bottomLeft" activeCell="A5" sqref="A5"/>
      <selection pane="bottomRight" activeCell="F110" sqref="F1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45082</v>
      </c>
      <c r="C3" s="21">
        <f t="shared" ref="C3:H3" si="0">B3+1</f>
        <v>45083</v>
      </c>
      <c r="D3" s="21">
        <f t="shared" si="0"/>
        <v>45084</v>
      </c>
      <c r="E3" s="21">
        <f t="shared" si="0"/>
        <v>45085</v>
      </c>
      <c r="F3" s="21">
        <f t="shared" si="0"/>
        <v>45086</v>
      </c>
      <c r="G3" s="21">
        <f t="shared" si="0"/>
        <v>45087</v>
      </c>
      <c r="H3" s="23">
        <f t="shared" si="0"/>
        <v>45088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 t="s">
        <v>5</v>
      </c>
      <c r="G5" s="36" t="s">
        <v>5</v>
      </c>
      <c r="H5" s="36"/>
      <c r="J5" s="46" t="s">
        <v>5</v>
      </c>
      <c r="K5">
        <f t="shared" ref="K5:K10" si="2">COUNTIF($B$5:$H$111,J5)</f>
        <v>148</v>
      </c>
      <c r="L5" s="32">
        <f t="shared" ref="L5:L10" si="3">K5/$K$11</f>
        <v>0.8314606741573034</v>
      </c>
      <c r="M5" s="50">
        <f>B3</f>
        <v>45082</v>
      </c>
      <c r="O5" t="s">
        <v>42</v>
      </c>
      <c r="P5" s="57">
        <v>176</v>
      </c>
      <c r="Q5" s="50">
        <f>M5</f>
        <v>45082</v>
      </c>
    </row>
    <row r="6" spans="1:17" x14ac:dyDescent="0.25">
      <c r="A6" s="4">
        <v>2</v>
      </c>
      <c r="B6" s="36"/>
      <c r="C6" s="36"/>
      <c r="D6" s="36"/>
      <c r="E6" s="36" t="s">
        <v>5</v>
      </c>
      <c r="F6" s="36" t="s">
        <v>5</v>
      </c>
      <c r="G6" s="36"/>
      <c r="H6" s="36"/>
      <c r="J6" s="40" t="s">
        <v>8</v>
      </c>
      <c r="K6">
        <f t="shared" si="2"/>
        <v>12</v>
      </c>
      <c r="L6" s="33">
        <f t="shared" si="3"/>
        <v>6.741573033707865E-2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/>
      <c r="D7" s="36"/>
      <c r="E7" s="36" t="s">
        <v>10</v>
      </c>
      <c r="F7" s="36" t="s">
        <v>10</v>
      </c>
      <c r="G7" s="36"/>
      <c r="H7" s="36" t="s">
        <v>5</v>
      </c>
      <c r="J7" s="44" t="s">
        <v>9</v>
      </c>
      <c r="K7">
        <f t="shared" si="2"/>
        <v>4</v>
      </c>
      <c r="L7" s="33">
        <f t="shared" si="3"/>
        <v>2.247191011235955E-2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/>
      <c r="D8" s="36" t="s">
        <v>5</v>
      </c>
      <c r="E8" s="36" t="s">
        <v>5</v>
      </c>
      <c r="F8" s="36"/>
      <c r="G8" s="36" t="s">
        <v>5</v>
      </c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176</v>
      </c>
    </row>
    <row r="9" spans="1:17" x14ac:dyDescent="0.25">
      <c r="A9" s="4">
        <v>5</v>
      </c>
      <c r="B9" s="36"/>
      <c r="C9" s="36"/>
      <c r="D9" s="36" t="s">
        <v>5</v>
      </c>
      <c r="E9" s="36"/>
      <c r="F9" s="36" t="s">
        <v>5</v>
      </c>
      <c r="G9" s="36" t="s">
        <v>5</v>
      </c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 t="s">
        <v>5</v>
      </c>
      <c r="C10" s="36"/>
      <c r="D10" s="36"/>
      <c r="E10" s="36" t="s">
        <v>5</v>
      </c>
      <c r="F10" s="36" t="s">
        <v>5</v>
      </c>
      <c r="G10" s="36"/>
      <c r="H10" s="36" t="s">
        <v>5</v>
      </c>
      <c r="J10" s="41" t="s">
        <v>10</v>
      </c>
      <c r="K10">
        <f t="shared" si="2"/>
        <v>14</v>
      </c>
      <c r="L10" s="35">
        <f t="shared" si="3"/>
        <v>7.8651685393258425E-2</v>
      </c>
      <c r="O10" t="s">
        <v>55</v>
      </c>
      <c r="P10">
        <f>P8</f>
        <v>176</v>
      </c>
    </row>
    <row r="11" spans="1:17" x14ac:dyDescent="0.25">
      <c r="A11" s="4">
        <v>7</v>
      </c>
      <c r="B11" s="36"/>
      <c r="C11" s="36"/>
      <c r="D11" s="36" t="s">
        <v>5</v>
      </c>
      <c r="E11" s="36"/>
      <c r="F11" s="36"/>
      <c r="G11" s="36" t="s">
        <v>5</v>
      </c>
      <c r="H11" s="36"/>
      <c r="J11" s="42" t="s">
        <v>20</v>
      </c>
      <c r="K11">
        <f>SUM(K5:K10)</f>
        <v>178</v>
      </c>
    </row>
    <row r="12" spans="1:17" x14ac:dyDescent="0.25">
      <c r="A12" s="4">
        <v>8</v>
      </c>
      <c r="B12" s="36" t="s">
        <v>5</v>
      </c>
      <c r="C12" s="36" t="s">
        <v>5</v>
      </c>
      <c r="D12" s="36"/>
      <c r="E12" s="36" t="s">
        <v>5</v>
      </c>
      <c r="F12" s="36"/>
      <c r="G12" s="36"/>
      <c r="H12" s="36" t="s">
        <v>5</v>
      </c>
    </row>
    <row r="13" spans="1:17" x14ac:dyDescent="0.25">
      <c r="A13" s="4">
        <v>9</v>
      </c>
      <c r="B13" s="36" t="s">
        <v>5</v>
      </c>
      <c r="C13" s="36" t="s">
        <v>5</v>
      </c>
      <c r="D13" s="36"/>
      <c r="E13" s="36" t="s">
        <v>5</v>
      </c>
      <c r="F13" s="36"/>
      <c r="G13" s="36" t="s">
        <v>5</v>
      </c>
      <c r="H13" s="36"/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 t="s">
        <v>5</v>
      </c>
      <c r="C14" s="36" t="s">
        <v>5</v>
      </c>
      <c r="D14" s="36" t="s">
        <v>5</v>
      </c>
      <c r="E14" s="36" t="s">
        <v>5</v>
      </c>
      <c r="F14" s="36" t="s">
        <v>5</v>
      </c>
      <c r="G14" s="36" t="s">
        <v>5</v>
      </c>
      <c r="H14" s="36" t="s">
        <v>5</v>
      </c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/>
      <c r="D15" s="36"/>
      <c r="E15" s="36"/>
      <c r="F15" s="36"/>
      <c r="G15" s="36"/>
      <c r="H15" s="36" t="s">
        <v>5</v>
      </c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 t="s">
        <v>8</v>
      </c>
      <c r="C16" s="36" t="s">
        <v>8</v>
      </c>
      <c r="D16" s="36" t="s">
        <v>10</v>
      </c>
      <c r="E16" s="36" t="s">
        <v>5</v>
      </c>
      <c r="F16" s="36" t="s">
        <v>5</v>
      </c>
      <c r="G16" s="36" t="s">
        <v>5</v>
      </c>
      <c r="H16" s="36" t="s">
        <v>5</v>
      </c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/>
      <c r="D17" s="36"/>
      <c r="E17" s="36"/>
      <c r="F17" s="36"/>
      <c r="G17" s="36" t="s">
        <v>5</v>
      </c>
      <c r="H17" s="36" t="s">
        <v>5</v>
      </c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/>
      <c r="E19" s="36"/>
      <c r="F19" s="36" t="s">
        <v>5</v>
      </c>
      <c r="G19" s="36" t="s">
        <v>5</v>
      </c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 t="s">
        <v>8</v>
      </c>
      <c r="E20" s="36" t="s">
        <v>8</v>
      </c>
      <c r="F20" s="36" t="s">
        <v>8</v>
      </c>
      <c r="G20" s="36" t="s">
        <v>8</v>
      </c>
      <c r="H20" s="36" t="s">
        <v>8</v>
      </c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/>
      <c r="E21" s="36"/>
      <c r="F21" s="36" t="s">
        <v>5</v>
      </c>
      <c r="G21" s="36" t="s">
        <v>5</v>
      </c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 t="s">
        <v>5</v>
      </c>
      <c r="E22" s="36" t="s">
        <v>5</v>
      </c>
      <c r="F22" s="36"/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 t="s">
        <v>5</v>
      </c>
      <c r="C23" s="36" t="s">
        <v>5</v>
      </c>
      <c r="D23" s="36"/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/>
      <c r="E24" s="36"/>
      <c r="F24" s="36"/>
      <c r="G24" s="36"/>
      <c r="H24" s="36" t="s">
        <v>9</v>
      </c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 t="s">
        <v>5</v>
      </c>
      <c r="C25" s="36" t="s">
        <v>5</v>
      </c>
      <c r="D25" s="36"/>
      <c r="E25" s="36"/>
      <c r="F25" s="36"/>
      <c r="G25" s="36"/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/>
      <c r="C26" s="36"/>
      <c r="D26" s="36"/>
      <c r="E26" s="36" t="s">
        <v>8</v>
      </c>
      <c r="F26" s="36" t="s">
        <v>5</v>
      </c>
      <c r="G26" s="36"/>
      <c r="H26" s="36"/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8</v>
      </c>
      <c r="C29" s="36" t="s">
        <v>10</v>
      </c>
      <c r="D29" s="36" t="s">
        <v>5</v>
      </c>
      <c r="E29" s="36"/>
      <c r="F29" s="36"/>
      <c r="G29" s="36" t="s">
        <v>8</v>
      </c>
      <c r="H29" s="36"/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10</v>
      </c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/>
      <c r="C32" s="36" t="s">
        <v>9</v>
      </c>
      <c r="D32" s="36" t="s">
        <v>9</v>
      </c>
      <c r="E32" s="36" t="s">
        <v>8</v>
      </c>
      <c r="F32" s="36"/>
      <c r="G32" s="36"/>
      <c r="H32" s="36" t="s">
        <v>8</v>
      </c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5</v>
      </c>
      <c r="C33" s="36" t="s">
        <v>5</v>
      </c>
      <c r="D33" s="36" t="s">
        <v>5</v>
      </c>
      <c r="E33" s="36"/>
      <c r="F33" s="36" t="s">
        <v>5</v>
      </c>
      <c r="G33" s="36"/>
      <c r="H33" s="36" t="s">
        <v>9</v>
      </c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/>
      <c r="D34" s="36"/>
      <c r="E34" s="36"/>
      <c r="F34" s="36" t="s">
        <v>5</v>
      </c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/>
      <c r="C35" s="36"/>
      <c r="D35" s="36" t="s">
        <v>5</v>
      </c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 t="s">
        <v>5</v>
      </c>
      <c r="D36" s="36"/>
      <c r="E36" s="36"/>
      <c r="F36" s="36"/>
      <c r="G36" s="36" t="s">
        <v>10</v>
      </c>
      <c r="H36" s="36" t="s">
        <v>5</v>
      </c>
      <c r="M36" s="50"/>
      <c r="O36" s="50"/>
      <c r="P36" s="50"/>
    </row>
    <row r="37" spans="1:16" x14ac:dyDescent="0.25">
      <c r="A37" s="4">
        <v>33</v>
      </c>
      <c r="B37" s="36"/>
      <c r="C37" s="36"/>
      <c r="D37" s="36" t="s">
        <v>5</v>
      </c>
      <c r="E37" s="36"/>
      <c r="F37" s="36"/>
      <c r="G37" s="36"/>
      <c r="H37" s="36"/>
      <c r="M37" t="s">
        <v>103</v>
      </c>
      <c r="P37" t="s">
        <v>103</v>
      </c>
    </row>
    <row r="38" spans="1:16" x14ac:dyDescent="0.25">
      <c r="A38" s="4">
        <v>34</v>
      </c>
      <c r="B38" s="36" t="s">
        <v>5</v>
      </c>
      <c r="C38" s="36"/>
      <c r="D38" s="36"/>
      <c r="E38" s="36"/>
      <c r="F38" s="36"/>
      <c r="G38" s="36"/>
      <c r="H38" s="36"/>
      <c r="M38" t="s">
        <v>105</v>
      </c>
      <c r="P38" t="s">
        <v>105</v>
      </c>
    </row>
    <row r="39" spans="1:16" x14ac:dyDescent="0.25">
      <c r="A39" s="4">
        <v>35</v>
      </c>
      <c r="B39" s="36"/>
      <c r="C39" s="36" t="s">
        <v>10</v>
      </c>
      <c r="D39" s="36"/>
      <c r="E39" s="36" t="s">
        <v>5</v>
      </c>
      <c r="F39" s="36"/>
      <c r="G39" s="36" t="s">
        <v>5</v>
      </c>
      <c r="H39" s="36"/>
      <c r="M39" t="s">
        <v>97</v>
      </c>
      <c r="P39" t="s">
        <v>97</v>
      </c>
    </row>
    <row r="40" spans="1:16" x14ac:dyDescent="0.25">
      <c r="A40" s="4">
        <v>36</v>
      </c>
      <c r="B40" s="36" t="s">
        <v>5</v>
      </c>
      <c r="C40" s="36"/>
      <c r="D40" s="36" t="s">
        <v>10</v>
      </c>
      <c r="E40" s="36"/>
      <c r="F40" s="36" t="s">
        <v>5</v>
      </c>
      <c r="G40" s="36"/>
      <c r="H40" s="36" t="s">
        <v>5</v>
      </c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/>
      <c r="C41" s="36" t="s">
        <v>5</v>
      </c>
      <c r="D41" s="36"/>
      <c r="E41" s="36" t="s">
        <v>5</v>
      </c>
      <c r="F41" s="36"/>
      <c r="G41" s="36"/>
      <c r="H41" s="36" t="s">
        <v>5</v>
      </c>
    </row>
    <row r="42" spans="1:16" x14ac:dyDescent="0.25">
      <c r="A42" s="4">
        <v>38</v>
      </c>
      <c r="B42" s="36"/>
      <c r="C42" s="36" t="s">
        <v>10</v>
      </c>
      <c r="D42" s="36"/>
      <c r="E42" s="36"/>
      <c r="F42" s="36" t="s">
        <v>5</v>
      </c>
      <c r="G42" s="36"/>
      <c r="H42" s="36"/>
    </row>
    <row r="43" spans="1:16" x14ac:dyDescent="0.25">
      <c r="A43" s="4">
        <v>39</v>
      </c>
      <c r="B43" s="36"/>
      <c r="C43" s="36"/>
      <c r="D43" s="36"/>
      <c r="E43" s="36" t="s">
        <v>5</v>
      </c>
      <c r="F43" s="36" t="s">
        <v>5</v>
      </c>
      <c r="G43" s="36"/>
      <c r="H43" s="36"/>
    </row>
    <row r="44" spans="1:16" x14ac:dyDescent="0.25">
      <c r="A44" s="4">
        <v>40</v>
      </c>
      <c r="B44" s="36"/>
      <c r="C44" s="36" t="s">
        <v>5</v>
      </c>
      <c r="D44" s="36" t="s">
        <v>5</v>
      </c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/>
      <c r="G45" s="36"/>
      <c r="H45" s="36" t="s">
        <v>5</v>
      </c>
      <c r="P45" s="50"/>
    </row>
    <row r="46" spans="1:16" x14ac:dyDescent="0.25">
      <c r="A46" s="4">
        <v>42</v>
      </c>
      <c r="B46" s="36" t="s">
        <v>5</v>
      </c>
      <c r="C46" s="36"/>
      <c r="D46" s="36"/>
      <c r="E46" s="36" t="s">
        <v>5</v>
      </c>
      <c r="F46" s="36"/>
      <c r="G46" s="36" t="s">
        <v>5</v>
      </c>
      <c r="H46" s="36"/>
    </row>
    <row r="47" spans="1:16" x14ac:dyDescent="0.25">
      <c r="A47" s="4">
        <v>43</v>
      </c>
      <c r="B47" s="36"/>
      <c r="C47" s="36"/>
      <c r="D47" s="36"/>
      <c r="E47" s="36"/>
      <c r="F47" s="36"/>
      <c r="G47" s="36"/>
      <c r="H47" s="36" t="s">
        <v>5</v>
      </c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 t="s">
        <v>5</v>
      </c>
    </row>
    <row r="49" spans="1:16" x14ac:dyDescent="0.25">
      <c r="A49" s="4">
        <v>45</v>
      </c>
      <c r="B49" s="36"/>
      <c r="C49" s="36" t="s">
        <v>5</v>
      </c>
      <c r="D49" s="36"/>
      <c r="E49" s="36"/>
      <c r="F49" s="36" t="s">
        <v>5</v>
      </c>
      <c r="G49" s="36"/>
      <c r="H49" s="36"/>
    </row>
    <row r="50" spans="1:16" x14ac:dyDescent="0.25">
      <c r="A50" s="4">
        <v>46</v>
      </c>
      <c r="B50" s="36"/>
      <c r="C50" s="36"/>
      <c r="D50" s="36"/>
      <c r="E50" s="36"/>
      <c r="F50" s="36" t="s">
        <v>10</v>
      </c>
      <c r="G50" s="36"/>
      <c r="H50" s="36" t="s">
        <v>5</v>
      </c>
      <c r="M50" s="50"/>
    </row>
    <row r="51" spans="1:16" x14ac:dyDescent="0.25">
      <c r="A51" s="4">
        <v>47</v>
      </c>
      <c r="B51" s="36"/>
      <c r="C51" s="36" t="s">
        <v>5</v>
      </c>
      <c r="D51" s="36" t="s">
        <v>5</v>
      </c>
      <c r="E51" s="36"/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 t="s">
        <v>5</v>
      </c>
      <c r="G52" s="36" t="s">
        <v>5</v>
      </c>
      <c r="H52" s="36"/>
    </row>
    <row r="53" spans="1:16" x14ac:dyDescent="0.25">
      <c r="A53" s="4">
        <v>49</v>
      </c>
      <c r="B53" s="36" t="s">
        <v>5</v>
      </c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 t="s">
        <v>5</v>
      </c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 t="s">
        <v>5</v>
      </c>
      <c r="G55" s="36" t="s">
        <v>5</v>
      </c>
      <c r="H55" s="36"/>
    </row>
    <row r="56" spans="1:16" x14ac:dyDescent="0.25">
      <c r="A56" s="4">
        <v>52</v>
      </c>
      <c r="B56" s="36"/>
      <c r="C56" s="36"/>
      <c r="D56" s="36"/>
      <c r="E56" s="36" t="s">
        <v>5</v>
      </c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 t="s">
        <v>5</v>
      </c>
      <c r="H57" s="36"/>
      <c r="P57" s="17"/>
    </row>
    <row r="58" spans="1:16" x14ac:dyDescent="0.25">
      <c r="A58" s="4">
        <v>54</v>
      </c>
      <c r="B58" s="36" t="s">
        <v>5</v>
      </c>
      <c r="C58" s="36"/>
      <c r="D58" s="36"/>
      <c r="E58" s="36"/>
      <c r="F58" s="36"/>
      <c r="G58" s="36"/>
      <c r="H58" s="36" t="s">
        <v>5</v>
      </c>
    </row>
    <row r="59" spans="1:16" x14ac:dyDescent="0.25">
      <c r="A59" s="4">
        <v>55</v>
      </c>
      <c r="B59" s="36"/>
      <c r="C59" s="36" t="s">
        <v>5</v>
      </c>
      <c r="D59" s="36"/>
      <c r="E59" s="36"/>
      <c r="F59" s="36" t="s">
        <v>5</v>
      </c>
      <c r="G59" s="36"/>
      <c r="H59" s="36"/>
    </row>
    <row r="60" spans="1:16" x14ac:dyDescent="0.25">
      <c r="A60" s="4">
        <v>56</v>
      </c>
      <c r="B60" s="36"/>
      <c r="C60" s="36" t="s">
        <v>5</v>
      </c>
      <c r="D60" s="36"/>
      <c r="E60" s="36"/>
      <c r="F60" s="36" t="s">
        <v>5</v>
      </c>
      <c r="G60" s="36"/>
      <c r="H60" s="36"/>
    </row>
    <row r="61" spans="1:16" x14ac:dyDescent="0.25">
      <c r="A61" s="4">
        <v>57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 t="s">
        <v>5</v>
      </c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 t="s">
        <v>5</v>
      </c>
      <c r="E72" s="36"/>
      <c r="F72" s="36"/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 t="s">
        <v>5</v>
      </c>
      <c r="G74" s="36"/>
      <c r="H74" s="36"/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 t="s">
        <v>5</v>
      </c>
      <c r="E80" s="36" t="s">
        <v>5</v>
      </c>
      <c r="F80" s="36" t="s">
        <v>5</v>
      </c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/>
      <c r="C83" s="36"/>
      <c r="D83" s="36"/>
      <c r="E83" s="36" t="s">
        <v>10</v>
      </c>
      <c r="F83" s="36" t="s">
        <v>5</v>
      </c>
      <c r="G83" s="36"/>
      <c r="H83" s="36"/>
    </row>
    <row r="84" spans="1:8" x14ac:dyDescent="0.25">
      <c r="A84" s="4">
        <v>106</v>
      </c>
      <c r="B84" s="37"/>
      <c r="C84" s="36"/>
      <c r="D84" s="36"/>
      <c r="E84" s="36" t="s">
        <v>10</v>
      </c>
      <c r="F84" s="36" t="s">
        <v>5</v>
      </c>
      <c r="G84" s="36"/>
      <c r="H84" s="36"/>
    </row>
    <row r="85" spans="1:8" x14ac:dyDescent="0.25">
      <c r="A85" s="4">
        <v>107</v>
      </c>
      <c r="B85" s="36" t="s">
        <v>5</v>
      </c>
      <c r="C85" s="36" t="s">
        <v>5</v>
      </c>
      <c r="D85" s="36"/>
      <c r="E85" s="36"/>
      <c r="F85" s="36"/>
      <c r="G85" s="36"/>
      <c r="H85" s="36"/>
    </row>
    <row r="86" spans="1:8" x14ac:dyDescent="0.25">
      <c r="A86" s="4">
        <v>108</v>
      </c>
      <c r="B86" s="36" t="s">
        <v>5</v>
      </c>
      <c r="C86" s="36" t="s">
        <v>5</v>
      </c>
      <c r="D86" s="36"/>
      <c r="E86" s="36"/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 t="s">
        <v>5</v>
      </c>
      <c r="G91" s="36" t="s">
        <v>5</v>
      </c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 t="s">
        <v>5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 t="s">
        <v>5</v>
      </c>
      <c r="F99" s="36"/>
      <c r="G99" s="36" t="s">
        <v>5</v>
      </c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7"/>
      <c r="F101" s="36" t="s">
        <v>5</v>
      </c>
      <c r="G101" s="36"/>
      <c r="H101" s="36"/>
    </row>
    <row r="102" spans="1:8" x14ac:dyDescent="0.25">
      <c r="A102" s="4">
        <v>124</v>
      </c>
      <c r="B102" s="36" t="s">
        <v>5</v>
      </c>
      <c r="C102" s="36" t="s">
        <v>5</v>
      </c>
      <c r="D102" s="36" t="s">
        <v>5</v>
      </c>
      <c r="E102" s="36" t="s">
        <v>5</v>
      </c>
      <c r="F102" s="36" t="s">
        <v>5</v>
      </c>
      <c r="G102" s="36" t="s">
        <v>5</v>
      </c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 t="s">
        <v>5</v>
      </c>
      <c r="E104" s="36" t="s">
        <v>5</v>
      </c>
      <c r="F104" s="36" t="s">
        <v>5</v>
      </c>
      <c r="G104" s="36" t="s">
        <v>10</v>
      </c>
      <c r="H104" s="36"/>
    </row>
    <row r="105" spans="1:8" x14ac:dyDescent="0.25">
      <c r="A105" s="4">
        <v>127</v>
      </c>
      <c r="B105" s="36"/>
      <c r="C105" s="36" t="s">
        <v>10</v>
      </c>
      <c r="D105" s="36"/>
      <c r="E105" s="36"/>
      <c r="F105" s="36" t="s">
        <v>5</v>
      </c>
      <c r="G105" s="36"/>
      <c r="H105" s="36"/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 t="s">
        <v>5</v>
      </c>
      <c r="C107" s="36" t="s">
        <v>5</v>
      </c>
      <c r="D107" s="36"/>
      <c r="E107" s="36" t="s">
        <v>5</v>
      </c>
      <c r="F107" s="36"/>
      <c r="G107" s="36"/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 t="s">
        <v>5</v>
      </c>
      <c r="D109" s="36" t="s">
        <v>5</v>
      </c>
      <c r="E109" s="36" t="s">
        <v>5</v>
      </c>
      <c r="F109" s="36" t="s">
        <v>5</v>
      </c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77:H77 D44:E44 G6:H6 B15:E15 C79:C80 E23:F23 B26:C26 F78:G78 E32 D45:D51 D88:D106 E53 I29:I39 I41:I61 I63:I78 D37:E37 C22 F65:F66 G31:G33 B16:C16 B18:D20 D85:F86 H87:H88 B36:B37 B5:H5 E45:E47 E64:F64 E67:F71 D107:E111 E18:H18 C36:F36 G7:G8 F13:H13 D87:G87 H52:H53 B6:E13 B24:E25 B27:E31 B33:E35 B38:E43 B44:C51 B53:D77 B81:C111 E19:E20 F6:F10 F31:F34 B52:G52 F60:F63 D79:G84 E88:G97 F108:F110 B21:G21 H7:H12 B14:H14 D16:H17 G36:H37 H31:H32 G39:H41 F42:H48 G54:H69 H80:H84 F107:H107">
    <cfRule type="cellIs" dxfId="7098" priority="643" operator="equal">
      <formula>"Energia"</formula>
    </cfRule>
    <cfRule type="cellIs" dxfId="7097" priority="645" operator="equal">
      <formula>"Operação"</formula>
    </cfRule>
    <cfRule type="cellIs" dxfId="7096" priority="646" operator="equal">
      <formula>"Chuva"</formula>
    </cfRule>
    <cfRule type="cellIs" dxfId="7095" priority="647" operator="equal">
      <formula>"Elétrico"</formula>
    </cfRule>
    <cfRule type="cellIs" dxfId="7094" priority="648" operator="equal">
      <formula>"Mecânico"</formula>
    </cfRule>
    <cfRule type="cellIs" dxfId="7093" priority="649" operator="equal">
      <formula>"Ok"</formula>
    </cfRule>
  </conditionalFormatting>
  <conditionalFormatting sqref="I5:I16 I19:I26 F77:H77 D44:E44 G6:H6 B15:E15 C79:C80 E23:F23 B26:C26 F78:G78 E32 D45:D51 D88:D106 E53 I29:I39 I41:I61 I63:I78 D37:E37 C22 F65:F66 G31:G33 B16:C16 B18:D20 D85:F86 H87:H88 B36:B37 B5:H5 E45:E47 E64:F64 E67:F71 D107:E111 E18:H18 C36:F36 G7:G8 F13:H13 D87:G87 H52:H53 B6:E13 B24:E25 B27:E31 B33:E35 B38:E43 B44:C51 B53:D77 B81:C111 E19:E20 F6:F10 F31:F34 B52:G52 F60:F63 D79:G84 E88:G97 F108:F110 B21:G21 H7:H12 B14:H14 D16:H17 G36:H37 H31:H32 G39:H41 F42:H48 G54:H69 H80:H84 F107:H107">
    <cfRule type="cellIs" dxfId="7092" priority="644" operator="equal">
      <formula>"Feito"</formula>
    </cfRule>
  </conditionalFormatting>
  <conditionalFormatting sqref="J7">
    <cfRule type="iconSet" priority="642">
      <iconSet iconSet="3Arrows">
        <cfvo type="percent" val="0"/>
        <cfvo type="percent" val="33"/>
        <cfvo type="percent" val="67"/>
      </iconSet>
    </cfRule>
  </conditionalFormatting>
  <conditionalFormatting sqref="G74:H76 H70:H71 G35:H35 G38 B97:F97 H21:H23 E32:F32 G99 C12:C16 C18:C19 D10:D13 E11:E12 G52:G53 G101:G110 G28:H28 H53 B10:C11 B12:B14 B98:D103 B5:F9 E10:F10 F19 F33:F34 H19 G5:H12 G15:H15 G31:H33 G39:H48 G50:H51 G54:H69">
    <cfRule type="cellIs" dxfId="7091" priority="641" operator="equal">
      <formula>"Energia"</formula>
    </cfRule>
  </conditionalFormatting>
  <conditionalFormatting sqref="H78 G35:H35 G74:H76 H70:H71 H19 H33 G38 H21:H23 H96 G99:H99 G101:H101 H100 G52:G53 G108:G110 G85:H86 H89 G28:H28 G103:H106 G5:H12 G15:H15 H31 G50:H51 H93:H94 H107:H111">
    <cfRule type="cellIs" dxfId="7090" priority="634" operator="equal">
      <formula>"Energia"</formula>
    </cfRule>
    <cfRule type="cellIs" dxfId="7089" priority="636" operator="equal">
      <formula>"Operação"</formula>
    </cfRule>
    <cfRule type="cellIs" dxfId="7088" priority="637" operator="equal">
      <formula>"Chuva"</formula>
    </cfRule>
    <cfRule type="cellIs" dxfId="7087" priority="638" operator="equal">
      <formula>"Elétrico"</formula>
    </cfRule>
    <cfRule type="cellIs" dxfId="7086" priority="639" operator="equal">
      <formula>"Mecânico"</formula>
    </cfRule>
    <cfRule type="cellIs" dxfId="7085" priority="640" operator="equal">
      <formula>"Ok"</formula>
    </cfRule>
  </conditionalFormatting>
  <conditionalFormatting sqref="H78 G35:H35 G74:H76 H70:H71 H19 H33 G38 H21:H23 H96 G99:H99 G101:H101 H100 G52:G53 G108:G110 G85:H86 H89 G28:H28 G103:H106 G5:H12 G15:H15 H31 G50:H51 H93:H94 H107:H111">
    <cfRule type="cellIs" dxfId="7084" priority="635" operator="equal">
      <formula>"Feito"</formula>
    </cfRule>
  </conditionalFormatting>
  <conditionalFormatting sqref="E103:F103 F98">
    <cfRule type="cellIs" dxfId="7083" priority="633" operator="equal">
      <formula>"Energia"</formula>
    </cfRule>
  </conditionalFormatting>
  <conditionalFormatting sqref="F111 F11:F12 E103:F103 F15 F56:F57 E73:F73 E55 E50:F50 F98 E58:F58 G30:H30 E75:F76 F51 F53:F54 E59 F22">
    <cfRule type="cellIs" dxfId="7082" priority="626" operator="equal">
      <formula>"Energia"</formula>
    </cfRule>
    <cfRule type="cellIs" dxfId="7081" priority="628" operator="equal">
      <formula>"Operação"</formula>
    </cfRule>
    <cfRule type="cellIs" dxfId="7080" priority="629" operator="equal">
      <formula>"Chuva"</formula>
    </cfRule>
    <cfRule type="cellIs" dxfId="7079" priority="630" operator="equal">
      <formula>"Elétrico"</formula>
    </cfRule>
    <cfRule type="cellIs" dxfId="7078" priority="631" operator="equal">
      <formula>"Mecânico"</formula>
    </cfRule>
    <cfRule type="cellIs" dxfId="7077" priority="632" operator="equal">
      <formula>"Ok"</formula>
    </cfRule>
  </conditionalFormatting>
  <conditionalFormatting sqref="F111 F11:F12 E103:F103 F15 F56:F57 E73:F73 E55 E50:F50 F98 E58:F58 G30:H30 E75:F76 F51 F53:F54 E59 F22">
    <cfRule type="cellIs" dxfId="7076" priority="627" operator="equal">
      <formula>"Feito"</formula>
    </cfRule>
  </conditionalFormatting>
  <conditionalFormatting sqref="B79:B80 B78:E78">
    <cfRule type="cellIs" dxfId="7075" priority="619" operator="equal">
      <formula>"Energia"</formula>
    </cfRule>
    <cfRule type="cellIs" dxfId="7074" priority="621" operator="equal">
      <formula>"Operação"</formula>
    </cfRule>
    <cfRule type="cellIs" dxfId="7073" priority="622" operator="equal">
      <formula>"Chuva"</formula>
    </cfRule>
    <cfRule type="cellIs" dxfId="7072" priority="623" operator="equal">
      <formula>"Elétrico"</formula>
    </cfRule>
    <cfRule type="cellIs" dxfId="7071" priority="624" operator="equal">
      <formula>"Mecânico"</formula>
    </cfRule>
    <cfRule type="cellIs" dxfId="7070" priority="625" operator="equal">
      <formula>"Ok"</formula>
    </cfRule>
  </conditionalFormatting>
  <conditionalFormatting sqref="B79:B80 B78:E78">
    <cfRule type="cellIs" dxfId="7069" priority="620" operator="equal">
      <formula>"Feito"</formula>
    </cfRule>
  </conditionalFormatting>
  <conditionalFormatting sqref="C56">
    <cfRule type="cellIs" dxfId="7068" priority="612" operator="equal">
      <formula>"Energia"</formula>
    </cfRule>
    <cfRule type="cellIs" dxfId="7067" priority="614" operator="equal">
      <formula>"Operação"</formula>
    </cfRule>
    <cfRule type="cellIs" dxfId="7066" priority="615" operator="equal">
      <formula>"Chuva"</formula>
    </cfRule>
    <cfRule type="cellIs" dxfId="7065" priority="616" operator="equal">
      <formula>"Elétrico"</formula>
    </cfRule>
    <cfRule type="cellIs" dxfId="7064" priority="617" operator="equal">
      <formula>"Mecânico"</formula>
    </cfRule>
    <cfRule type="cellIs" dxfId="7063" priority="618" operator="equal">
      <formula>"Ok"</formula>
    </cfRule>
  </conditionalFormatting>
  <conditionalFormatting sqref="C56">
    <cfRule type="cellIs" dxfId="7062" priority="613" operator="equal">
      <formula>"Feito"</formula>
    </cfRule>
  </conditionalFormatting>
  <conditionalFormatting sqref="B111:C111">
    <cfRule type="cellIs" dxfId="7061" priority="611" operator="equal">
      <formula>"Energia"</formula>
    </cfRule>
  </conditionalFormatting>
  <conditionalFormatting sqref="B90:C90">
    <cfRule type="cellIs" dxfId="7060" priority="610" operator="equal">
      <formula>"Energia"</formula>
    </cfRule>
  </conditionalFormatting>
  <conditionalFormatting sqref="B92:C92">
    <cfRule type="cellIs" dxfId="7059" priority="609" operator="equal">
      <formula>"Energia"</formula>
    </cfRule>
  </conditionalFormatting>
  <conditionalFormatting sqref="C27:E27 D28:D30">
    <cfRule type="cellIs" dxfId="7058" priority="608" operator="equal">
      <formula>"Energia"</formula>
    </cfRule>
  </conditionalFormatting>
  <conditionalFormatting sqref="D60:D76">
    <cfRule type="cellIs" dxfId="7057" priority="607" operator="equal">
      <formula>"Energia"</formula>
    </cfRule>
  </conditionalFormatting>
  <conditionalFormatting sqref="C30:D30">
    <cfRule type="cellIs" dxfId="7056" priority="606" operator="equal">
      <formula>"Energia"</formula>
    </cfRule>
  </conditionalFormatting>
  <conditionalFormatting sqref="C35">
    <cfRule type="cellIs" dxfId="7055" priority="605" operator="equal">
      <formula>"Energia"</formula>
    </cfRule>
  </conditionalFormatting>
  <conditionalFormatting sqref="H79">
    <cfRule type="cellIs" dxfId="7054" priority="598" operator="equal">
      <formula>"Energia"</formula>
    </cfRule>
    <cfRule type="cellIs" dxfId="7053" priority="600" operator="equal">
      <formula>"Operação"</formula>
    </cfRule>
    <cfRule type="cellIs" dxfId="7052" priority="601" operator="equal">
      <formula>"Chuva"</formula>
    </cfRule>
    <cfRule type="cellIs" dxfId="7051" priority="602" operator="equal">
      <formula>"Elétrico"</formula>
    </cfRule>
    <cfRule type="cellIs" dxfId="7050" priority="603" operator="equal">
      <formula>"Mecânico"</formula>
    </cfRule>
    <cfRule type="cellIs" dxfId="7049" priority="604" operator="equal">
      <formula>"Ok"</formula>
    </cfRule>
  </conditionalFormatting>
  <conditionalFormatting sqref="H79">
    <cfRule type="cellIs" dxfId="7048" priority="599" operator="equal">
      <formula>"Feito"</formula>
    </cfRule>
  </conditionalFormatting>
  <conditionalFormatting sqref="H104">
    <cfRule type="cellIs" dxfId="7047" priority="597" operator="equal">
      <formula>"Energia"</formula>
    </cfRule>
  </conditionalFormatting>
  <conditionalFormatting sqref="C41">
    <cfRule type="cellIs" dxfId="7046" priority="596" operator="equal">
      <formula>"Energia"</formula>
    </cfRule>
  </conditionalFormatting>
  <conditionalFormatting sqref="C57:C58">
    <cfRule type="cellIs" dxfId="7045" priority="595" operator="equal">
      <formula>"Energia"</formula>
    </cfRule>
  </conditionalFormatting>
  <conditionalFormatting sqref="C111">
    <cfRule type="cellIs" dxfId="7044" priority="594" operator="equal">
      <formula>"Energia"</formula>
    </cfRule>
  </conditionalFormatting>
  <conditionalFormatting sqref="C108">
    <cfRule type="cellIs" dxfId="7043" priority="593" operator="equal">
      <formula>"Energia"</formula>
    </cfRule>
  </conditionalFormatting>
  <conditionalFormatting sqref="D15:E15">
    <cfRule type="cellIs" dxfId="7042" priority="592" operator="equal">
      <formula>"Energia"</formula>
    </cfRule>
  </conditionalFormatting>
  <conditionalFormatting sqref="D27:D28">
    <cfRule type="cellIs" dxfId="7041" priority="591" operator="equal">
      <formula>"Energia"</formula>
    </cfRule>
  </conditionalFormatting>
  <conditionalFormatting sqref="E28:E29">
    <cfRule type="cellIs" dxfId="7040" priority="590" operator="equal">
      <formula>"Energia"</formula>
    </cfRule>
  </conditionalFormatting>
  <conditionalFormatting sqref="E28:E29">
    <cfRule type="cellIs" dxfId="7039" priority="589" operator="equal">
      <formula>"Energia"</formula>
    </cfRule>
  </conditionalFormatting>
  <conditionalFormatting sqref="D30">
    <cfRule type="cellIs" dxfId="7038" priority="588" operator="equal">
      <formula>"Energia"</formula>
    </cfRule>
  </conditionalFormatting>
  <conditionalFormatting sqref="D39:D40 D44:D53 D77">
    <cfRule type="cellIs" dxfId="7037" priority="587" operator="equal">
      <formula>"Energia"</formula>
    </cfRule>
  </conditionalFormatting>
  <conditionalFormatting sqref="D39:D40 D44:D53 D77">
    <cfRule type="cellIs" dxfId="7036" priority="586" operator="equal">
      <formula>"Energia"</formula>
    </cfRule>
  </conditionalFormatting>
  <conditionalFormatting sqref="D39:D40 D44:D53 D77">
    <cfRule type="cellIs" dxfId="7035" priority="585" operator="equal">
      <formula>"Energia"</formula>
    </cfRule>
  </conditionalFormatting>
  <conditionalFormatting sqref="E27">
    <cfRule type="cellIs" dxfId="7034" priority="584" operator="equal">
      <formula>"Energia"</formula>
    </cfRule>
  </conditionalFormatting>
  <conditionalFormatting sqref="F28">
    <cfRule type="cellIs" dxfId="7033" priority="577" operator="equal">
      <formula>"Energia"</formula>
    </cfRule>
    <cfRule type="cellIs" dxfId="7032" priority="579" operator="equal">
      <formula>"Operação"</formula>
    </cfRule>
    <cfRule type="cellIs" dxfId="7031" priority="580" operator="equal">
      <formula>"Chuva"</formula>
    </cfRule>
    <cfRule type="cellIs" dxfId="7030" priority="581" operator="equal">
      <formula>"Elétrico"</formula>
    </cfRule>
    <cfRule type="cellIs" dxfId="7029" priority="582" operator="equal">
      <formula>"Mecânico"</formula>
    </cfRule>
    <cfRule type="cellIs" dxfId="7028" priority="583" operator="equal">
      <formula>"Ok"</formula>
    </cfRule>
  </conditionalFormatting>
  <conditionalFormatting sqref="F28">
    <cfRule type="cellIs" dxfId="7027" priority="578" operator="equal">
      <formula>"Feito"</formula>
    </cfRule>
  </conditionalFormatting>
  <conditionalFormatting sqref="F28">
    <cfRule type="cellIs" dxfId="7026" priority="576" operator="equal">
      <formula>"Energia"</formula>
    </cfRule>
  </conditionalFormatting>
  <conditionalFormatting sqref="F28">
    <cfRule type="cellIs" dxfId="7025" priority="575" operator="equal">
      <formula>"Energia"</formula>
    </cfRule>
  </conditionalFormatting>
  <conditionalFormatting sqref="G45">
    <cfRule type="cellIs" dxfId="7024" priority="568" operator="equal">
      <formula>"Energia"</formula>
    </cfRule>
    <cfRule type="cellIs" dxfId="7023" priority="570" operator="equal">
      <formula>"Operação"</formula>
    </cfRule>
    <cfRule type="cellIs" dxfId="7022" priority="571" operator="equal">
      <formula>"Chuva"</formula>
    </cfRule>
    <cfRule type="cellIs" dxfId="7021" priority="572" operator="equal">
      <formula>"Elétrico"</formula>
    </cfRule>
    <cfRule type="cellIs" dxfId="7020" priority="573" operator="equal">
      <formula>"Mecânico"</formula>
    </cfRule>
    <cfRule type="cellIs" dxfId="7019" priority="574" operator="equal">
      <formula>"Ok"</formula>
    </cfRule>
  </conditionalFormatting>
  <conditionalFormatting sqref="G45">
    <cfRule type="cellIs" dxfId="7018" priority="569" operator="equal">
      <formula>"Feito"</formula>
    </cfRule>
  </conditionalFormatting>
  <conditionalFormatting sqref="E108">
    <cfRule type="cellIs" dxfId="7017" priority="567" operator="equal">
      <formula>"Energia"</formula>
    </cfRule>
  </conditionalFormatting>
  <conditionalFormatting sqref="G9:H10 H11">
    <cfRule type="cellIs" dxfId="7016" priority="560" operator="equal">
      <formula>"Energia"</formula>
    </cfRule>
    <cfRule type="cellIs" dxfId="7015" priority="562" operator="equal">
      <formula>"Operação"</formula>
    </cfRule>
    <cfRule type="cellIs" dxfId="7014" priority="563" operator="equal">
      <formula>"Chuva"</formula>
    </cfRule>
    <cfRule type="cellIs" dxfId="7013" priority="564" operator="equal">
      <formula>"Elétrico"</formula>
    </cfRule>
    <cfRule type="cellIs" dxfId="7012" priority="565" operator="equal">
      <formula>"Mecânico"</formula>
    </cfRule>
    <cfRule type="cellIs" dxfId="7011" priority="566" operator="equal">
      <formula>"Ok"</formula>
    </cfRule>
  </conditionalFormatting>
  <conditionalFormatting sqref="G9:H10 H11">
    <cfRule type="cellIs" dxfId="7010" priority="561" operator="equal">
      <formula>"Feito"</formula>
    </cfRule>
  </conditionalFormatting>
  <conditionalFormatting sqref="H78">
    <cfRule type="cellIs" dxfId="7009" priority="559" operator="equal">
      <formula>"Energia"</formula>
    </cfRule>
  </conditionalFormatting>
  <conditionalFormatting sqref="G111">
    <cfRule type="cellIs" dxfId="7008" priority="552" operator="equal">
      <formula>"Energia"</formula>
    </cfRule>
    <cfRule type="cellIs" dxfId="7007" priority="554" operator="equal">
      <formula>"Operação"</formula>
    </cfRule>
    <cfRule type="cellIs" dxfId="7006" priority="555" operator="equal">
      <formula>"Chuva"</formula>
    </cfRule>
    <cfRule type="cellIs" dxfId="7005" priority="556" operator="equal">
      <formula>"Elétrico"</formula>
    </cfRule>
    <cfRule type="cellIs" dxfId="7004" priority="557" operator="equal">
      <formula>"Mecânico"</formula>
    </cfRule>
    <cfRule type="cellIs" dxfId="7003" priority="558" operator="equal">
      <formula>"Ok"</formula>
    </cfRule>
  </conditionalFormatting>
  <conditionalFormatting sqref="G111">
    <cfRule type="cellIs" dxfId="7002" priority="553" operator="equal">
      <formula>"Feito"</formula>
    </cfRule>
  </conditionalFormatting>
  <conditionalFormatting sqref="F35 F37:F38 F41">
    <cfRule type="cellIs" dxfId="7001" priority="545" operator="equal">
      <formula>"Energia"</formula>
    </cfRule>
    <cfRule type="cellIs" dxfId="7000" priority="547" operator="equal">
      <formula>"Operação"</formula>
    </cfRule>
    <cfRule type="cellIs" dxfId="6999" priority="548" operator="equal">
      <formula>"Chuva"</formula>
    </cfRule>
    <cfRule type="cellIs" dxfId="6998" priority="549" operator="equal">
      <formula>"Elétrico"</formula>
    </cfRule>
    <cfRule type="cellIs" dxfId="6997" priority="550" operator="equal">
      <formula>"Mecânico"</formula>
    </cfRule>
    <cfRule type="cellIs" dxfId="6996" priority="551" operator="equal">
      <formula>"Ok"</formula>
    </cfRule>
  </conditionalFormatting>
  <conditionalFormatting sqref="F35 F37:F38 F41">
    <cfRule type="cellIs" dxfId="6995" priority="546" operator="equal">
      <formula>"Feito"</formula>
    </cfRule>
  </conditionalFormatting>
  <conditionalFormatting sqref="G24:H24">
    <cfRule type="cellIs" dxfId="6994" priority="538" operator="equal">
      <formula>"Energia"</formula>
    </cfRule>
    <cfRule type="cellIs" dxfId="6993" priority="540" operator="equal">
      <formula>"Operação"</formula>
    </cfRule>
    <cfRule type="cellIs" dxfId="6992" priority="541" operator="equal">
      <formula>"Chuva"</formula>
    </cfRule>
    <cfRule type="cellIs" dxfId="6991" priority="542" operator="equal">
      <formula>"Elétrico"</formula>
    </cfRule>
    <cfRule type="cellIs" dxfId="6990" priority="543" operator="equal">
      <formula>"Mecânico"</formula>
    </cfRule>
    <cfRule type="cellIs" dxfId="6989" priority="544" operator="equal">
      <formula>"Ok"</formula>
    </cfRule>
  </conditionalFormatting>
  <conditionalFormatting sqref="G24:H24">
    <cfRule type="cellIs" dxfId="6988" priority="539" operator="equal">
      <formula>"Feito"</formula>
    </cfRule>
  </conditionalFormatting>
  <conditionalFormatting sqref="D26:E26">
    <cfRule type="cellIs" dxfId="6987" priority="531" operator="equal">
      <formula>"Energia"</formula>
    </cfRule>
    <cfRule type="cellIs" dxfId="6986" priority="533" operator="equal">
      <formula>"Operação"</formula>
    </cfRule>
    <cfRule type="cellIs" dxfId="6985" priority="534" operator="equal">
      <formula>"Chuva"</formula>
    </cfRule>
    <cfRule type="cellIs" dxfId="6984" priority="535" operator="equal">
      <formula>"Elétrico"</formula>
    </cfRule>
    <cfRule type="cellIs" dxfId="6983" priority="536" operator="equal">
      <formula>"Mecânico"</formula>
    </cfRule>
    <cfRule type="cellIs" dxfId="6982" priority="537" operator="equal">
      <formula>"Ok"</formula>
    </cfRule>
  </conditionalFormatting>
  <conditionalFormatting sqref="D26:E26">
    <cfRule type="cellIs" dxfId="6981" priority="532" operator="equal">
      <formula>"Feito"</formula>
    </cfRule>
  </conditionalFormatting>
  <conditionalFormatting sqref="G73:H73">
    <cfRule type="cellIs" dxfId="6980" priority="524" operator="equal">
      <formula>"Energia"</formula>
    </cfRule>
    <cfRule type="cellIs" dxfId="6979" priority="526" operator="equal">
      <formula>"Operação"</formula>
    </cfRule>
    <cfRule type="cellIs" dxfId="6978" priority="527" operator="equal">
      <formula>"Chuva"</formula>
    </cfRule>
    <cfRule type="cellIs" dxfId="6977" priority="528" operator="equal">
      <formula>"Elétrico"</formula>
    </cfRule>
    <cfRule type="cellIs" dxfId="6976" priority="529" operator="equal">
      <formula>"Mecânico"</formula>
    </cfRule>
    <cfRule type="cellIs" dxfId="6975" priority="530" operator="equal">
      <formula>"Ok"</formula>
    </cfRule>
  </conditionalFormatting>
  <conditionalFormatting sqref="G73:H73">
    <cfRule type="cellIs" dxfId="6974" priority="525" operator="equal">
      <formula>"Feito"</formula>
    </cfRule>
  </conditionalFormatting>
  <conditionalFormatting sqref="G70:G72">
    <cfRule type="cellIs" dxfId="6973" priority="517" operator="equal">
      <formula>"Energia"</formula>
    </cfRule>
    <cfRule type="cellIs" dxfId="6972" priority="519" operator="equal">
      <formula>"Operação"</formula>
    </cfRule>
    <cfRule type="cellIs" dxfId="6971" priority="520" operator="equal">
      <formula>"Chuva"</formula>
    </cfRule>
    <cfRule type="cellIs" dxfId="6970" priority="521" operator="equal">
      <formula>"Elétrico"</formula>
    </cfRule>
    <cfRule type="cellIs" dxfId="6969" priority="522" operator="equal">
      <formula>"Mecânico"</formula>
    </cfRule>
    <cfRule type="cellIs" dxfId="6968" priority="523" operator="equal">
      <formula>"Ok"</formula>
    </cfRule>
  </conditionalFormatting>
  <conditionalFormatting sqref="G70:G72">
    <cfRule type="cellIs" dxfId="6967" priority="518" operator="equal">
      <formula>"Feito"</formula>
    </cfRule>
  </conditionalFormatting>
  <conditionalFormatting sqref="C97:D97 C95:D95">
    <cfRule type="cellIs" dxfId="6966" priority="516" operator="equal">
      <formula>"Energia"</formula>
    </cfRule>
  </conditionalFormatting>
  <conditionalFormatting sqref="E13:H13">
    <cfRule type="cellIs" dxfId="6965" priority="515" operator="equal">
      <formula>"Energia"</formula>
    </cfRule>
  </conditionalFormatting>
  <conditionalFormatting sqref="D16:E16">
    <cfRule type="cellIs" dxfId="6964" priority="514" operator="equal">
      <formula>"Energia"</formula>
    </cfRule>
  </conditionalFormatting>
  <conditionalFormatting sqref="D17:D20">
    <cfRule type="cellIs" dxfId="6963" priority="513" operator="equal">
      <formula>"Energia"</formula>
    </cfRule>
  </conditionalFormatting>
  <conditionalFormatting sqref="E18:H18">
    <cfRule type="cellIs" dxfId="6962" priority="512" operator="equal">
      <formula>"Energia"</formula>
    </cfRule>
  </conditionalFormatting>
  <conditionalFormatting sqref="D36">
    <cfRule type="cellIs" dxfId="6961" priority="511" operator="equal">
      <formula>"Energia"</formula>
    </cfRule>
  </conditionalFormatting>
  <conditionalFormatting sqref="D36">
    <cfRule type="cellIs" dxfId="6960" priority="510" operator="equal">
      <formula>"Energia"</formula>
    </cfRule>
  </conditionalFormatting>
  <conditionalFormatting sqref="D14:H14">
    <cfRule type="cellIs" dxfId="6959" priority="509" operator="equal">
      <formula>"Energia"</formula>
    </cfRule>
  </conditionalFormatting>
  <conditionalFormatting sqref="E17:H17">
    <cfRule type="cellIs" dxfId="6958" priority="508" operator="equal">
      <formula>"Energia"</formula>
    </cfRule>
  </conditionalFormatting>
  <conditionalFormatting sqref="G23">
    <cfRule type="cellIs" dxfId="6957" priority="501" operator="equal">
      <formula>"Energia"</formula>
    </cfRule>
    <cfRule type="cellIs" dxfId="6956" priority="503" operator="equal">
      <formula>"Operação"</formula>
    </cfRule>
    <cfRule type="cellIs" dxfId="6955" priority="504" operator="equal">
      <formula>"Chuva"</formula>
    </cfRule>
    <cfRule type="cellIs" dxfId="6954" priority="505" operator="equal">
      <formula>"Elétrico"</formula>
    </cfRule>
    <cfRule type="cellIs" dxfId="6953" priority="506" operator="equal">
      <formula>"Mecânico"</formula>
    </cfRule>
    <cfRule type="cellIs" dxfId="6952" priority="507" operator="equal">
      <formula>"Ok"</formula>
    </cfRule>
  </conditionalFormatting>
  <conditionalFormatting sqref="G23">
    <cfRule type="cellIs" dxfId="6951" priority="502" operator="equal">
      <formula>"Feito"</formula>
    </cfRule>
  </conditionalFormatting>
  <conditionalFormatting sqref="G23">
    <cfRule type="cellIs" dxfId="6950" priority="500" operator="equal">
      <formula>"Energia"</formula>
    </cfRule>
  </conditionalFormatting>
  <conditionalFormatting sqref="G29">
    <cfRule type="cellIs" dxfId="6949" priority="493" operator="equal">
      <formula>"Energia"</formula>
    </cfRule>
    <cfRule type="cellIs" dxfId="6948" priority="495" operator="equal">
      <formula>"Operação"</formula>
    </cfRule>
    <cfRule type="cellIs" dxfId="6947" priority="496" operator="equal">
      <formula>"Chuva"</formula>
    </cfRule>
    <cfRule type="cellIs" dxfId="6946" priority="497" operator="equal">
      <formula>"Elétrico"</formula>
    </cfRule>
    <cfRule type="cellIs" dxfId="6945" priority="498" operator="equal">
      <formula>"Mecânico"</formula>
    </cfRule>
    <cfRule type="cellIs" dxfId="6944" priority="499" operator="equal">
      <formula>"Ok"</formula>
    </cfRule>
  </conditionalFormatting>
  <conditionalFormatting sqref="G29">
    <cfRule type="cellIs" dxfId="6943" priority="494" operator="equal">
      <formula>"Feito"</formula>
    </cfRule>
  </conditionalFormatting>
  <conditionalFormatting sqref="G29">
    <cfRule type="cellIs" dxfId="6942" priority="492" operator="equal">
      <formula>"Energia"</formula>
    </cfRule>
  </conditionalFormatting>
  <conditionalFormatting sqref="D33:E33 D34">
    <cfRule type="cellIs" dxfId="6941" priority="491" operator="equal">
      <formula>"Energia"</formula>
    </cfRule>
  </conditionalFormatting>
  <conditionalFormatting sqref="D33:E33 D34">
    <cfRule type="cellIs" dxfId="6940" priority="490" operator="equal">
      <formula>"Energia"</formula>
    </cfRule>
  </conditionalFormatting>
  <conditionalFormatting sqref="E36">
    <cfRule type="cellIs" dxfId="6939" priority="489" operator="equal">
      <formula>"Energia"</formula>
    </cfRule>
  </conditionalFormatting>
  <conditionalFormatting sqref="E36">
    <cfRule type="cellIs" dxfId="6938" priority="488" operator="equal">
      <formula>"Energia"</formula>
    </cfRule>
  </conditionalFormatting>
  <conditionalFormatting sqref="G36:H36">
    <cfRule type="cellIs" dxfId="6937" priority="487" operator="equal">
      <formula>"Energia"</formula>
    </cfRule>
  </conditionalFormatting>
  <conditionalFormatting sqref="G36:H36">
    <cfRule type="cellIs" dxfId="6936" priority="486" operator="equal">
      <formula>"Energia"</formula>
    </cfRule>
  </conditionalFormatting>
  <conditionalFormatting sqref="E37 G37:H37">
    <cfRule type="cellIs" dxfId="6935" priority="485" operator="equal">
      <formula>"Energia"</formula>
    </cfRule>
  </conditionalFormatting>
  <conditionalFormatting sqref="E37 G37:H37">
    <cfRule type="cellIs" dxfId="6934" priority="484" operator="equal">
      <formula>"Energia"</formula>
    </cfRule>
  </conditionalFormatting>
  <conditionalFormatting sqref="E39">
    <cfRule type="cellIs" dxfId="6933" priority="483" operator="equal">
      <formula>"Energia"</formula>
    </cfRule>
  </conditionalFormatting>
  <conditionalFormatting sqref="E39">
    <cfRule type="cellIs" dxfId="6932" priority="482" operator="equal">
      <formula>"Energia"</formula>
    </cfRule>
  </conditionalFormatting>
  <conditionalFormatting sqref="E39">
    <cfRule type="cellIs" dxfId="6931" priority="481" operator="equal">
      <formula>"Energia"</formula>
    </cfRule>
  </conditionalFormatting>
  <conditionalFormatting sqref="E56">
    <cfRule type="cellIs" dxfId="6930" priority="474" operator="equal">
      <formula>"Energia"</formula>
    </cfRule>
    <cfRule type="cellIs" dxfId="6929" priority="476" operator="equal">
      <formula>"Operação"</formula>
    </cfRule>
    <cfRule type="cellIs" dxfId="6928" priority="477" operator="equal">
      <formula>"Chuva"</formula>
    </cfRule>
    <cfRule type="cellIs" dxfId="6927" priority="478" operator="equal">
      <formula>"Elétrico"</formula>
    </cfRule>
    <cfRule type="cellIs" dxfId="6926" priority="479" operator="equal">
      <formula>"Mecânico"</formula>
    </cfRule>
    <cfRule type="cellIs" dxfId="6925" priority="480" operator="equal">
      <formula>"Ok"</formula>
    </cfRule>
  </conditionalFormatting>
  <conditionalFormatting sqref="E56">
    <cfRule type="cellIs" dxfId="6924" priority="475" operator="equal">
      <formula>"Feito"</formula>
    </cfRule>
  </conditionalFormatting>
  <conditionalFormatting sqref="E57">
    <cfRule type="cellIs" dxfId="6923" priority="467" operator="equal">
      <formula>"Energia"</formula>
    </cfRule>
    <cfRule type="cellIs" dxfId="6922" priority="469" operator="equal">
      <formula>"Operação"</formula>
    </cfRule>
    <cfRule type="cellIs" dxfId="6921" priority="470" operator="equal">
      <formula>"Chuva"</formula>
    </cfRule>
    <cfRule type="cellIs" dxfId="6920" priority="471" operator="equal">
      <formula>"Elétrico"</formula>
    </cfRule>
    <cfRule type="cellIs" dxfId="6919" priority="472" operator="equal">
      <formula>"Mecânico"</formula>
    </cfRule>
    <cfRule type="cellIs" dxfId="6918" priority="473" operator="equal">
      <formula>"Ok"</formula>
    </cfRule>
  </conditionalFormatting>
  <conditionalFormatting sqref="E57">
    <cfRule type="cellIs" dxfId="6917" priority="468" operator="equal">
      <formula>"Feito"</formula>
    </cfRule>
  </conditionalFormatting>
  <conditionalFormatting sqref="E77">
    <cfRule type="cellIs" dxfId="6916" priority="460" operator="equal">
      <formula>"Energia"</formula>
    </cfRule>
    <cfRule type="cellIs" dxfId="6915" priority="462" operator="equal">
      <formula>"Operação"</formula>
    </cfRule>
    <cfRule type="cellIs" dxfId="6914" priority="463" operator="equal">
      <formula>"Chuva"</formula>
    </cfRule>
    <cfRule type="cellIs" dxfId="6913" priority="464" operator="equal">
      <formula>"Elétrico"</formula>
    </cfRule>
    <cfRule type="cellIs" dxfId="6912" priority="465" operator="equal">
      <formula>"Mecânico"</formula>
    </cfRule>
    <cfRule type="cellIs" dxfId="6911" priority="466" operator="equal">
      <formula>"Ok"</formula>
    </cfRule>
  </conditionalFormatting>
  <conditionalFormatting sqref="E77">
    <cfRule type="cellIs" dxfId="6910" priority="461" operator="equal">
      <formula>"Feito"</formula>
    </cfRule>
  </conditionalFormatting>
  <conditionalFormatting sqref="G25">
    <cfRule type="cellIs" dxfId="6909" priority="439" operator="equal">
      <formula>"Energia"</formula>
    </cfRule>
    <cfRule type="cellIs" dxfId="6908" priority="441" operator="equal">
      <formula>"Operação"</formula>
    </cfRule>
    <cfRule type="cellIs" dxfId="6907" priority="442" operator="equal">
      <formula>"Chuva"</formula>
    </cfRule>
    <cfRule type="cellIs" dxfId="6906" priority="443" operator="equal">
      <formula>"Elétrico"</formula>
    </cfRule>
    <cfRule type="cellIs" dxfId="6905" priority="444" operator="equal">
      <formula>"Mecânico"</formula>
    </cfRule>
    <cfRule type="cellIs" dxfId="6904" priority="445" operator="equal">
      <formula>"Ok"</formula>
    </cfRule>
  </conditionalFormatting>
  <conditionalFormatting sqref="G25">
    <cfRule type="cellIs" dxfId="6903" priority="440" operator="equal">
      <formula>"Feito"</formula>
    </cfRule>
  </conditionalFormatting>
  <conditionalFormatting sqref="G25">
    <cfRule type="cellIs" dxfId="6902" priority="438" operator="equal">
      <formula>"Energia"</formula>
    </cfRule>
  </conditionalFormatting>
  <conditionalFormatting sqref="H25">
    <cfRule type="cellIs" dxfId="6901" priority="431" operator="equal">
      <formula>"Energia"</formula>
    </cfRule>
    <cfRule type="cellIs" dxfId="6900" priority="433" operator="equal">
      <formula>"Operação"</formula>
    </cfRule>
    <cfRule type="cellIs" dxfId="6899" priority="434" operator="equal">
      <formula>"Chuva"</formula>
    </cfRule>
    <cfRule type="cellIs" dxfId="6898" priority="435" operator="equal">
      <formula>"Elétrico"</formula>
    </cfRule>
    <cfRule type="cellIs" dxfId="6897" priority="436" operator="equal">
      <formula>"Mecânico"</formula>
    </cfRule>
    <cfRule type="cellIs" dxfId="6896" priority="437" operator="equal">
      <formula>"Ok"</formula>
    </cfRule>
  </conditionalFormatting>
  <conditionalFormatting sqref="H25">
    <cfRule type="cellIs" dxfId="6895" priority="432" operator="equal">
      <formula>"Feito"</formula>
    </cfRule>
  </conditionalFormatting>
  <conditionalFormatting sqref="H25">
    <cfRule type="cellIs" dxfId="6894" priority="430" operator="equal">
      <formula>"Energia"</formula>
    </cfRule>
  </conditionalFormatting>
  <conditionalFormatting sqref="G35:H35">
    <cfRule type="cellIs" dxfId="6893" priority="423" operator="equal">
      <formula>"Energia"</formula>
    </cfRule>
    <cfRule type="cellIs" dxfId="6892" priority="425" operator="equal">
      <formula>"Operação"</formula>
    </cfRule>
    <cfRule type="cellIs" dxfId="6891" priority="426" operator="equal">
      <formula>"Chuva"</formula>
    </cfRule>
    <cfRule type="cellIs" dxfId="6890" priority="427" operator="equal">
      <formula>"Elétrico"</formula>
    </cfRule>
    <cfRule type="cellIs" dxfId="6889" priority="428" operator="equal">
      <formula>"Mecânico"</formula>
    </cfRule>
    <cfRule type="cellIs" dxfId="6888" priority="429" operator="equal">
      <formula>"Ok"</formula>
    </cfRule>
  </conditionalFormatting>
  <conditionalFormatting sqref="G35:H35">
    <cfRule type="cellIs" dxfId="6887" priority="424" operator="equal">
      <formula>"Feito"</formula>
    </cfRule>
  </conditionalFormatting>
  <conditionalFormatting sqref="H26 H29">
    <cfRule type="cellIs" dxfId="6886" priority="416" operator="equal">
      <formula>"Energia"</formula>
    </cfRule>
    <cfRule type="cellIs" dxfId="6885" priority="418" operator="equal">
      <formula>"Operação"</formula>
    </cfRule>
    <cfRule type="cellIs" dxfId="6884" priority="419" operator="equal">
      <formula>"Chuva"</formula>
    </cfRule>
    <cfRule type="cellIs" dxfId="6883" priority="420" operator="equal">
      <formula>"Elétrico"</formula>
    </cfRule>
    <cfRule type="cellIs" dxfId="6882" priority="421" operator="equal">
      <formula>"Mecânico"</formula>
    </cfRule>
    <cfRule type="cellIs" dxfId="6881" priority="422" operator="equal">
      <formula>"Ok"</formula>
    </cfRule>
  </conditionalFormatting>
  <conditionalFormatting sqref="H26 H29">
    <cfRule type="cellIs" dxfId="6880" priority="417" operator="equal">
      <formula>"Feito"</formula>
    </cfRule>
  </conditionalFormatting>
  <conditionalFormatting sqref="H26 H29">
    <cfRule type="cellIs" dxfId="6879" priority="415" operator="equal">
      <formula>"Energia"</formula>
    </cfRule>
  </conditionalFormatting>
  <conditionalFormatting sqref="G26">
    <cfRule type="cellIs" dxfId="6878" priority="408" operator="equal">
      <formula>"Energia"</formula>
    </cfRule>
    <cfRule type="cellIs" dxfId="6877" priority="410" operator="equal">
      <formula>"Operação"</formula>
    </cfRule>
    <cfRule type="cellIs" dxfId="6876" priority="411" operator="equal">
      <formula>"Chuva"</formula>
    </cfRule>
    <cfRule type="cellIs" dxfId="6875" priority="412" operator="equal">
      <formula>"Elétrico"</formula>
    </cfRule>
    <cfRule type="cellIs" dxfId="6874" priority="413" operator="equal">
      <formula>"Mecânico"</formula>
    </cfRule>
    <cfRule type="cellIs" dxfId="6873" priority="414" operator="equal">
      <formula>"Ok"</formula>
    </cfRule>
  </conditionalFormatting>
  <conditionalFormatting sqref="G26">
    <cfRule type="cellIs" dxfId="6872" priority="409" operator="equal">
      <formula>"Feito"</formula>
    </cfRule>
  </conditionalFormatting>
  <conditionalFormatting sqref="G26">
    <cfRule type="cellIs" dxfId="6871" priority="407" operator="equal">
      <formula>"Energia"</formula>
    </cfRule>
  </conditionalFormatting>
  <conditionalFormatting sqref="G27">
    <cfRule type="cellIs" dxfId="6870" priority="400" operator="equal">
      <formula>"Energia"</formula>
    </cfRule>
    <cfRule type="cellIs" dxfId="6869" priority="402" operator="equal">
      <formula>"Operação"</formula>
    </cfRule>
    <cfRule type="cellIs" dxfId="6868" priority="403" operator="equal">
      <formula>"Chuva"</formula>
    </cfRule>
    <cfRule type="cellIs" dxfId="6867" priority="404" operator="equal">
      <formula>"Elétrico"</formula>
    </cfRule>
    <cfRule type="cellIs" dxfId="6866" priority="405" operator="equal">
      <formula>"Mecânico"</formula>
    </cfRule>
    <cfRule type="cellIs" dxfId="6865" priority="406" operator="equal">
      <formula>"Ok"</formula>
    </cfRule>
  </conditionalFormatting>
  <conditionalFormatting sqref="G27">
    <cfRule type="cellIs" dxfId="6864" priority="401" operator="equal">
      <formula>"Feito"</formula>
    </cfRule>
  </conditionalFormatting>
  <conditionalFormatting sqref="G27">
    <cfRule type="cellIs" dxfId="6863" priority="399" operator="equal">
      <formula>"Energia"</formula>
    </cfRule>
  </conditionalFormatting>
  <conditionalFormatting sqref="G34:H34">
    <cfRule type="cellIs" dxfId="6862" priority="392" operator="equal">
      <formula>"Energia"</formula>
    </cfRule>
    <cfRule type="cellIs" dxfId="6861" priority="394" operator="equal">
      <formula>"Operação"</formula>
    </cfRule>
    <cfRule type="cellIs" dxfId="6860" priority="395" operator="equal">
      <formula>"Chuva"</formula>
    </cfRule>
    <cfRule type="cellIs" dxfId="6859" priority="396" operator="equal">
      <formula>"Elétrico"</formula>
    </cfRule>
    <cfRule type="cellIs" dxfId="6858" priority="397" operator="equal">
      <formula>"Mecânico"</formula>
    </cfRule>
    <cfRule type="cellIs" dxfId="6857" priority="398" operator="equal">
      <formula>"Ok"</formula>
    </cfRule>
  </conditionalFormatting>
  <conditionalFormatting sqref="G34:H34">
    <cfRule type="cellIs" dxfId="6856" priority="393" operator="equal">
      <formula>"Feito"</formula>
    </cfRule>
  </conditionalFormatting>
  <conditionalFormatting sqref="G34:H34">
    <cfRule type="cellIs" dxfId="6855" priority="391" operator="equal">
      <formula>"Energia"</formula>
    </cfRule>
  </conditionalFormatting>
  <conditionalFormatting sqref="H38">
    <cfRule type="cellIs" dxfId="6854" priority="384" operator="equal">
      <formula>"Energia"</formula>
    </cfRule>
    <cfRule type="cellIs" dxfId="6853" priority="386" operator="equal">
      <formula>"Operação"</formula>
    </cfRule>
    <cfRule type="cellIs" dxfId="6852" priority="387" operator="equal">
      <formula>"Chuva"</formula>
    </cfRule>
    <cfRule type="cellIs" dxfId="6851" priority="388" operator="equal">
      <formula>"Elétrico"</formula>
    </cfRule>
    <cfRule type="cellIs" dxfId="6850" priority="389" operator="equal">
      <formula>"Mecânico"</formula>
    </cfRule>
    <cfRule type="cellIs" dxfId="6849" priority="390" operator="equal">
      <formula>"Ok"</formula>
    </cfRule>
  </conditionalFormatting>
  <conditionalFormatting sqref="H38">
    <cfRule type="cellIs" dxfId="6848" priority="385" operator="equal">
      <formula>"Feito"</formula>
    </cfRule>
  </conditionalFormatting>
  <conditionalFormatting sqref="H38">
    <cfRule type="cellIs" dxfId="6847" priority="383" operator="equal">
      <formula>"Energia"</formula>
    </cfRule>
  </conditionalFormatting>
  <conditionalFormatting sqref="H38">
    <cfRule type="cellIs" dxfId="6846" priority="382" operator="equal">
      <formula>"Energia"</formula>
    </cfRule>
  </conditionalFormatting>
  <conditionalFormatting sqref="H33">
    <cfRule type="cellIs" dxfId="6845" priority="375" operator="equal">
      <formula>"Energia"</formula>
    </cfRule>
    <cfRule type="cellIs" dxfId="6844" priority="377" operator="equal">
      <formula>"Operação"</formula>
    </cfRule>
    <cfRule type="cellIs" dxfId="6843" priority="378" operator="equal">
      <formula>"Chuva"</formula>
    </cfRule>
    <cfRule type="cellIs" dxfId="6842" priority="379" operator="equal">
      <formula>"Elétrico"</formula>
    </cfRule>
    <cfRule type="cellIs" dxfId="6841" priority="380" operator="equal">
      <formula>"Mecânico"</formula>
    </cfRule>
    <cfRule type="cellIs" dxfId="6840" priority="381" operator="equal">
      <formula>"Ok"</formula>
    </cfRule>
  </conditionalFormatting>
  <conditionalFormatting sqref="H33">
    <cfRule type="cellIs" dxfId="6839" priority="376" operator="equal">
      <formula>"Feito"</formula>
    </cfRule>
  </conditionalFormatting>
  <conditionalFormatting sqref="B18 D18">
    <cfRule type="cellIs" dxfId="6838" priority="374" operator="equal">
      <formula>"Energia"</formula>
    </cfRule>
  </conditionalFormatting>
  <conditionalFormatting sqref="B27">
    <cfRule type="cellIs" dxfId="6837" priority="373" operator="equal">
      <formula>"Energia"</formula>
    </cfRule>
  </conditionalFormatting>
  <conditionalFormatting sqref="B28:C28">
    <cfRule type="cellIs" dxfId="6836" priority="372" operator="equal">
      <formula>"Energia"</formula>
    </cfRule>
  </conditionalFormatting>
  <conditionalFormatting sqref="B29">
    <cfRule type="cellIs" dxfId="6835" priority="371" operator="equal">
      <formula>"Energia"</formula>
    </cfRule>
  </conditionalFormatting>
  <conditionalFormatting sqref="B30">
    <cfRule type="cellIs" dxfId="6834" priority="370" operator="equal">
      <formula>"Energia"</formula>
    </cfRule>
  </conditionalFormatting>
  <conditionalFormatting sqref="B34">
    <cfRule type="cellIs" dxfId="6833" priority="369" operator="equal">
      <formula>"Energia"</formula>
    </cfRule>
  </conditionalFormatting>
  <conditionalFormatting sqref="B35:C35">
    <cfRule type="cellIs" dxfId="6832" priority="368" operator="equal">
      <formula>"Energia"</formula>
    </cfRule>
  </conditionalFormatting>
  <conditionalFormatting sqref="B38">
    <cfRule type="cellIs" dxfId="6831" priority="367" operator="equal">
      <formula>"Energia"</formula>
    </cfRule>
  </conditionalFormatting>
  <conditionalFormatting sqref="C28">
    <cfRule type="cellIs" dxfId="6830" priority="366" operator="equal">
      <formula>"Energia"</formula>
    </cfRule>
  </conditionalFormatting>
  <conditionalFormatting sqref="C30">
    <cfRule type="cellIs" dxfId="6829" priority="365" operator="equal">
      <formula>"Energia"</formula>
    </cfRule>
  </conditionalFormatting>
  <conditionalFormatting sqref="C35">
    <cfRule type="cellIs" dxfId="6828" priority="364" operator="equal">
      <formula>"Energia"</formula>
    </cfRule>
  </conditionalFormatting>
  <conditionalFormatting sqref="D37">
    <cfRule type="cellIs" dxfId="6827" priority="363" operator="equal">
      <formula>"Energia"</formula>
    </cfRule>
  </conditionalFormatting>
  <conditionalFormatting sqref="D37">
    <cfRule type="cellIs" dxfId="6826" priority="362" operator="equal">
      <formula>"Energia"</formula>
    </cfRule>
  </conditionalFormatting>
  <conditionalFormatting sqref="H72">
    <cfRule type="cellIs" dxfId="6825" priority="355" operator="equal">
      <formula>"Energia"</formula>
    </cfRule>
    <cfRule type="cellIs" dxfId="6824" priority="357" operator="equal">
      <formula>"Operação"</formula>
    </cfRule>
    <cfRule type="cellIs" dxfId="6823" priority="358" operator="equal">
      <formula>"Chuva"</formula>
    </cfRule>
    <cfRule type="cellIs" dxfId="6822" priority="359" operator="equal">
      <formula>"Elétrico"</formula>
    </cfRule>
    <cfRule type="cellIs" dxfId="6821" priority="360" operator="equal">
      <formula>"Mecânico"</formula>
    </cfRule>
    <cfRule type="cellIs" dxfId="6820" priority="361" operator="equal">
      <formula>"Ok"</formula>
    </cfRule>
  </conditionalFormatting>
  <conditionalFormatting sqref="H72">
    <cfRule type="cellIs" dxfId="6819" priority="356" operator="equal">
      <formula>"Feito"</formula>
    </cfRule>
  </conditionalFormatting>
  <conditionalFormatting sqref="H72">
    <cfRule type="cellIs" dxfId="6818" priority="354" operator="equal">
      <formula>"Energia"</formula>
    </cfRule>
  </conditionalFormatting>
  <conditionalFormatting sqref="F27">
    <cfRule type="cellIs" dxfId="6817" priority="347" operator="equal">
      <formula>"Energia"</formula>
    </cfRule>
    <cfRule type="cellIs" dxfId="6816" priority="349" operator="equal">
      <formula>"Operação"</formula>
    </cfRule>
    <cfRule type="cellIs" dxfId="6815" priority="350" operator="equal">
      <formula>"Chuva"</formula>
    </cfRule>
    <cfRule type="cellIs" dxfId="6814" priority="351" operator="equal">
      <formula>"Elétrico"</formula>
    </cfRule>
    <cfRule type="cellIs" dxfId="6813" priority="352" operator="equal">
      <formula>"Mecânico"</formula>
    </cfRule>
    <cfRule type="cellIs" dxfId="6812" priority="353" operator="equal">
      <formula>"Ok"</formula>
    </cfRule>
  </conditionalFormatting>
  <conditionalFormatting sqref="F27">
    <cfRule type="cellIs" dxfId="6811" priority="348" operator="equal">
      <formula>"Feito"</formula>
    </cfRule>
  </conditionalFormatting>
  <conditionalFormatting sqref="B106">
    <cfRule type="cellIs" dxfId="6810" priority="346" operator="equal">
      <formula>"Energia"</formula>
    </cfRule>
  </conditionalFormatting>
  <conditionalFormatting sqref="B108">
    <cfRule type="cellIs" dxfId="6809" priority="345" operator="equal">
      <formula>"Energia"</formula>
    </cfRule>
  </conditionalFormatting>
  <conditionalFormatting sqref="E27:E29">
    <cfRule type="cellIs" dxfId="6808" priority="344" operator="equal">
      <formula>"Energia"</formula>
    </cfRule>
  </conditionalFormatting>
  <conditionalFormatting sqref="F92">
    <cfRule type="cellIs" dxfId="6807" priority="343" operator="equal">
      <formula>"Energia"</formula>
    </cfRule>
  </conditionalFormatting>
  <conditionalFormatting sqref="F90">
    <cfRule type="cellIs" dxfId="6806" priority="342" operator="equal">
      <formula>"Energia"</formula>
    </cfRule>
  </conditionalFormatting>
  <conditionalFormatting sqref="H49">
    <cfRule type="cellIs" dxfId="6805" priority="335" operator="equal">
      <formula>"Energia"</formula>
    </cfRule>
    <cfRule type="cellIs" dxfId="6804" priority="337" operator="equal">
      <formula>"Operação"</formula>
    </cfRule>
    <cfRule type="cellIs" dxfId="6803" priority="338" operator="equal">
      <formula>"Chuva"</formula>
    </cfRule>
    <cfRule type="cellIs" dxfId="6802" priority="339" operator="equal">
      <formula>"Elétrico"</formula>
    </cfRule>
    <cfRule type="cellIs" dxfId="6801" priority="340" operator="equal">
      <formula>"Mecânico"</formula>
    </cfRule>
    <cfRule type="cellIs" dxfId="6800" priority="341" operator="equal">
      <formula>"Ok"</formula>
    </cfRule>
  </conditionalFormatting>
  <conditionalFormatting sqref="H49">
    <cfRule type="cellIs" dxfId="6799" priority="336" operator="equal">
      <formula>"Feito"</formula>
    </cfRule>
  </conditionalFormatting>
  <conditionalFormatting sqref="G92:G93">
    <cfRule type="cellIs" dxfId="6798" priority="334" operator="equal">
      <formula>"Energia"</formula>
    </cfRule>
  </conditionalFormatting>
  <conditionalFormatting sqref="G95">
    <cfRule type="cellIs" dxfId="6797" priority="333" operator="equal">
      <formula>"Energia"</formula>
    </cfRule>
  </conditionalFormatting>
  <conditionalFormatting sqref="G97">
    <cfRule type="cellIs" dxfId="6796" priority="332" operator="equal">
      <formula>"Energia"</formula>
    </cfRule>
  </conditionalFormatting>
  <conditionalFormatting sqref="G98">
    <cfRule type="cellIs" dxfId="6795" priority="325" operator="equal">
      <formula>"Energia"</formula>
    </cfRule>
    <cfRule type="cellIs" dxfId="6794" priority="327" operator="equal">
      <formula>"Operação"</formula>
    </cfRule>
    <cfRule type="cellIs" dxfId="6793" priority="328" operator="equal">
      <formula>"Chuva"</formula>
    </cfRule>
    <cfRule type="cellIs" dxfId="6792" priority="329" operator="equal">
      <formula>"Elétrico"</formula>
    </cfRule>
    <cfRule type="cellIs" dxfId="6791" priority="330" operator="equal">
      <formula>"Mecânico"</formula>
    </cfRule>
    <cfRule type="cellIs" dxfId="6790" priority="331" operator="equal">
      <formula>"Ok"</formula>
    </cfRule>
  </conditionalFormatting>
  <conditionalFormatting sqref="G98">
    <cfRule type="cellIs" dxfId="6789" priority="326" operator="equal">
      <formula>"Feito"</formula>
    </cfRule>
  </conditionalFormatting>
  <conditionalFormatting sqref="G98">
    <cfRule type="cellIs" dxfId="6788" priority="324" operator="equal">
      <formula>"Energia"</formula>
    </cfRule>
  </conditionalFormatting>
  <conditionalFormatting sqref="H91">
    <cfRule type="cellIs" dxfId="6787" priority="317" operator="equal">
      <formula>"Energia"</formula>
    </cfRule>
    <cfRule type="cellIs" dxfId="6786" priority="319" operator="equal">
      <formula>"Operação"</formula>
    </cfRule>
    <cfRule type="cellIs" dxfId="6785" priority="320" operator="equal">
      <formula>"Chuva"</formula>
    </cfRule>
    <cfRule type="cellIs" dxfId="6784" priority="321" operator="equal">
      <formula>"Elétrico"</formula>
    </cfRule>
    <cfRule type="cellIs" dxfId="6783" priority="322" operator="equal">
      <formula>"Mecânico"</formula>
    </cfRule>
    <cfRule type="cellIs" dxfId="6782" priority="323" operator="equal">
      <formula>"Ok"</formula>
    </cfRule>
  </conditionalFormatting>
  <conditionalFormatting sqref="H91">
    <cfRule type="cellIs" dxfId="6781" priority="318" operator="equal">
      <formula>"Feito"</formula>
    </cfRule>
  </conditionalFormatting>
  <conditionalFormatting sqref="H91">
    <cfRule type="cellIs" dxfId="6780" priority="316" operator="equal">
      <formula>"Energia"</formula>
    </cfRule>
  </conditionalFormatting>
  <conditionalFormatting sqref="H97">
    <cfRule type="cellIs" dxfId="6779" priority="309" operator="equal">
      <formula>"Energia"</formula>
    </cfRule>
    <cfRule type="cellIs" dxfId="6778" priority="311" operator="equal">
      <formula>"Operação"</formula>
    </cfRule>
    <cfRule type="cellIs" dxfId="6777" priority="312" operator="equal">
      <formula>"Chuva"</formula>
    </cfRule>
    <cfRule type="cellIs" dxfId="6776" priority="313" operator="equal">
      <formula>"Elétrico"</formula>
    </cfRule>
    <cfRule type="cellIs" dxfId="6775" priority="314" operator="equal">
      <formula>"Mecânico"</formula>
    </cfRule>
    <cfRule type="cellIs" dxfId="6774" priority="315" operator="equal">
      <formula>"Ok"</formula>
    </cfRule>
  </conditionalFormatting>
  <conditionalFormatting sqref="H97">
    <cfRule type="cellIs" dxfId="6773" priority="310" operator="equal">
      <formula>"Feito"</formula>
    </cfRule>
  </conditionalFormatting>
  <conditionalFormatting sqref="H97">
    <cfRule type="cellIs" dxfId="6772" priority="308" operator="equal">
      <formula>"Energia"</formula>
    </cfRule>
  </conditionalFormatting>
  <conditionalFormatting sqref="H98">
    <cfRule type="cellIs" dxfId="6771" priority="301" operator="equal">
      <formula>"Energia"</formula>
    </cfRule>
    <cfRule type="cellIs" dxfId="6770" priority="303" operator="equal">
      <formula>"Operação"</formula>
    </cfRule>
    <cfRule type="cellIs" dxfId="6769" priority="304" operator="equal">
      <formula>"Chuva"</formula>
    </cfRule>
    <cfRule type="cellIs" dxfId="6768" priority="305" operator="equal">
      <formula>"Elétrico"</formula>
    </cfRule>
    <cfRule type="cellIs" dxfId="6767" priority="306" operator="equal">
      <formula>"Mecânico"</formula>
    </cfRule>
    <cfRule type="cellIs" dxfId="6766" priority="307" operator="equal">
      <formula>"Ok"</formula>
    </cfRule>
  </conditionalFormatting>
  <conditionalFormatting sqref="H98">
    <cfRule type="cellIs" dxfId="6765" priority="302" operator="equal">
      <formula>"Feito"</formula>
    </cfRule>
  </conditionalFormatting>
  <conditionalFormatting sqref="H98">
    <cfRule type="cellIs" dxfId="6764" priority="300" operator="equal">
      <formula>"Energia"</formula>
    </cfRule>
  </conditionalFormatting>
  <conditionalFormatting sqref="B15">
    <cfRule type="cellIs" dxfId="6763" priority="299" operator="equal">
      <formula>"Energia"</formula>
    </cfRule>
  </conditionalFormatting>
  <conditionalFormatting sqref="B18">
    <cfRule type="cellIs" dxfId="6762" priority="298" operator="equal">
      <formula>"Energia"</formula>
    </cfRule>
  </conditionalFormatting>
  <conditionalFormatting sqref="C32:D32">
    <cfRule type="cellIs" dxfId="6761" priority="291" operator="equal">
      <formula>"Energia"</formula>
    </cfRule>
    <cfRule type="cellIs" dxfId="6760" priority="293" operator="equal">
      <formula>"Operação"</formula>
    </cfRule>
    <cfRule type="cellIs" dxfId="6759" priority="294" operator="equal">
      <formula>"Chuva"</formula>
    </cfRule>
    <cfRule type="cellIs" dxfId="6758" priority="295" operator="equal">
      <formula>"Elétrico"</formula>
    </cfRule>
    <cfRule type="cellIs" dxfId="6757" priority="296" operator="equal">
      <formula>"Mecânico"</formula>
    </cfRule>
    <cfRule type="cellIs" dxfId="6756" priority="297" operator="equal">
      <formula>"Ok"</formula>
    </cfRule>
  </conditionalFormatting>
  <conditionalFormatting sqref="C32:D32">
    <cfRule type="cellIs" dxfId="6755" priority="292" operator="equal">
      <formula>"Feito"</formula>
    </cfRule>
  </conditionalFormatting>
  <conditionalFormatting sqref="C32:D32">
    <cfRule type="cellIs" dxfId="6754" priority="290" operator="equal">
      <formula>"Energia"</formula>
    </cfRule>
  </conditionalFormatting>
  <conditionalFormatting sqref="B95">
    <cfRule type="cellIs" dxfId="6753" priority="289" operator="equal">
      <formula>"Energia"</formula>
    </cfRule>
  </conditionalFormatting>
  <conditionalFormatting sqref="B100">
    <cfRule type="cellIs" dxfId="6752" priority="288" operator="equal">
      <formula>"Energia"</formula>
    </cfRule>
  </conditionalFormatting>
  <conditionalFormatting sqref="C28">
    <cfRule type="cellIs" dxfId="6751" priority="287" operator="equal">
      <formula>"Energia"</formula>
    </cfRule>
  </conditionalFormatting>
  <conditionalFormatting sqref="C36">
    <cfRule type="cellIs" dxfId="6750" priority="286" operator="equal">
      <formula>"Energia"</formula>
    </cfRule>
  </conditionalFormatting>
  <conditionalFormatting sqref="C35">
    <cfRule type="cellIs" dxfId="6749" priority="285" operator="equal">
      <formula>"Energia"</formula>
    </cfRule>
  </conditionalFormatting>
  <conditionalFormatting sqref="D91">
    <cfRule type="cellIs" dxfId="6748" priority="284" operator="equal">
      <formula>"Energia"</formula>
    </cfRule>
  </conditionalFormatting>
  <conditionalFormatting sqref="D104">
    <cfRule type="cellIs" dxfId="6747" priority="283" operator="equal">
      <formula>"Energia"</formula>
    </cfRule>
  </conditionalFormatting>
  <conditionalFormatting sqref="E90">
    <cfRule type="cellIs" dxfId="6746" priority="282" operator="equal">
      <formula>"Energia"</formula>
    </cfRule>
  </conditionalFormatting>
  <conditionalFormatting sqref="E92">
    <cfRule type="cellIs" dxfId="6745" priority="281" operator="equal">
      <formula>"Energia"</formula>
    </cfRule>
  </conditionalFormatting>
  <conditionalFormatting sqref="E98">
    <cfRule type="cellIs" dxfId="6744" priority="274" operator="equal">
      <formula>"Energia"</formula>
    </cfRule>
    <cfRule type="cellIs" dxfId="6743" priority="276" operator="equal">
      <formula>"Operação"</formula>
    </cfRule>
    <cfRule type="cellIs" dxfId="6742" priority="277" operator="equal">
      <formula>"Chuva"</formula>
    </cfRule>
    <cfRule type="cellIs" dxfId="6741" priority="278" operator="equal">
      <formula>"Elétrico"</formula>
    </cfRule>
    <cfRule type="cellIs" dxfId="6740" priority="279" operator="equal">
      <formula>"Mecânico"</formula>
    </cfRule>
    <cfRule type="cellIs" dxfId="6739" priority="280" operator="equal">
      <formula>"Ok"</formula>
    </cfRule>
  </conditionalFormatting>
  <conditionalFormatting sqref="E98">
    <cfRule type="cellIs" dxfId="6738" priority="275" operator="equal">
      <formula>"Feito"</formula>
    </cfRule>
  </conditionalFormatting>
  <conditionalFormatting sqref="E100">
    <cfRule type="cellIs" dxfId="6737" priority="267" operator="equal">
      <formula>"Energia"</formula>
    </cfRule>
    <cfRule type="cellIs" dxfId="6736" priority="269" operator="equal">
      <formula>"Operação"</formula>
    </cfRule>
    <cfRule type="cellIs" dxfId="6735" priority="270" operator="equal">
      <formula>"Chuva"</formula>
    </cfRule>
    <cfRule type="cellIs" dxfId="6734" priority="271" operator="equal">
      <formula>"Elétrico"</formula>
    </cfRule>
    <cfRule type="cellIs" dxfId="6733" priority="272" operator="equal">
      <formula>"Mecânico"</formula>
    </cfRule>
    <cfRule type="cellIs" dxfId="6732" priority="273" operator="equal">
      <formula>"Ok"</formula>
    </cfRule>
  </conditionalFormatting>
  <conditionalFormatting sqref="E100">
    <cfRule type="cellIs" dxfId="6731" priority="268" operator="equal">
      <formula>"Feito"</formula>
    </cfRule>
  </conditionalFormatting>
  <conditionalFormatting sqref="E101">
    <cfRule type="cellIs" dxfId="6730" priority="260" operator="equal">
      <formula>"Energia"</formula>
    </cfRule>
    <cfRule type="cellIs" dxfId="6729" priority="262" operator="equal">
      <formula>"Operação"</formula>
    </cfRule>
    <cfRule type="cellIs" dxfId="6728" priority="263" operator="equal">
      <formula>"Chuva"</formula>
    </cfRule>
    <cfRule type="cellIs" dxfId="6727" priority="264" operator="equal">
      <formula>"Elétrico"</formula>
    </cfRule>
    <cfRule type="cellIs" dxfId="6726" priority="265" operator="equal">
      <formula>"Mecânico"</formula>
    </cfRule>
    <cfRule type="cellIs" dxfId="6725" priority="266" operator="equal">
      <formula>"Ok"</formula>
    </cfRule>
  </conditionalFormatting>
  <conditionalFormatting sqref="E101">
    <cfRule type="cellIs" dxfId="6724" priority="261" operator="equal">
      <formula>"Feito"</formula>
    </cfRule>
  </conditionalFormatting>
  <conditionalFormatting sqref="H92">
    <cfRule type="cellIs" dxfId="6723" priority="253" operator="equal">
      <formula>"Energia"</formula>
    </cfRule>
    <cfRule type="cellIs" dxfId="6722" priority="255" operator="equal">
      <formula>"Operação"</formula>
    </cfRule>
    <cfRule type="cellIs" dxfId="6721" priority="256" operator="equal">
      <formula>"Chuva"</formula>
    </cfRule>
    <cfRule type="cellIs" dxfId="6720" priority="257" operator="equal">
      <formula>"Elétrico"</formula>
    </cfRule>
    <cfRule type="cellIs" dxfId="6719" priority="258" operator="equal">
      <formula>"Mecânico"</formula>
    </cfRule>
    <cfRule type="cellIs" dxfId="6718" priority="259" operator="equal">
      <formula>"Ok"</formula>
    </cfRule>
  </conditionalFormatting>
  <conditionalFormatting sqref="H92">
    <cfRule type="cellIs" dxfId="6717" priority="254" operator="equal">
      <formula>"Feito"</formula>
    </cfRule>
  </conditionalFormatting>
  <conditionalFormatting sqref="B106">
    <cfRule type="cellIs" dxfId="6716" priority="245" operator="equal">
      <formula>"Energia"</formula>
    </cfRule>
  </conditionalFormatting>
  <conditionalFormatting sqref="C37">
    <cfRule type="cellIs" dxfId="6715" priority="238" operator="equal">
      <formula>"Energia"</formula>
    </cfRule>
    <cfRule type="cellIs" dxfId="6714" priority="240" operator="equal">
      <formula>"Operação"</formula>
    </cfRule>
    <cfRule type="cellIs" dxfId="6713" priority="241" operator="equal">
      <formula>"Chuva"</formula>
    </cfRule>
    <cfRule type="cellIs" dxfId="6712" priority="242" operator="equal">
      <formula>"Elétrico"</formula>
    </cfRule>
    <cfRule type="cellIs" dxfId="6711" priority="243" operator="equal">
      <formula>"Mecânico"</formula>
    </cfRule>
    <cfRule type="cellIs" dxfId="6710" priority="244" operator="equal">
      <formula>"Ok"</formula>
    </cfRule>
  </conditionalFormatting>
  <conditionalFormatting sqref="C37">
    <cfRule type="cellIs" dxfId="6709" priority="239" operator="equal">
      <formula>"Feito"</formula>
    </cfRule>
  </conditionalFormatting>
  <conditionalFormatting sqref="C37">
    <cfRule type="cellIs" dxfId="6708" priority="237" operator="equal">
      <formula>"Energia"</formula>
    </cfRule>
  </conditionalFormatting>
  <conditionalFormatting sqref="E22">
    <cfRule type="cellIs" dxfId="6707" priority="230" operator="equal">
      <formula>"Energia"</formula>
    </cfRule>
    <cfRule type="cellIs" dxfId="6706" priority="232" operator="equal">
      <formula>"Operação"</formula>
    </cfRule>
    <cfRule type="cellIs" dxfId="6705" priority="233" operator="equal">
      <formula>"Chuva"</formula>
    </cfRule>
    <cfRule type="cellIs" dxfId="6704" priority="234" operator="equal">
      <formula>"Elétrico"</formula>
    </cfRule>
    <cfRule type="cellIs" dxfId="6703" priority="235" operator="equal">
      <formula>"Mecânico"</formula>
    </cfRule>
    <cfRule type="cellIs" dxfId="6702" priority="236" operator="equal">
      <formula>"Ok"</formula>
    </cfRule>
  </conditionalFormatting>
  <conditionalFormatting sqref="E22">
    <cfRule type="cellIs" dxfId="6701" priority="231" operator="equal">
      <formula>"Feito"</formula>
    </cfRule>
  </conditionalFormatting>
  <conditionalFormatting sqref="G22">
    <cfRule type="cellIs" dxfId="6700" priority="223" operator="equal">
      <formula>"Energia"</formula>
    </cfRule>
    <cfRule type="cellIs" dxfId="6699" priority="225" operator="equal">
      <formula>"Operação"</formula>
    </cfRule>
    <cfRule type="cellIs" dxfId="6698" priority="226" operator="equal">
      <formula>"Chuva"</formula>
    </cfRule>
    <cfRule type="cellIs" dxfId="6697" priority="227" operator="equal">
      <formula>"Elétrico"</formula>
    </cfRule>
    <cfRule type="cellIs" dxfId="6696" priority="228" operator="equal">
      <formula>"Mecânico"</formula>
    </cfRule>
    <cfRule type="cellIs" dxfId="6695" priority="229" operator="equal">
      <formula>"Ok"</formula>
    </cfRule>
  </conditionalFormatting>
  <conditionalFormatting sqref="G22">
    <cfRule type="cellIs" dxfId="6694" priority="224" operator="equal">
      <formula>"Feito"</formula>
    </cfRule>
  </conditionalFormatting>
  <conditionalFormatting sqref="F25">
    <cfRule type="cellIs" dxfId="6693" priority="216" operator="equal">
      <formula>"Energia"</formula>
    </cfRule>
    <cfRule type="cellIs" dxfId="6692" priority="218" operator="equal">
      <formula>"Operação"</formula>
    </cfRule>
    <cfRule type="cellIs" dxfId="6691" priority="219" operator="equal">
      <formula>"Chuva"</formula>
    </cfRule>
    <cfRule type="cellIs" dxfId="6690" priority="220" operator="equal">
      <formula>"Elétrico"</formula>
    </cfRule>
    <cfRule type="cellIs" dxfId="6689" priority="221" operator="equal">
      <formula>"Mecânico"</formula>
    </cfRule>
    <cfRule type="cellIs" dxfId="6688" priority="222" operator="equal">
      <formula>"Ok"</formula>
    </cfRule>
  </conditionalFormatting>
  <conditionalFormatting sqref="F25">
    <cfRule type="cellIs" dxfId="6687" priority="217" operator="equal">
      <formula>"Feito"</formula>
    </cfRule>
  </conditionalFormatting>
  <conditionalFormatting sqref="F25">
    <cfRule type="cellIs" dxfId="6686" priority="215" operator="equal">
      <formula>"Energia"</formula>
    </cfRule>
  </conditionalFormatting>
  <conditionalFormatting sqref="F100">
    <cfRule type="cellIs" dxfId="6685" priority="208" operator="equal">
      <formula>"Energia"</formula>
    </cfRule>
    <cfRule type="cellIs" dxfId="6684" priority="210" operator="equal">
      <formula>"Operação"</formula>
    </cfRule>
    <cfRule type="cellIs" dxfId="6683" priority="211" operator="equal">
      <formula>"Chuva"</formula>
    </cfRule>
    <cfRule type="cellIs" dxfId="6682" priority="212" operator="equal">
      <formula>"Elétrico"</formula>
    </cfRule>
    <cfRule type="cellIs" dxfId="6681" priority="213" operator="equal">
      <formula>"Mecânico"</formula>
    </cfRule>
    <cfRule type="cellIs" dxfId="6680" priority="214" operator="equal">
      <formula>"Ok"</formula>
    </cfRule>
  </conditionalFormatting>
  <conditionalFormatting sqref="F100">
    <cfRule type="cellIs" dxfId="6679" priority="209" operator="equal">
      <formula>"Feito"</formula>
    </cfRule>
  </conditionalFormatting>
  <conditionalFormatting sqref="G100">
    <cfRule type="cellIs" dxfId="6678" priority="201" operator="equal">
      <formula>"Energia"</formula>
    </cfRule>
    <cfRule type="cellIs" dxfId="6677" priority="203" operator="equal">
      <formula>"Operação"</formula>
    </cfRule>
    <cfRule type="cellIs" dxfId="6676" priority="204" operator="equal">
      <formula>"Chuva"</formula>
    </cfRule>
    <cfRule type="cellIs" dxfId="6675" priority="205" operator="equal">
      <formula>"Elétrico"</formula>
    </cfRule>
    <cfRule type="cellIs" dxfId="6674" priority="206" operator="equal">
      <formula>"Mecânico"</formula>
    </cfRule>
    <cfRule type="cellIs" dxfId="6673" priority="207" operator="equal">
      <formula>"Ok"</formula>
    </cfRule>
  </conditionalFormatting>
  <conditionalFormatting sqref="G100">
    <cfRule type="cellIs" dxfId="6672" priority="202" operator="equal">
      <formula>"Feito"</formula>
    </cfRule>
  </conditionalFormatting>
  <conditionalFormatting sqref="H95">
    <cfRule type="cellIs" dxfId="6671" priority="194" operator="equal">
      <formula>"Energia"</formula>
    </cfRule>
    <cfRule type="cellIs" dxfId="6670" priority="196" operator="equal">
      <formula>"Operação"</formula>
    </cfRule>
    <cfRule type="cellIs" dxfId="6669" priority="197" operator="equal">
      <formula>"Chuva"</formula>
    </cfRule>
    <cfRule type="cellIs" dxfId="6668" priority="198" operator="equal">
      <formula>"Elétrico"</formula>
    </cfRule>
    <cfRule type="cellIs" dxfId="6667" priority="199" operator="equal">
      <formula>"Mecânico"</formula>
    </cfRule>
    <cfRule type="cellIs" dxfId="6666" priority="200" operator="equal">
      <formula>"Ok"</formula>
    </cfRule>
  </conditionalFormatting>
  <conditionalFormatting sqref="H95">
    <cfRule type="cellIs" dxfId="6665" priority="195" operator="equal">
      <formula>"Feito"</formula>
    </cfRule>
  </conditionalFormatting>
  <conditionalFormatting sqref="H90">
    <cfRule type="cellIs" dxfId="6664" priority="187" operator="equal">
      <formula>"Energia"</formula>
    </cfRule>
    <cfRule type="cellIs" dxfId="6663" priority="189" operator="equal">
      <formula>"Operação"</formula>
    </cfRule>
    <cfRule type="cellIs" dxfId="6662" priority="190" operator="equal">
      <formula>"Chuva"</formula>
    </cfRule>
    <cfRule type="cellIs" dxfId="6661" priority="191" operator="equal">
      <formula>"Elétrico"</formula>
    </cfRule>
    <cfRule type="cellIs" dxfId="6660" priority="192" operator="equal">
      <formula>"Mecânico"</formula>
    </cfRule>
    <cfRule type="cellIs" dxfId="6659" priority="193" operator="equal">
      <formula>"Ok"</formula>
    </cfRule>
  </conditionalFormatting>
  <conditionalFormatting sqref="H90">
    <cfRule type="cellIs" dxfId="6658" priority="188" operator="equal">
      <formula>"Feito"</formula>
    </cfRule>
  </conditionalFormatting>
  <conditionalFormatting sqref="C29">
    <cfRule type="cellIs" dxfId="6657" priority="186" operator="equal">
      <formula>"Energia"</formula>
    </cfRule>
  </conditionalFormatting>
  <conditionalFormatting sqref="C31">
    <cfRule type="cellIs" dxfId="6656" priority="185" operator="equal">
      <formula>"Energia"</formula>
    </cfRule>
  </conditionalFormatting>
  <conditionalFormatting sqref="C33">
    <cfRule type="cellIs" dxfId="6655" priority="184" operator="equal">
      <formula>"Energia"</formula>
    </cfRule>
  </conditionalFormatting>
  <conditionalFormatting sqref="B30">
    <cfRule type="cellIs" dxfId="6654" priority="183" operator="equal">
      <formula>"Energia"</formula>
    </cfRule>
  </conditionalFormatting>
  <conditionalFormatting sqref="B32">
    <cfRule type="cellIs" dxfId="6653" priority="176" operator="equal">
      <formula>"Energia"</formula>
    </cfRule>
    <cfRule type="cellIs" dxfId="6652" priority="178" operator="equal">
      <formula>"Operação"</formula>
    </cfRule>
    <cfRule type="cellIs" dxfId="6651" priority="179" operator="equal">
      <formula>"Chuva"</formula>
    </cfRule>
    <cfRule type="cellIs" dxfId="6650" priority="180" operator="equal">
      <formula>"Elétrico"</formula>
    </cfRule>
    <cfRule type="cellIs" dxfId="6649" priority="181" operator="equal">
      <formula>"Mecânico"</formula>
    </cfRule>
    <cfRule type="cellIs" dxfId="6648" priority="182" operator="equal">
      <formula>"Ok"</formula>
    </cfRule>
  </conditionalFormatting>
  <conditionalFormatting sqref="B32">
    <cfRule type="cellIs" dxfId="6647" priority="177" operator="equal">
      <formula>"Feito"</formula>
    </cfRule>
  </conditionalFormatting>
  <conditionalFormatting sqref="B32">
    <cfRule type="cellIs" dxfId="6646" priority="175" operator="equal">
      <formula>"Energia"</formula>
    </cfRule>
  </conditionalFormatting>
  <conditionalFormatting sqref="B38">
    <cfRule type="cellIs" dxfId="6645" priority="174" operator="equal">
      <formula>"Energia"</formula>
    </cfRule>
  </conditionalFormatting>
  <conditionalFormatting sqref="D22">
    <cfRule type="cellIs" dxfId="6644" priority="167" operator="equal">
      <formula>"Energia"</formula>
    </cfRule>
    <cfRule type="cellIs" dxfId="6643" priority="169" operator="equal">
      <formula>"Operação"</formula>
    </cfRule>
    <cfRule type="cellIs" dxfId="6642" priority="170" operator="equal">
      <formula>"Chuva"</formula>
    </cfRule>
    <cfRule type="cellIs" dxfId="6641" priority="171" operator="equal">
      <formula>"Elétrico"</formula>
    </cfRule>
    <cfRule type="cellIs" dxfId="6640" priority="172" operator="equal">
      <formula>"Mecânico"</formula>
    </cfRule>
    <cfRule type="cellIs" dxfId="6639" priority="173" operator="equal">
      <formula>"Ok"</formula>
    </cfRule>
  </conditionalFormatting>
  <conditionalFormatting sqref="D22">
    <cfRule type="cellIs" dxfId="6638" priority="168" operator="equal">
      <formula>"Feito"</formula>
    </cfRule>
  </conditionalFormatting>
  <conditionalFormatting sqref="D22">
    <cfRule type="cellIs" dxfId="6637" priority="166" operator="equal">
      <formula>"Energia"</formula>
    </cfRule>
  </conditionalFormatting>
  <conditionalFormatting sqref="D29">
    <cfRule type="cellIs" dxfId="6636" priority="165" operator="equal">
      <formula>"Energia"</formula>
    </cfRule>
  </conditionalFormatting>
  <conditionalFormatting sqref="D30:D31 D33:D36">
    <cfRule type="cellIs" dxfId="6635" priority="164" operator="equal">
      <formula>"Energia"</formula>
    </cfRule>
  </conditionalFormatting>
  <conditionalFormatting sqref="D37">
    <cfRule type="cellIs" dxfId="6634" priority="163" operator="equal">
      <formula>"Energia"</formula>
    </cfRule>
  </conditionalFormatting>
  <conditionalFormatting sqref="E34:E35">
    <cfRule type="cellIs" dxfId="6633" priority="162" operator="equal">
      <formula>"Energia"</formula>
    </cfRule>
  </conditionalFormatting>
  <conditionalFormatting sqref="E34:E35">
    <cfRule type="cellIs" dxfId="6632" priority="161" operator="equal">
      <formula>"Energia"</formula>
    </cfRule>
  </conditionalFormatting>
  <conditionalFormatting sqref="E34:E35">
    <cfRule type="cellIs" dxfId="6631" priority="160" operator="equal">
      <formula>"Energia"</formula>
    </cfRule>
  </conditionalFormatting>
  <conditionalFormatting sqref="E37">
    <cfRule type="cellIs" dxfId="6630" priority="159" operator="equal">
      <formula>"Energia"</formula>
    </cfRule>
  </conditionalFormatting>
  <conditionalFormatting sqref="E37">
    <cfRule type="cellIs" dxfId="6629" priority="158" operator="equal">
      <formula>"Energia"</formula>
    </cfRule>
  </conditionalFormatting>
  <conditionalFormatting sqref="E37">
    <cfRule type="cellIs" dxfId="6628" priority="157" operator="equal">
      <formula>"Energia"</formula>
    </cfRule>
  </conditionalFormatting>
  <conditionalFormatting sqref="F72">
    <cfRule type="cellIs" dxfId="6627" priority="150" operator="equal">
      <formula>"Energia"</formula>
    </cfRule>
    <cfRule type="cellIs" dxfId="6626" priority="152" operator="equal">
      <formula>"Operação"</formula>
    </cfRule>
    <cfRule type="cellIs" dxfId="6625" priority="153" operator="equal">
      <formula>"Chuva"</formula>
    </cfRule>
    <cfRule type="cellIs" dxfId="6624" priority="154" operator="equal">
      <formula>"Elétrico"</formula>
    </cfRule>
    <cfRule type="cellIs" dxfId="6623" priority="155" operator="equal">
      <formula>"Mecânico"</formula>
    </cfRule>
    <cfRule type="cellIs" dxfId="6622" priority="156" operator="equal">
      <formula>"Ok"</formula>
    </cfRule>
  </conditionalFormatting>
  <conditionalFormatting sqref="F72">
    <cfRule type="cellIs" dxfId="6621" priority="151" operator="equal">
      <formula>"Feito"</formula>
    </cfRule>
  </conditionalFormatting>
  <conditionalFormatting sqref="F72">
    <cfRule type="cellIs" dxfId="6620" priority="149" operator="equal">
      <formula>"Energia"</formula>
    </cfRule>
  </conditionalFormatting>
  <conditionalFormatting sqref="F65">
    <cfRule type="cellIs" dxfId="6619" priority="148" operator="equal">
      <formula>"Energia"</formula>
    </cfRule>
  </conditionalFormatting>
  <conditionalFormatting sqref="H37">
    <cfRule type="cellIs" dxfId="6618" priority="147" operator="equal">
      <formula>"Energia"</formula>
    </cfRule>
  </conditionalFormatting>
  <conditionalFormatting sqref="H37">
    <cfRule type="cellIs" dxfId="6617" priority="146" operator="equal">
      <formula>"Energia"</formula>
    </cfRule>
  </conditionalFormatting>
  <conditionalFormatting sqref="B22">
    <cfRule type="cellIs" dxfId="6616" priority="139" operator="equal">
      <formula>"Energia"</formula>
    </cfRule>
    <cfRule type="cellIs" dxfId="6615" priority="141" operator="equal">
      <formula>"Operação"</formula>
    </cfRule>
    <cfRule type="cellIs" dxfId="6614" priority="142" operator="equal">
      <formula>"Chuva"</formula>
    </cfRule>
    <cfRule type="cellIs" dxfId="6613" priority="143" operator="equal">
      <formula>"Elétrico"</formula>
    </cfRule>
    <cfRule type="cellIs" dxfId="6612" priority="144" operator="equal">
      <formula>"Mecânico"</formula>
    </cfRule>
    <cfRule type="cellIs" dxfId="6611" priority="145" operator="equal">
      <formula>"Ok"</formula>
    </cfRule>
  </conditionalFormatting>
  <conditionalFormatting sqref="B22">
    <cfRule type="cellIs" dxfId="6610" priority="140" operator="equal">
      <formula>"Feito"</formula>
    </cfRule>
  </conditionalFormatting>
  <conditionalFormatting sqref="E61:E63 E65:E66">
    <cfRule type="cellIs" dxfId="6609" priority="132" operator="equal">
      <formula>"Energia"</formula>
    </cfRule>
    <cfRule type="cellIs" dxfId="6608" priority="134" operator="equal">
      <formula>"Operação"</formula>
    </cfRule>
    <cfRule type="cellIs" dxfId="6607" priority="135" operator="equal">
      <formula>"Chuva"</formula>
    </cfRule>
    <cfRule type="cellIs" dxfId="6606" priority="136" operator="equal">
      <formula>"Elétrico"</formula>
    </cfRule>
    <cfRule type="cellIs" dxfId="6605" priority="137" operator="equal">
      <formula>"Mecânico"</formula>
    </cfRule>
    <cfRule type="cellIs" dxfId="6604" priority="138" operator="equal">
      <formula>"Ok"</formula>
    </cfRule>
  </conditionalFormatting>
  <conditionalFormatting sqref="E61:E63 E65:E66">
    <cfRule type="cellIs" dxfId="6603" priority="133" operator="equal">
      <formula>"Feito"</formula>
    </cfRule>
  </conditionalFormatting>
  <conditionalFormatting sqref="E104:E106 E99">
    <cfRule type="cellIs" dxfId="6602" priority="125" operator="equal">
      <formula>"Energia"</formula>
    </cfRule>
    <cfRule type="cellIs" dxfId="6601" priority="127" operator="equal">
      <formula>"Operação"</formula>
    </cfRule>
    <cfRule type="cellIs" dxfId="6600" priority="128" operator="equal">
      <formula>"Chuva"</formula>
    </cfRule>
    <cfRule type="cellIs" dxfId="6599" priority="129" operator="equal">
      <formula>"Elétrico"</formula>
    </cfRule>
    <cfRule type="cellIs" dxfId="6598" priority="130" operator="equal">
      <formula>"Mecânico"</formula>
    </cfRule>
    <cfRule type="cellIs" dxfId="6597" priority="131" operator="equal">
      <formula>"Ok"</formula>
    </cfRule>
  </conditionalFormatting>
  <conditionalFormatting sqref="E104:E106 E99">
    <cfRule type="cellIs" dxfId="6596" priority="126" operator="equal">
      <formula>"Feito"</formula>
    </cfRule>
  </conditionalFormatting>
  <conditionalFormatting sqref="B17:C17">
    <cfRule type="cellIs" dxfId="6595" priority="118" operator="equal">
      <formula>"Energia"</formula>
    </cfRule>
    <cfRule type="cellIs" dxfId="6594" priority="120" operator="equal">
      <formula>"Operação"</formula>
    </cfRule>
    <cfRule type="cellIs" dxfId="6593" priority="121" operator="equal">
      <formula>"Chuva"</formula>
    </cfRule>
    <cfRule type="cellIs" dxfId="6592" priority="122" operator="equal">
      <formula>"Elétrico"</formula>
    </cfRule>
    <cfRule type="cellIs" dxfId="6591" priority="123" operator="equal">
      <formula>"Mecânico"</formula>
    </cfRule>
    <cfRule type="cellIs" dxfId="6590" priority="124" operator="equal">
      <formula>"Ok"</formula>
    </cfRule>
  </conditionalFormatting>
  <conditionalFormatting sqref="B17:C17">
    <cfRule type="cellIs" dxfId="6589" priority="119" operator="equal">
      <formula>"Feito"</formula>
    </cfRule>
  </conditionalFormatting>
  <conditionalFormatting sqref="B17:C17">
    <cfRule type="cellIs" dxfId="6588" priority="117" operator="equal">
      <formula>"Energia"</formula>
    </cfRule>
  </conditionalFormatting>
  <conditionalFormatting sqref="B36:B37">
    <cfRule type="cellIs" dxfId="6587" priority="116" operator="equal">
      <formula>"Energia"</formula>
    </cfRule>
  </conditionalFormatting>
  <conditionalFormatting sqref="B36:B37">
    <cfRule type="cellIs" dxfId="6586" priority="115" operator="equal">
      <formula>"Energia"</formula>
    </cfRule>
  </conditionalFormatting>
  <conditionalFormatting sqref="B59:B60">
    <cfRule type="cellIs" dxfId="6585" priority="114" operator="equal">
      <formula>"Energia"</formula>
    </cfRule>
  </conditionalFormatting>
  <conditionalFormatting sqref="B59:B60">
    <cfRule type="cellIs" dxfId="6584" priority="113" operator="equal">
      <formula>"Energia"</formula>
    </cfRule>
  </conditionalFormatting>
  <conditionalFormatting sqref="B76 B64 B70:B72 B74">
    <cfRule type="cellIs" dxfId="6583" priority="112" operator="equal">
      <formula>"Energia"</formula>
    </cfRule>
  </conditionalFormatting>
  <conditionalFormatting sqref="B76 B64 B70:B72 B74">
    <cfRule type="cellIs" dxfId="6582" priority="111" operator="equal">
      <formula>"Energia"</formula>
    </cfRule>
  </conditionalFormatting>
  <conditionalFormatting sqref="C65:C66 C61:C63">
    <cfRule type="cellIs" dxfId="6581" priority="110" operator="equal">
      <formula>"Energia"</formula>
    </cfRule>
  </conditionalFormatting>
  <conditionalFormatting sqref="C65:C66 C61:C63">
    <cfRule type="cellIs" dxfId="6580" priority="109" operator="equal">
      <formula>"Energia"</formula>
    </cfRule>
  </conditionalFormatting>
  <conditionalFormatting sqref="C23:D23">
    <cfRule type="cellIs" dxfId="6579" priority="102" operator="equal">
      <formula>"Energia"</formula>
    </cfRule>
    <cfRule type="cellIs" dxfId="6578" priority="104" operator="equal">
      <formula>"Operação"</formula>
    </cfRule>
    <cfRule type="cellIs" dxfId="6577" priority="105" operator="equal">
      <formula>"Chuva"</formula>
    </cfRule>
    <cfRule type="cellIs" dxfId="6576" priority="106" operator="equal">
      <formula>"Elétrico"</formula>
    </cfRule>
    <cfRule type="cellIs" dxfId="6575" priority="107" operator="equal">
      <formula>"Mecânico"</formula>
    </cfRule>
    <cfRule type="cellIs" dxfId="6574" priority="108" operator="equal">
      <formula>"Ok"</formula>
    </cfRule>
  </conditionalFormatting>
  <conditionalFormatting sqref="C23:D23">
    <cfRule type="cellIs" dxfId="6573" priority="103" operator="equal">
      <formula>"Feito"</formula>
    </cfRule>
  </conditionalFormatting>
  <conditionalFormatting sqref="C23:D23">
    <cfRule type="cellIs" dxfId="6572" priority="101" operator="equal">
      <formula>"Energia"</formula>
    </cfRule>
  </conditionalFormatting>
  <conditionalFormatting sqref="D76 D64 D58 D54:D55 D38 D34:D36 D70:D72">
    <cfRule type="cellIs" dxfId="6571" priority="100" operator="equal">
      <formula>"Energia"</formula>
    </cfRule>
  </conditionalFormatting>
  <conditionalFormatting sqref="D76 D64 D58 D54:D55 D38 D34:D36 D70:D72">
    <cfRule type="cellIs" dxfId="6570" priority="99" operator="equal">
      <formula>"Energia"</formula>
    </cfRule>
  </conditionalFormatting>
  <conditionalFormatting sqref="C76 C65:C66 C63 C61">
    <cfRule type="cellIs" dxfId="6569" priority="98" operator="equal">
      <formula>"Energia"</formula>
    </cfRule>
  </conditionalFormatting>
  <conditionalFormatting sqref="E74">
    <cfRule type="cellIs" dxfId="6568" priority="91" operator="equal">
      <formula>"Energia"</formula>
    </cfRule>
    <cfRule type="cellIs" dxfId="6567" priority="93" operator="equal">
      <formula>"Operação"</formula>
    </cfRule>
    <cfRule type="cellIs" dxfId="6566" priority="94" operator="equal">
      <formula>"Chuva"</formula>
    </cfRule>
    <cfRule type="cellIs" dxfId="6565" priority="95" operator="equal">
      <formula>"Elétrico"</formula>
    </cfRule>
    <cfRule type="cellIs" dxfId="6564" priority="96" operator="equal">
      <formula>"Mecânico"</formula>
    </cfRule>
    <cfRule type="cellIs" dxfId="6563" priority="97" operator="equal">
      <formula>"Ok"</formula>
    </cfRule>
  </conditionalFormatting>
  <conditionalFormatting sqref="E74">
    <cfRule type="cellIs" dxfId="6562" priority="92" operator="equal">
      <formula>"Feito"</formula>
    </cfRule>
  </conditionalFormatting>
  <conditionalFormatting sqref="C36 C34">
    <cfRule type="cellIs" dxfId="6561" priority="90" operator="equal">
      <formula>"Energia"</formula>
    </cfRule>
  </conditionalFormatting>
  <conditionalFormatting sqref="B109 B107 B95 B85:B86 B76 B71 B65:B66 B63 B61 B53:B55 B41:B44 B39 B37 B35 B33 B31 B29">
    <cfRule type="cellIs" dxfId="6560" priority="89" operator="equal">
      <formula>"Energia"</formula>
    </cfRule>
  </conditionalFormatting>
  <conditionalFormatting sqref="D83:D84 D74 D65:D66 D63 D61">
    <cfRule type="cellIs" dxfId="6559" priority="88" operator="equal">
      <formula>"Energia"</formula>
    </cfRule>
  </conditionalFormatting>
  <conditionalFormatting sqref="D83:D84 D74 D65:D66 D63 D61">
    <cfRule type="cellIs" dxfId="6558" priority="87" operator="equal">
      <formula>"Energia"</formula>
    </cfRule>
  </conditionalFormatting>
  <conditionalFormatting sqref="E40">
    <cfRule type="cellIs" dxfId="6557" priority="86" operator="equal">
      <formula>"Energia"</formula>
    </cfRule>
  </conditionalFormatting>
  <conditionalFormatting sqref="E109 E107 E102 E95 E70:E72 E64 E60 E54 E51 E47:E49 E45 E39 E35 E33 E31 E29 E24 E13:E14 E83:E84">
    <cfRule type="cellIs" dxfId="6556" priority="85" operator="equal">
      <formula>"Energia"</formula>
    </cfRule>
  </conditionalFormatting>
  <conditionalFormatting sqref="E102 E72 E60 E54 E51 E48:E49">
    <cfRule type="cellIs" dxfId="6555" priority="78" operator="equal">
      <formula>"Energia"</formula>
    </cfRule>
    <cfRule type="cellIs" dxfId="6554" priority="80" operator="equal">
      <formula>"Operação"</formula>
    </cfRule>
    <cfRule type="cellIs" dxfId="6553" priority="81" operator="equal">
      <formula>"Chuva"</formula>
    </cfRule>
    <cfRule type="cellIs" dxfId="6552" priority="82" operator="equal">
      <formula>"Elétrico"</formula>
    </cfRule>
    <cfRule type="cellIs" dxfId="6551" priority="83" operator="equal">
      <formula>"Mecânico"</formula>
    </cfRule>
    <cfRule type="cellIs" dxfId="6550" priority="84" operator="equal">
      <formula>"Ok"</formula>
    </cfRule>
  </conditionalFormatting>
  <conditionalFormatting sqref="E102 E72 E60 E54 E51 E48:E49">
    <cfRule type="cellIs" dxfId="6549" priority="79" operator="equal">
      <formula>"Feito"</formula>
    </cfRule>
  </conditionalFormatting>
  <conditionalFormatting sqref="G13 G7 F109 F106 F99 F87:F88 F52 F45:F48 F39 F36 F33:F34 F29:F30 F24 F18 F16">
    <cfRule type="cellIs" dxfId="6548" priority="77" operator="equal">
      <formula>"Energia"</formula>
    </cfRule>
  </conditionalFormatting>
  <conditionalFormatting sqref="F106 F99 F39 F29:F30 F24">
    <cfRule type="cellIs" dxfId="6547" priority="70" operator="equal">
      <formula>"Energia"</formula>
    </cfRule>
    <cfRule type="cellIs" dxfId="6546" priority="72" operator="equal">
      <formula>"Operação"</formula>
    </cfRule>
    <cfRule type="cellIs" dxfId="6545" priority="73" operator="equal">
      <formula>"Chuva"</formula>
    </cfRule>
    <cfRule type="cellIs" dxfId="6544" priority="74" operator="equal">
      <formula>"Elétrico"</formula>
    </cfRule>
    <cfRule type="cellIs" dxfId="6543" priority="75" operator="equal">
      <formula>"Mecânico"</formula>
    </cfRule>
    <cfRule type="cellIs" dxfId="6542" priority="76" operator="equal">
      <formula>"Ok"</formula>
    </cfRule>
  </conditionalFormatting>
  <conditionalFormatting sqref="F106 F99 F39 F29:F30 F24">
    <cfRule type="cellIs" dxfId="6541" priority="71" operator="equal">
      <formula>"Feito"</formula>
    </cfRule>
  </conditionalFormatting>
  <conditionalFormatting sqref="G109 G105 G102 G49">
    <cfRule type="cellIs" dxfId="6540" priority="63" operator="equal">
      <formula>"Energia"</formula>
    </cfRule>
    <cfRule type="cellIs" dxfId="6539" priority="65" operator="equal">
      <formula>"Operação"</formula>
    </cfRule>
    <cfRule type="cellIs" dxfId="6538" priority="66" operator="equal">
      <formula>"Chuva"</formula>
    </cfRule>
    <cfRule type="cellIs" dxfId="6537" priority="67" operator="equal">
      <formula>"Elétrico"</formula>
    </cfRule>
    <cfRule type="cellIs" dxfId="6536" priority="68" operator="equal">
      <formula>"Mecânico"</formula>
    </cfRule>
    <cfRule type="cellIs" dxfId="6535" priority="69" operator="equal">
      <formula>"Ok"</formula>
    </cfRule>
  </conditionalFormatting>
  <conditionalFormatting sqref="G109 G105 G102 G49">
    <cfRule type="cellIs" dxfId="6534" priority="64" operator="equal">
      <formula>"Feito"</formula>
    </cfRule>
  </conditionalFormatting>
  <conditionalFormatting sqref="G87:G88 G49">
    <cfRule type="cellIs" dxfId="6533" priority="62" operator="equal">
      <formula>"Energia"</formula>
    </cfRule>
  </conditionalFormatting>
  <conditionalFormatting sqref="H109 H106 H27 H14">
    <cfRule type="cellIs" dxfId="6532" priority="61" operator="equal">
      <formula>"Energia"</formula>
    </cfRule>
  </conditionalFormatting>
  <conditionalFormatting sqref="H65:H66 H63 H53 H41 H39 H27 H14">
    <cfRule type="cellIs" dxfId="6531" priority="54" operator="equal">
      <formula>"Energia"</formula>
    </cfRule>
    <cfRule type="cellIs" dxfId="6530" priority="56" operator="equal">
      <formula>"Operação"</formula>
    </cfRule>
    <cfRule type="cellIs" dxfId="6529" priority="57" operator="equal">
      <formula>"Chuva"</formula>
    </cfRule>
    <cfRule type="cellIs" dxfId="6528" priority="58" operator="equal">
      <formula>"Elétrico"</formula>
    </cfRule>
    <cfRule type="cellIs" dxfId="6527" priority="59" operator="equal">
      <formula>"Mecânico"</formula>
    </cfRule>
    <cfRule type="cellIs" dxfId="6526" priority="60" operator="equal">
      <formula>"Ok"</formula>
    </cfRule>
  </conditionalFormatting>
  <conditionalFormatting sqref="H65:H66 H63 H53 H41 H39 H27 H14">
    <cfRule type="cellIs" dxfId="6525" priority="55" operator="equal">
      <formula>"Feito"</formula>
    </cfRule>
  </conditionalFormatting>
  <conditionalFormatting sqref="H109 H106 H27:H28">
    <cfRule type="cellIs" dxfId="6524" priority="47" operator="equal">
      <formula>"Energia"</formula>
    </cfRule>
    <cfRule type="cellIs" dxfId="6523" priority="49" operator="equal">
      <formula>"Operação"</formula>
    </cfRule>
    <cfRule type="cellIs" dxfId="6522" priority="50" operator="equal">
      <formula>"Chuva"</formula>
    </cfRule>
    <cfRule type="cellIs" dxfId="6521" priority="51" operator="equal">
      <formula>"Elétrico"</formula>
    </cfRule>
    <cfRule type="cellIs" dxfId="6520" priority="52" operator="equal">
      <formula>"Mecânico"</formula>
    </cfRule>
    <cfRule type="cellIs" dxfId="6519" priority="53" operator="equal">
      <formula>"Ok"</formula>
    </cfRule>
  </conditionalFormatting>
  <conditionalFormatting sqref="H109 H106 H27:H28">
    <cfRule type="cellIs" dxfId="6518" priority="48" operator="equal">
      <formula>"Feito"</formula>
    </cfRule>
  </conditionalFormatting>
  <conditionalFormatting sqref="B23">
    <cfRule type="cellIs" dxfId="6517" priority="40" operator="equal">
      <formula>"Energia"</formula>
    </cfRule>
    <cfRule type="cellIs" dxfId="6516" priority="42" operator="equal">
      <formula>"Operação"</formula>
    </cfRule>
    <cfRule type="cellIs" dxfId="6515" priority="43" operator="equal">
      <formula>"Chuva"</formula>
    </cfRule>
    <cfRule type="cellIs" dxfId="6514" priority="44" operator="equal">
      <formula>"Elétrico"</formula>
    </cfRule>
    <cfRule type="cellIs" dxfId="6513" priority="45" operator="equal">
      <formula>"Mecânico"</formula>
    </cfRule>
    <cfRule type="cellIs" dxfId="6512" priority="46" operator="equal">
      <formula>"Ok"</formula>
    </cfRule>
  </conditionalFormatting>
  <conditionalFormatting sqref="B23">
    <cfRule type="cellIs" dxfId="6511" priority="41" operator="equal">
      <formula>"Feito"</formula>
    </cfRule>
  </conditionalFormatting>
  <conditionalFormatting sqref="B109 B107 B85:B86 B58 B53 B46 B40 B38 B33 B31 B25 B23">
    <cfRule type="cellIs" dxfId="6510" priority="39" operator="equal">
      <formula>"Energia"</formula>
    </cfRule>
  </conditionalFormatting>
  <conditionalFormatting sqref="E20:H20">
    <cfRule type="cellIs" dxfId="6509" priority="38" operator="equal">
      <formula>"Energia"</formula>
    </cfRule>
  </conditionalFormatting>
  <conditionalFormatting sqref="F20:H20">
    <cfRule type="cellIs" dxfId="6508" priority="31" operator="equal">
      <formula>"Energia"</formula>
    </cfRule>
    <cfRule type="cellIs" dxfId="6507" priority="33" operator="equal">
      <formula>"Operação"</formula>
    </cfRule>
    <cfRule type="cellIs" dxfId="6506" priority="34" operator="equal">
      <formula>"Chuva"</formula>
    </cfRule>
    <cfRule type="cellIs" dxfId="6505" priority="35" operator="equal">
      <formula>"Elétrico"</formula>
    </cfRule>
    <cfRule type="cellIs" dxfId="6504" priority="36" operator="equal">
      <formula>"Mecânico"</formula>
    </cfRule>
    <cfRule type="cellIs" dxfId="6503" priority="37" operator="equal">
      <formula>"Ok"</formula>
    </cfRule>
  </conditionalFormatting>
  <conditionalFormatting sqref="F20:H20">
    <cfRule type="cellIs" dxfId="6502" priority="32" operator="equal">
      <formula>"Feito"</formula>
    </cfRule>
  </conditionalFormatting>
  <conditionalFormatting sqref="F109 F104:F105 F101:F102 F91 F83:F84 F80 F74 F59:F60 F55 F52 F49 F42:F43 F40 F31 F26 F21 F16 F14">
    <cfRule type="cellIs" dxfId="6501" priority="30" operator="equal">
      <formula>"Energia"</formula>
    </cfRule>
  </conditionalFormatting>
  <conditionalFormatting sqref="F104:F105 F101:F102 F74 F59 F55 F49 F40 F26 F19">
    <cfRule type="cellIs" dxfId="6500" priority="23" operator="equal">
      <formula>"Energia"</formula>
    </cfRule>
    <cfRule type="cellIs" dxfId="6499" priority="25" operator="equal">
      <formula>"Operação"</formula>
    </cfRule>
    <cfRule type="cellIs" dxfId="6498" priority="26" operator="equal">
      <formula>"Chuva"</formula>
    </cfRule>
    <cfRule type="cellIs" dxfId="6497" priority="27" operator="equal">
      <formula>"Elétrico"</formula>
    </cfRule>
    <cfRule type="cellIs" dxfId="6496" priority="28" operator="equal">
      <formula>"Mecânico"</formula>
    </cfRule>
    <cfRule type="cellIs" dxfId="6495" priority="29" operator="equal">
      <formula>"Ok"</formula>
    </cfRule>
  </conditionalFormatting>
  <conditionalFormatting sqref="F104:F105 F101:F102 F74 F59 F55 F49 F40 F26 F19">
    <cfRule type="cellIs" dxfId="6494" priority="24" operator="equal">
      <formula>"Feito"</formula>
    </cfRule>
  </conditionalFormatting>
  <conditionalFormatting sqref="G19">
    <cfRule type="cellIs" dxfId="6493" priority="16" operator="equal">
      <formula>"Energia"</formula>
    </cfRule>
    <cfRule type="cellIs" dxfId="6492" priority="18" operator="equal">
      <formula>"Operação"</formula>
    </cfRule>
    <cfRule type="cellIs" dxfId="6491" priority="19" operator="equal">
      <formula>"Chuva"</formula>
    </cfRule>
    <cfRule type="cellIs" dxfId="6490" priority="20" operator="equal">
      <formula>"Elétrico"</formula>
    </cfRule>
    <cfRule type="cellIs" dxfId="6489" priority="21" operator="equal">
      <formula>"Mecânico"</formula>
    </cfRule>
    <cfRule type="cellIs" dxfId="6488" priority="22" operator="equal">
      <formula>"Ok"</formula>
    </cfRule>
  </conditionalFormatting>
  <conditionalFormatting sqref="G19">
    <cfRule type="cellIs" dxfId="6487" priority="17" operator="equal">
      <formula>"Feito"</formula>
    </cfRule>
  </conditionalFormatting>
  <conditionalFormatting sqref="H107 H102 H93 H80 H36 H16:H17 H14">
    <cfRule type="cellIs" dxfId="6486" priority="15" operator="equal">
      <formula>"Energia"</formula>
    </cfRule>
  </conditionalFormatting>
  <conditionalFormatting sqref="H102 H80 H58 H47:H48 H45 H40:H41 H36 H16:H17 H14">
    <cfRule type="cellIs" dxfId="6485" priority="8" operator="equal">
      <formula>"Energia"</formula>
    </cfRule>
    <cfRule type="cellIs" dxfId="6484" priority="10" operator="equal">
      <formula>"Operação"</formula>
    </cfRule>
    <cfRule type="cellIs" dxfId="6483" priority="11" operator="equal">
      <formula>"Chuva"</formula>
    </cfRule>
    <cfRule type="cellIs" dxfId="6482" priority="12" operator="equal">
      <formula>"Elétrico"</formula>
    </cfRule>
    <cfRule type="cellIs" dxfId="6481" priority="13" operator="equal">
      <formula>"Mecânico"</formula>
    </cfRule>
    <cfRule type="cellIs" dxfId="6480" priority="14" operator="equal">
      <formula>"Ok"</formula>
    </cfRule>
  </conditionalFormatting>
  <conditionalFormatting sqref="H102 H80 H58 H47:H48 H45 H40:H41 H36 H16:H17 H14">
    <cfRule type="cellIs" dxfId="6479" priority="9" operator="equal">
      <formula>"Feito"</formula>
    </cfRule>
  </conditionalFormatting>
  <conditionalFormatting sqref="H102 H93 H50 H15">
    <cfRule type="cellIs" dxfId="6478" priority="1" operator="equal">
      <formula>"Energia"</formula>
    </cfRule>
    <cfRule type="cellIs" dxfId="6477" priority="3" operator="equal">
      <formula>"Operação"</formula>
    </cfRule>
    <cfRule type="cellIs" dxfId="6476" priority="4" operator="equal">
      <formula>"Chuva"</formula>
    </cfRule>
    <cfRule type="cellIs" dxfId="6475" priority="5" operator="equal">
      <formula>"Elétrico"</formula>
    </cfRule>
    <cfRule type="cellIs" dxfId="6474" priority="6" operator="equal">
      <formula>"Mecânico"</formula>
    </cfRule>
    <cfRule type="cellIs" dxfId="6473" priority="7" operator="equal">
      <formula>"Ok"</formula>
    </cfRule>
  </conditionalFormatting>
  <conditionalFormatting sqref="H102 H93 H50 H15">
    <cfRule type="cellIs" dxfId="6472" priority="2" operator="equal">
      <formula>"Feito"</formula>
    </cfRule>
  </conditionalFormatting>
  <dataValidations count="1">
    <dataValidation type="list" allowBlank="1" showInputMessage="1" showErrorMessage="1" sqref="I5:I16 I19:I26 J36:J39 J41:J61 J63:J76 I29:I78 B5:H111" xr:uid="{958B593D-C524-48A9-A5B6-FA0D5274A3CA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1089-0A6D-487D-B3A3-A5ECA5F6F71E}">
  <sheetPr>
    <tabColor theme="8"/>
  </sheetPr>
  <dimension ref="A1:S111"/>
  <sheetViews>
    <sheetView showGridLines="0" zoomScale="130" zoomScaleNormal="130" workbookViewId="0">
      <pane xSplit="1" ySplit="4" topLeftCell="B107" activePane="bottomRight" state="frozen"/>
      <selection pane="topRight" activeCell="B1" sqref="B1"/>
      <selection pane="bottomLeft" activeCell="A5" sqref="A5"/>
      <selection pane="bottomRight" activeCell="D109" sqref="D10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45089</v>
      </c>
      <c r="C3" s="21">
        <f t="shared" ref="C3:H3" si="0">B3+1</f>
        <v>45090</v>
      </c>
      <c r="D3" s="21">
        <f t="shared" si="0"/>
        <v>45091</v>
      </c>
      <c r="E3" s="21">
        <f t="shared" si="0"/>
        <v>45092</v>
      </c>
      <c r="F3" s="21">
        <f t="shared" si="0"/>
        <v>45093</v>
      </c>
      <c r="G3" s="21">
        <f t="shared" si="0"/>
        <v>45094</v>
      </c>
      <c r="H3" s="23">
        <f t="shared" si="0"/>
        <v>45095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/>
      <c r="E5" s="36"/>
      <c r="F5" s="36"/>
      <c r="G5" s="36"/>
      <c r="H5" s="36" t="s">
        <v>5</v>
      </c>
      <c r="J5" s="46" t="s">
        <v>5</v>
      </c>
      <c r="K5">
        <f t="shared" ref="K5:K10" si="2">COUNTIF($B$5:$H$111,J5)</f>
        <v>158</v>
      </c>
      <c r="L5" s="32">
        <f t="shared" ref="L5:L10" si="3">K5/$K$11</f>
        <v>0.86338797814207646</v>
      </c>
      <c r="M5" s="50">
        <f>B3</f>
        <v>45089</v>
      </c>
      <c r="O5" t="s">
        <v>42</v>
      </c>
      <c r="P5" s="57">
        <v>186</v>
      </c>
      <c r="Q5" s="50">
        <f>M5</f>
        <v>45089</v>
      </c>
    </row>
    <row r="6" spans="1:17" x14ac:dyDescent="0.25">
      <c r="A6" s="4">
        <v>2</v>
      </c>
      <c r="B6" s="36"/>
      <c r="C6" s="36" t="s">
        <v>5</v>
      </c>
      <c r="D6" s="36" t="s">
        <v>5</v>
      </c>
      <c r="E6" s="36" t="s">
        <v>5</v>
      </c>
      <c r="F6" s="36"/>
      <c r="G6" s="36" t="s">
        <v>5</v>
      </c>
      <c r="H6" s="36"/>
      <c r="J6" s="40" t="s">
        <v>8</v>
      </c>
      <c r="K6">
        <f t="shared" si="2"/>
        <v>1</v>
      </c>
      <c r="L6" s="33">
        <f t="shared" si="3"/>
        <v>5.4644808743169399E-3</v>
      </c>
      <c r="O6" t="s">
        <v>43</v>
      </c>
      <c r="P6">
        <f>SUM(K19:K25)</f>
        <v>0</v>
      </c>
    </row>
    <row r="7" spans="1:17" x14ac:dyDescent="0.25">
      <c r="A7" s="4">
        <v>3</v>
      </c>
      <c r="B7" s="36" t="s">
        <v>5</v>
      </c>
      <c r="C7" s="36"/>
      <c r="D7" s="36" t="s">
        <v>5</v>
      </c>
      <c r="E7" s="36" t="s">
        <v>5</v>
      </c>
      <c r="F7" s="36"/>
      <c r="G7" s="36" t="s">
        <v>5</v>
      </c>
      <c r="H7" s="36" t="s">
        <v>5</v>
      </c>
      <c r="J7" s="44" t="s">
        <v>9</v>
      </c>
      <c r="K7">
        <f t="shared" si="2"/>
        <v>12</v>
      </c>
      <c r="L7" s="33">
        <f t="shared" si="3"/>
        <v>6.5573770491803282E-2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/>
      <c r="C8" s="36" t="s">
        <v>5</v>
      </c>
      <c r="D8" s="36" t="s">
        <v>5</v>
      </c>
      <c r="E8" s="36" t="s">
        <v>5</v>
      </c>
      <c r="F8" s="36" t="s">
        <v>5</v>
      </c>
      <c r="G8" s="36" t="s">
        <v>5</v>
      </c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186</v>
      </c>
    </row>
    <row r="9" spans="1:17" x14ac:dyDescent="0.25">
      <c r="A9" s="4">
        <v>5</v>
      </c>
      <c r="B9" s="36" t="s">
        <v>10</v>
      </c>
      <c r="C9" s="36"/>
      <c r="D9" s="36" t="s">
        <v>5</v>
      </c>
      <c r="E9" s="36" t="s">
        <v>5</v>
      </c>
      <c r="F9" s="36"/>
      <c r="G9" s="36" t="s">
        <v>5</v>
      </c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/>
      <c r="D10" s="36" t="s">
        <v>5</v>
      </c>
      <c r="E10" s="36"/>
      <c r="F10" s="36" t="s">
        <v>5</v>
      </c>
      <c r="G10" s="36"/>
      <c r="H10" s="36" t="s">
        <v>5</v>
      </c>
      <c r="J10" s="41" t="s">
        <v>10</v>
      </c>
      <c r="K10">
        <f t="shared" si="2"/>
        <v>12</v>
      </c>
      <c r="L10" s="35">
        <f t="shared" si="3"/>
        <v>6.5573770491803282E-2</v>
      </c>
      <c r="O10" t="s">
        <v>55</v>
      </c>
      <c r="P10">
        <f>P8</f>
        <v>186</v>
      </c>
    </row>
    <row r="11" spans="1:17" x14ac:dyDescent="0.25">
      <c r="A11" s="4">
        <v>7</v>
      </c>
      <c r="B11" s="36" t="s">
        <v>9</v>
      </c>
      <c r="C11" s="36" t="s">
        <v>10</v>
      </c>
      <c r="D11" s="36"/>
      <c r="E11" s="36"/>
      <c r="F11" s="36"/>
      <c r="G11" s="36" t="s">
        <v>5</v>
      </c>
      <c r="H11" s="36"/>
      <c r="J11" s="42" t="s">
        <v>20</v>
      </c>
      <c r="K11">
        <f>SUM(K5:K10)</f>
        <v>183</v>
      </c>
    </row>
    <row r="12" spans="1:17" x14ac:dyDescent="0.25">
      <c r="A12" s="4">
        <v>8</v>
      </c>
      <c r="B12" s="36"/>
      <c r="C12" s="36"/>
      <c r="D12" s="36" t="s">
        <v>5</v>
      </c>
      <c r="E12" s="36" t="s">
        <v>5</v>
      </c>
      <c r="F12" s="36"/>
      <c r="G12" s="36"/>
      <c r="H12" s="36" t="s">
        <v>5</v>
      </c>
    </row>
    <row r="13" spans="1:17" x14ac:dyDescent="0.25">
      <c r="A13" s="4">
        <v>9</v>
      </c>
      <c r="B13" s="36" t="s">
        <v>5</v>
      </c>
      <c r="C13" s="36"/>
      <c r="D13" s="36" t="s">
        <v>5</v>
      </c>
      <c r="E13" s="36"/>
      <c r="F13" s="36" t="s">
        <v>5</v>
      </c>
      <c r="G13" s="36"/>
      <c r="H13" s="36"/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 t="s">
        <v>5</v>
      </c>
      <c r="C14" s="36" t="s">
        <v>5</v>
      </c>
      <c r="D14" s="36"/>
      <c r="E14" s="36" t="s">
        <v>5</v>
      </c>
      <c r="F14" s="36"/>
      <c r="G14" s="36" t="s">
        <v>5</v>
      </c>
      <c r="H14" s="36"/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 t="s">
        <v>5</v>
      </c>
      <c r="C15" s="36"/>
      <c r="D15" s="36"/>
      <c r="E15" s="36"/>
      <c r="F15" s="36"/>
      <c r="G15" s="36"/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 t="s">
        <v>5</v>
      </c>
      <c r="C16" s="36" t="s">
        <v>5</v>
      </c>
      <c r="D16" s="36" t="s">
        <v>5</v>
      </c>
      <c r="E16" s="36" t="s">
        <v>5</v>
      </c>
      <c r="F16" s="36" t="s">
        <v>5</v>
      </c>
      <c r="G16" s="36" t="s">
        <v>5</v>
      </c>
      <c r="H16" s="36" t="s">
        <v>5</v>
      </c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 t="s">
        <v>5</v>
      </c>
      <c r="C18" s="36" t="s">
        <v>5</v>
      </c>
      <c r="D18" s="36"/>
      <c r="E18" s="36"/>
      <c r="F18" s="36"/>
      <c r="G18" s="36"/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/>
      <c r="E19" s="36"/>
      <c r="F19" s="36"/>
      <c r="G19" s="36"/>
      <c r="H19" s="36" t="s">
        <v>5</v>
      </c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/>
      <c r="E20" s="36"/>
      <c r="F20" s="36"/>
      <c r="G20" s="36" t="s">
        <v>8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/>
      <c r="D21" s="36"/>
      <c r="E21" s="36"/>
      <c r="F21" s="36"/>
      <c r="G21" s="36"/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/>
      <c r="E22" s="36"/>
      <c r="F22" s="36"/>
      <c r="G22" s="36" t="s">
        <v>5</v>
      </c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/>
      <c r="D23" s="36"/>
      <c r="E23" s="36"/>
      <c r="F23" s="36" t="s">
        <v>5</v>
      </c>
      <c r="G23" s="36" t="s">
        <v>5</v>
      </c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 t="s">
        <v>9</v>
      </c>
      <c r="C24" s="36"/>
      <c r="D24" s="36"/>
      <c r="E24" s="36"/>
      <c r="F24" s="36"/>
      <c r="G24" s="36" t="s">
        <v>5</v>
      </c>
      <c r="H24" s="36"/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/>
      <c r="C25" s="36"/>
      <c r="D25" s="36"/>
      <c r="E25" s="36"/>
      <c r="F25" s="36" t="s">
        <v>5</v>
      </c>
      <c r="G25" s="36" t="s">
        <v>5</v>
      </c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/>
      <c r="C26" s="36"/>
      <c r="D26" s="36"/>
      <c r="E26" s="36"/>
      <c r="F26" s="36"/>
      <c r="G26" s="36" t="s">
        <v>10</v>
      </c>
      <c r="H26" s="36" t="s">
        <v>5</v>
      </c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 t="s">
        <v>5</v>
      </c>
      <c r="D27" s="36" t="s">
        <v>5</v>
      </c>
      <c r="E27" s="36"/>
      <c r="F27" s="36"/>
      <c r="G27" s="36"/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 t="s">
        <v>5</v>
      </c>
      <c r="D28" s="36" t="s">
        <v>5</v>
      </c>
      <c r="E28" s="36"/>
      <c r="F28" s="36"/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/>
      <c r="D29" s="36"/>
      <c r="E29" s="36"/>
      <c r="F29" s="36"/>
      <c r="G29" s="36" t="s">
        <v>10</v>
      </c>
      <c r="H29" s="36"/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 t="s">
        <v>5</v>
      </c>
      <c r="D30" s="36"/>
      <c r="E30" s="36"/>
      <c r="F30" s="36"/>
      <c r="G30" s="36"/>
      <c r="H30" s="36" t="s">
        <v>5</v>
      </c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 t="s">
        <v>5</v>
      </c>
      <c r="C31" s="36" t="s">
        <v>5</v>
      </c>
      <c r="D31" s="36"/>
      <c r="E31" s="36"/>
      <c r="F31" s="36" t="s">
        <v>5</v>
      </c>
      <c r="G31" s="36"/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/>
      <c r="C32" s="36"/>
      <c r="D32" s="36"/>
      <c r="E32" s="36"/>
      <c r="F32" s="36"/>
      <c r="G32" s="36" t="s">
        <v>5</v>
      </c>
      <c r="H32" s="36"/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/>
      <c r="C33" s="36"/>
      <c r="D33" s="36"/>
      <c r="E33" s="36"/>
      <c r="F33" s="36" t="s">
        <v>5</v>
      </c>
      <c r="G33" s="36"/>
      <c r="H33" s="36"/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/>
      <c r="D36" s="36"/>
      <c r="E36" s="36"/>
      <c r="F36" s="36"/>
      <c r="G36" s="36" t="s">
        <v>5</v>
      </c>
      <c r="H36" s="36"/>
      <c r="M36" s="50"/>
      <c r="O36" s="50"/>
      <c r="P36" s="50"/>
    </row>
    <row r="37" spans="1:16" x14ac:dyDescent="0.25">
      <c r="A37" s="4">
        <v>33</v>
      </c>
      <c r="B37" s="36"/>
      <c r="C37" s="36" t="s">
        <v>5</v>
      </c>
      <c r="D37" s="36"/>
      <c r="E37" s="36"/>
      <c r="F37" s="36"/>
      <c r="G37" s="36" t="s">
        <v>5</v>
      </c>
      <c r="H37" s="36"/>
      <c r="M37" t="s">
        <v>103</v>
      </c>
      <c r="P37" t="s">
        <v>103</v>
      </c>
    </row>
    <row r="38" spans="1:16" x14ac:dyDescent="0.25">
      <c r="A38" s="4">
        <v>34</v>
      </c>
      <c r="B38" s="36" t="s">
        <v>5</v>
      </c>
      <c r="C38" s="36"/>
      <c r="D38" s="36"/>
      <c r="E38" s="36" t="s">
        <v>5</v>
      </c>
      <c r="F38" s="36"/>
      <c r="G38" s="36"/>
      <c r="H38" s="36" t="s">
        <v>5</v>
      </c>
      <c r="M38" t="s">
        <v>105</v>
      </c>
      <c r="P38" t="s">
        <v>105</v>
      </c>
    </row>
    <row r="39" spans="1:16" x14ac:dyDescent="0.25">
      <c r="A39" s="4">
        <v>35</v>
      </c>
      <c r="B39" s="36" t="s">
        <v>5</v>
      </c>
      <c r="C39" s="36"/>
      <c r="D39" s="36" t="s">
        <v>5</v>
      </c>
      <c r="E39" s="36"/>
      <c r="F39" s="36" t="s">
        <v>5</v>
      </c>
      <c r="G39" s="36"/>
      <c r="H39" s="36" t="s">
        <v>5</v>
      </c>
      <c r="M39" t="s">
        <v>97</v>
      </c>
      <c r="P39" t="s">
        <v>97</v>
      </c>
    </row>
    <row r="40" spans="1:16" x14ac:dyDescent="0.25">
      <c r="A40" s="4">
        <v>36</v>
      </c>
      <c r="B40" s="36"/>
      <c r="C40" s="36" t="s">
        <v>10</v>
      </c>
      <c r="D40" s="36"/>
      <c r="E40" s="36" t="s">
        <v>5</v>
      </c>
      <c r="F40" s="36" t="s">
        <v>5</v>
      </c>
      <c r="G40" s="36"/>
      <c r="H40" s="36"/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/>
      <c r="C41" s="36"/>
      <c r="D41" s="36" t="s">
        <v>5</v>
      </c>
      <c r="E41" s="36"/>
      <c r="F41" s="36"/>
      <c r="G41" s="36" t="s">
        <v>5</v>
      </c>
      <c r="H41" s="36"/>
    </row>
    <row r="42" spans="1:16" x14ac:dyDescent="0.25">
      <c r="A42" s="4">
        <v>38</v>
      </c>
      <c r="B42" s="36" t="s">
        <v>5</v>
      </c>
      <c r="C42" s="36"/>
      <c r="D42" s="36"/>
      <c r="E42" s="36" t="s">
        <v>5</v>
      </c>
      <c r="F42" s="36"/>
      <c r="G42" s="36" t="s">
        <v>10</v>
      </c>
      <c r="H42" s="36"/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 t="s">
        <v>5</v>
      </c>
      <c r="C45" s="36"/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/>
      <c r="C46" s="36"/>
      <c r="D46" s="36" t="s">
        <v>5</v>
      </c>
      <c r="E46" s="36"/>
      <c r="F46" s="36"/>
      <c r="G46" s="36" t="s">
        <v>5</v>
      </c>
      <c r="H46" s="36"/>
    </row>
    <row r="47" spans="1:16" x14ac:dyDescent="0.25">
      <c r="A47" s="4">
        <v>43</v>
      </c>
      <c r="B47" s="36" t="s">
        <v>5</v>
      </c>
      <c r="C47" s="36"/>
      <c r="D47" s="36"/>
      <c r="E47" s="36"/>
      <c r="F47" s="36"/>
      <c r="G47" s="36"/>
      <c r="H47" s="36" t="s">
        <v>5</v>
      </c>
    </row>
    <row r="48" spans="1:16" x14ac:dyDescent="0.25">
      <c r="A48" s="4">
        <v>44</v>
      </c>
      <c r="B48" s="36" t="s">
        <v>5</v>
      </c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 t="s">
        <v>5</v>
      </c>
      <c r="C49" s="36"/>
      <c r="D49" s="36"/>
      <c r="E49" s="36" t="s">
        <v>5</v>
      </c>
      <c r="F49" s="36"/>
      <c r="G49" s="36" t="s">
        <v>5</v>
      </c>
      <c r="H49" s="36"/>
    </row>
    <row r="50" spans="1:16" x14ac:dyDescent="0.25">
      <c r="A50" s="4">
        <v>46</v>
      </c>
      <c r="B50" s="36"/>
      <c r="C50" s="36" t="s">
        <v>10</v>
      </c>
      <c r="D50" s="36" t="s">
        <v>10</v>
      </c>
      <c r="E50" s="36" t="s">
        <v>5</v>
      </c>
      <c r="F50" s="36" t="s">
        <v>5</v>
      </c>
      <c r="G50" s="36" t="s">
        <v>5</v>
      </c>
      <c r="H50" s="36" t="s">
        <v>5</v>
      </c>
      <c r="M50" s="50"/>
    </row>
    <row r="51" spans="1:16" x14ac:dyDescent="0.25">
      <c r="A51" s="4">
        <v>47</v>
      </c>
      <c r="B51" s="36"/>
      <c r="C51" s="36"/>
      <c r="D51" s="36"/>
      <c r="E51" s="36"/>
      <c r="F51" s="36"/>
      <c r="G51" s="36" t="s">
        <v>5</v>
      </c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 t="s">
        <v>5</v>
      </c>
    </row>
    <row r="53" spans="1:16" x14ac:dyDescent="0.25">
      <c r="A53" s="4">
        <v>49</v>
      </c>
      <c r="B53" s="36"/>
      <c r="C53" s="36"/>
      <c r="D53" s="36"/>
      <c r="E53" s="36" t="s">
        <v>5</v>
      </c>
      <c r="F53" s="36"/>
      <c r="G53" s="36"/>
      <c r="H53" s="36" t="s">
        <v>5</v>
      </c>
      <c r="K53" t="s">
        <v>57</v>
      </c>
    </row>
    <row r="54" spans="1:16" x14ac:dyDescent="0.25">
      <c r="A54" s="4">
        <v>50</v>
      </c>
      <c r="B54" s="36"/>
      <c r="C54" s="36" t="s">
        <v>9</v>
      </c>
      <c r="D54" s="36"/>
      <c r="E54" s="36"/>
      <c r="F54" s="36" t="s">
        <v>5</v>
      </c>
      <c r="G54" s="36"/>
      <c r="H54" s="36"/>
    </row>
    <row r="55" spans="1:16" x14ac:dyDescent="0.25">
      <c r="A55" s="4">
        <v>51</v>
      </c>
      <c r="B55" s="36"/>
      <c r="C55" s="36"/>
      <c r="D55" s="36"/>
      <c r="E55" s="36" t="s">
        <v>5</v>
      </c>
      <c r="F55" s="36"/>
      <c r="G55" s="36"/>
      <c r="H55" s="36"/>
    </row>
    <row r="56" spans="1:16" x14ac:dyDescent="0.25">
      <c r="A56" s="4">
        <v>52</v>
      </c>
      <c r="B56" s="36"/>
      <c r="C56" s="36"/>
      <c r="D56" s="36"/>
      <c r="E56" s="36"/>
      <c r="F56" s="36"/>
      <c r="G56" s="36"/>
      <c r="H56" s="36"/>
    </row>
    <row r="57" spans="1:16" x14ac:dyDescent="0.25">
      <c r="A57" s="4">
        <v>53</v>
      </c>
      <c r="B57" s="36" t="s">
        <v>5</v>
      </c>
      <c r="C57" s="36"/>
      <c r="D57" s="36"/>
      <c r="E57" s="36" t="s">
        <v>5</v>
      </c>
      <c r="F57" s="36"/>
      <c r="G57" s="36" t="s">
        <v>5</v>
      </c>
      <c r="H57" s="36"/>
      <c r="P57" s="17"/>
    </row>
    <row r="58" spans="1:16" x14ac:dyDescent="0.25">
      <c r="A58" s="4">
        <v>54</v>
      </c>
      <c r="B58" s="36"/>
      <c r="C58" s="36"/>
      <c r="D58" s="36"/>
      <c r="E58" s="36" t="s">
        <v>5</v>
      </c>
      <c r="F58" s="36"/>
      <c r="G58" s="36" t="s">
        <v>5</v>
      </c>
      <c r="H58" s="36"/>
    </row>
    <row r="59" spans="1:16" x14ac:dyDescent="0.25">
      <c r="A59" s="4">
        <v>55</v>
      </c>
      <c r="B59" s="36"/>
      <c r="C59" s="36" t="s">
        <v>9</v>
      </c>
      <c r="D59" s="36"/>
      <c r="E59" s="36"/>
      <c r="F59" s="36" t="s">
        <v>5</v>
      </c>
      <c r="G59" s="36"/>
      <c r="H59" s="36" t="s">
        <v>5</v>
      </c>
    </row>
    <row r="60" spans="1:16" x14ac:dyDescent="0.25">
      <c r="A60" s="4">
        <v>56</v>
      </c>
      <c r="B60" s="36"/>
      <c r="C60" s="36" t="s">
        <v>9</v>
      </c>
      <c r="D60" s="36"/>
      <c r="E60" s="36"/>
      <c r="F60" s="36" t="s">
        <v>5</v>
      </c>
      <c r="G60" s="36"/>
      <c r="H60" s="36" t="s">
        <v>5</v>
      </c>
    </row>
    <row r="61" spans="1:16" x14ac:dyDescent="0.25">
      <c r="A61" s="4">
        <v>57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 t="s">
        <v>9</v>
      </c>
      <c r="C65" s="36"/>
      <c r="D65" s="36"/>
      <c r="E65" s="36"/>
      <c r="F65" s="36"/>
      <c r="G65" s="36" t="s">
        <v>5</v>
      </c>
      <c r="H65" s="36"/>
    </row>
    <row r="66" spans="1:8" x14ac:dyDescent="0.25">
      <c r="A66" s="4">
        <v>62</v>
      </c>
      <c r="B66" s="36" t="s">
        <v>5</v>
      </c>
      <c r="C66" s="36"/>
      <c r="D66" s="36"/>
      <c r="E66" s="36"/>
      <c r="F66" s="36"/>
      <c r="G66" s="36" t="s">
        <v>5</v>
      </c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 t="s">
        <v>9</v>
      </c>
      <c r="E71" s="36"/>
      <c r="F71" s="36"/>
      <c r="G71" s="36"/>
      <c r="H71" s="36" t="s">
        <v>5</v>
      </c>
    </row>
    <row r="72" spans="1:8" x14ac:dyDescent="0.25">
      <c r="A72" s="4">
        <v>68</v>
      </c>
      <c r="B72" s="36"/>
      <c r="C72" s="36"/>
      <c r="D72" s="36" t="s">
        <v>9</v>
      </c>
      <c r="E72" s="36"/>
      <c r="F72" s="36"/>
      <c r="G72" s="36"/>
      <c r="H72" s="36" t="s">
        <v>5</v>
      </c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 t="s">
        <v>9</v>
      </c>
      <c r="D74" s="36"/>
      <c r="E74" s="36"/>
      <c r="F74" s="36"/>
      <c r="G74" s="36"/>
      <c r="H74" s="36" t="s">
        <v>5</v>
      </c>
    </row>
    <row r="75" spans="1:8" x14ac:dyDescent="0.25">
      <c r="A75" s="4">
        <v>71</v>
      </c>
      <c r="B75" s="36"/>
      <c r="C75" s="36"/>
      <c r="D75" s="36"/>
      <c r="E75" s="36"/>
      <c r="F75" s="36"/>
      <c r="G75" s="36"/>
      <c r="H75" s="36" t="s">
        <v>5</v>
      </c>
    </row>
    <row r="76" spans="1:8" x14ac:dyDescent="0.25">
      <c r="A76" s="4">
        <v>72</v>
      </c>
      <c r="B76" s="36"/>
      <c r="C76" s="36"/>
      <c r="D76" s="36" t="s">
        <v>9</v>
      </c>
      <c r="E76" s="36"/>
      <c r="F76" s="36"/>
      <c r="G76" s="36" t="s">
        <v>5</v>
      </c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 t="s">
        <v>5</v>
      </c>
      <c r="C80" s="36" t="s">
        <v>5</v>
      </c>
      <c r="D80" s="36" t="s">
        <v>5</v>
      </c>
      <c r="E80" s="36" t="s">
        <v>5</v>
      </c>
      <c r="F80" s="36"/>
      <c r="G80" s="36" t="s">
        <v>5</v>
      </c>
      <c r="H80" s="36" t="s">
        <v>5</v>
      </c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7"/>
      <c r="C83" s="36"/>
      <c r="D83" s="36"/>
      <c r="E83" s="36"/>
      <c r="F83" s="36"/>
      <c r="G83" s="36"/>
      <c r="H83" s="36"/>
    </row>
    <row r="84" spans="1:8" x14ac:dyDescent="0.25">
      <c r="A84" s="4">
        <v>106</v>
      </c>
      <c r="B84" s="37"/>
      <c r="C84" s="36"/>
      <c r="D84" s="36"/>
      <c r="E84" s="36"/>
      <c r="F84" s="36"/>
      <c r="G84" s="36"/>
      <c r="H84" s="36"/>
    </row>
    <row r="85" spans="1:8" x14ac:dyDescent="0.25">
      <c r="A85" s="4">
        <v>107</v>
      </c>
      <c r="B85" s="36"/>
      <c r="C85" s="36"/>
      <c r="D85" s="36"/>
      <c r="E85" s="36" t="s">
        <v>5</v>
      </c>
      <c r="F85" s="36" t="s">
        <v>5</v>
      </c>
      <c r="G85" s="36" t="s">
        <v>5</v>
      </c>
      <c r="H85" s="36" t="s">
        <v>5</v>
      </c>
    </row>
    <row r="86" spans="1:8" x14ac:dyDescent="0.25">
      <c r="A86" s="4">
        <v>108</v>
      </c>
      <c r="B86" s="36"/>
      <c r="C86" s="36"/>
      <c r="D86" s="36"/>
      <c r="E86" s="36" t="s">
        <v>5</v>
      </c>
      <c r="F86" s="36" t="s">
        <v>5</v>
      </c>
      <c r="G86" s="36" t="s">
        <v>5</v>
      </c>
      <c r="H86" s="36" t="s">
        <v>5</v>
      </c>
    </row>
    <row r="87" spans="1:8" x14ac:dyDescent="0.25">
      <c r="A87" s="4">
        <v>109</v>
      </c>
      <c r="B87" s="36"/>
      <c r="C87" s="36"/>
      <c r="D87" s="36"/>
      <c r="E87" s="36"/>
      <c r="F87" s="36"/>
      <c r="G87" s="36" t="s">
        <v>5</v>
      </c>
      <c r="H87" s="36" t="s">
        <v>5</v>
      </c>
    </row>
    <row r="88" spans="1:8" x14ac:dyDescent="0.25">
      <c r="A88" s="4">
        <v>110</v>
      </c>
      <c r="B88" s="36"/>
      <c r="C88" s="36"/>
      <c r="D88" s="36"/>
      <c r="E88" s="36"/>
      <c r="F88" s="36"/>
      <c r="G88" s="36" t="s">
        <v>5</v>
      </c>
      <c r="H88" s="36" t="s">
        <v>5</v>
      </c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 t="s">
        <v>5</v>
      </c>
      <c r="G93" s="36"/>
      <c r="H93" s="36"/>
    </row>
    <row r="94" spans="1:8" x14ac:dyDescent="0.25">
      <c r="A94" s="4">
        <v>116</v>
      </c>
      <c r="B94" s="36"/>
      <c r="C94" s="36"/>
      <c r="D94" s="36"/>
      <c r="E94" s="36" t="s">
        <v>9</v>
      </c>
      <c r="F94" s="36"/>
      <c r="G94" s="36"/>
      <c r="H94" s="36"/>
    </row>
    <row r="95" spans="1:8" x14ac:dyDescent="0.25">
      <c r="A95" s="4">
        <v>117</v>
      </c>
      <c r="B95" s="36"/>
      <c r="C95" s="36" t="s">
        <v>5</v>
      </c>
      <c r="D95" s="36" t="s">
        <v>5</v>
      </c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5</v>
      </c>
      <c r="C97" s="36"/>
      <c r="D97" s="36"/>
      <c r="E97" s="37"/>
      <c r="F97" s="36"/>
      <c r="G97" s="36"/>
      <c r="H97" s="36" t="s">
        <v>5</v>
      </c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 t="s">
        <v>5</v>
      </c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 t="s">
        <v>5</v>
      </c>
      <c r="C101" s="36"/>
      <c r="D101" s="36"/>
      <c r="E101" s="37"/>
      <c r="F101" s="36"/>
      <c r="G101" s="36"/>
      <c r="H101" s="36" t="s">
        <v>5</v>
      </c>
    </row>
    <row r="102" spans="1:8" x14ac:dyDescent="0.25">
      <c r="A102" s="4">
        <v>124</v>
      </c>
      <c r="B102" s="36" t="s">
        <v>5</v>
      </c>
      <c r="C102" s="36" t="s">
        <v>5</v>
      </c>
      <c r="D102" s="36"/>
      <c r="E102" s="36" t="s">
        <v>10</v>
      </c>
      <c r="F102" s="36"/>
      <c r="G102" s="36" t="s">
        <v>5</v>
      </c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 t="s">
        <v>5</v>
      </c>
      <c r="D104" s="36"/>
      <c r="E104" s="36"/>
      <c r="F104" s="36"/>
      <c r="G104" s="36"/>
      <c r="H104" s="36" t="s">
        <v>5</v>
      </c>
    </row>
    <row r="105" spans="1:8" x14ac:dyDescent="0.25">
      <c r="A105" s="4">
        <v>127</v>
      </c>
      <c r="B105" s="36" t="s">
        <v>5</v>
      </c>
      <c r="C105" s="36" t="s">
        <v>5</v>
      </c>
      <c r="D105" s="36"/>
      <c r="E105" s="36" t="s">
        <v>9</v>
      </c>
      <c r="F105" s="36" t="s">
        <v>10</v>
      </c>
      <c r="G105" s="36" t="s">
        <v>5</v>
      </c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/>
      <c r="C107" s="36" t="s">
        <v>10</v>
      </c>
      <c r="D107" s="36" t="s">
        <v>5</v>
      </c>
      <c r="E107" s="36"/>
      <c r="F107" s="36" t="s">
        <v>5</v>
      </c>
      <c r="G107" s="36" t="s">
        <v>5</v>
      </c>
      <c r="H107" s="36"/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/>
      <c r="D109" s="36" t="s">
        <v>10</v>
      </c>
      <c r="E109" s="36"/>
      <c r="F109" s="36" t="s">
        <v>5</v>
      </c>
      <c r="G109" s="36"/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77:H77 D44:E44 G6:H6 B15:E15 C79:C80 B26:C26 F78:G78 E32 D45:D51 D88:D106 E53 I29:I39 I41:I61 I63:I78 D37:E37 C22 F65:F66 G31:G33 D85:F86 B36:B37 E45:E47 E64:F64 E67:F71 D107:E111 E18:H18 C36:F36 F13:H13 B24:E25 B33:E35 B81:C96 E19:E20 F6:F10 F31:F34 B52:G52 F60:F63 D79:G84 F108:F110 G36:H37 H31:H32 G39:H41 G54:H56 B38:E43 B44:C51 B98:C100 C97 B103:C104 C101:C102 B106:C108 C105 B110:C111 C109 B16:C16 B18:D20 B27:E31 B6:E13 B53:D77 G7:G9 B14:H14 E23:G23 G59:H64 G67:H69 H65:H66 D87:G87 E88:G97 F107:H107 B5:H5 H7:H12 D16:H17 B21:H21 F42:H48 H52:H53 H57:H60 H80:H88">
    <cfRule type="cellIs" dxfId="6471" priority="706" operator="equal">
      <formula>"Energia"</formula>
    </cfRule>
    <cfRule type="cellIs" dxfId="6470" priority="708" operator="equal">
      <formula>"Operação"</formula>
    </cfRule>
    <cfRule type="cellIs" dxfId="6469" priority="709" operator="equal">
      <formula>"Chuva"</formula>
    </cfRule>
    <cfRule type="cellIs" dxfId="6468" priority="710" operator="equal">
      <formula>"Elétrico"</formula>
    </cfRule>
    <cfRule type="cellIs" dxfId="6467" priority="711" operator="equal">
      <formula>"Mecânico"</formula>
    </cfRule>
    <cfRule type="cellIs" dxfId="6466" priority="712" operator="equal">
      <formula>"Ok"</formula>
    </cfRule>
  </conditionalFormatting>
  <conditionalFormatting sqref="I5:I16 I19:I26 F77:H77 D44:E44 G6:H6 B15:E15 C79:C80 B26:C26 F78:G78 E32 D45:D51 D88:D106 E53 I29:I39 I41:I61 I63:I78 D37:E37 C22 F65:F66 G31:G33 D85:F86 B36:B37 E45:E47 E64:F64 E67:F71 D107:E111 E18:H18 C36:F36 F13:H13 B24:E25 B33:E35 B81:C96 E19:E20 F6:F10 F31:F34 B52:G52 F60:F63 D79:G84 F108:F110 G36:H37 H31:H32 G39:H41 G54:H56 B38:E43 B44:C51 B98:C100 C97 B103:C104 C101:C102 B106:C108 C105 B110:C111 C109 B16:C16 B18:D20 B27:E31 B6:E13 B53:D77 G7:G9 B14:H14 E23:G23 G59:H64 G67:H69 H65:H66 D87:G87 E88:G97 F107:H107 B5:H5 H7:H12 D16:H17 B21:H21 F42:H48 H52:H53 H57:H60 H80:H88">
    <cfRule type="cellIs" dxfId="6465" priority="707" operator="equal">
      <formula>"Feito"</formula>
    </cfRule>
  </conditionalFormatting>
  <conditionalFormatting sqref="J7">
    <cfRule type="iconSet" priority="705">
      <iconSet iconSet="3Arrows">
        <cfvo type="percent" val="0"/>
        <cfvo type="percent" val="33"/>
        <cfvo type="percent" val="67"/>
      </iconSet>
    </cfRule>
  </conditionalFormatting>
  <conditionalFormatting sqref="G35:H35 G38 C97:F97 E32:F32 D10:D13 E11:E12 G52:G53 G28:H28 B10:C11 B12:B14 B98:D100 B5:F9 E10:F10 F19 F33:F34 G15:H15 G31:H33 G54:H56 B103:D103 C101:D102 C18:C19 C12:C16 G59:H64 G67:H69 H65:H66 H76 G103:G104 G106:G110 G5:H12 H19 H21:H23 G39:H48 H50:H53 H57:H60 H70:H72 G74:H75 G101:H101">
    <cfRule type="cellIs" dxfId="6464" priority="704" operator="equal">
      <formula>"Energia"</formula>
    </cfRule>
  </conditionalFormatting>
  <conditionalFormatting sqref="H78 G35:H35 G74:H75 H70:H71 H33 G38 H96 G101 H99:H100 G52:G53 G108:G110 H89 G28:H28 G103:H103 G15:H15 H31 H93:H94 H107:H108 H50:H51 H76 G106:H106 G5:H12 H19 H21:H23 G104 H110:H111">
    <cfRule type="cellIs" dxfId="6463" priority="697" operator="equal">
      <formula>"Energia"</formula>
    </cfRule>
    <cfRule type="cellIs" dxfId="6462" priority="699" operator="equal">
      <formula>"Operação"</formula>
    </cfRule>
    <cfRule type="cellIs" dxfId="6461" priority="700" operator="equal">
      <formula>"Chuva"</formula>
    </cfRule>
    <cfRule type="cellIs" dxfId="6460" priority="701" operator="equal">
      <formula>"Elétrico"</formula>
    </cfRule>
    <cfRule type="cellIs" dxfId="6459" priority="702" operator="equal">
      <formula>"Mecânico"</formula>
    </cfRule>
    <cfRule type="cellIs" dxfId="6458" priority="703" operator="equal">
      <formula>"Ok"</formula>
    </cfRule>
  </conditionalFormatting>
  <conditionalFormatting sqref="H78 G35:H35 G74:H75 H70:H71 H33 G38 H96 G101 H99:H100 G52:G53 G108:G110 H89 G28:H28 G103:H103 G15:H15 H31 H93:H94 H107:H108 H50:H51 H76 G106:H106 G5:H12 H19 H21:H23 G104 H110:H111">
    <cfRule type="cellIs" dxfId="6457" priority="698" operator="equal">
      <formula>"Feito"</formula>
    </cfRule>
  </conditionalFormatting>
  <conditionalFormatting sqref="E103:F103 F98">
    <cfRule type="cellIs" dxfId="6456" priority="696" operator="equal">
      <formula>"Energia"</formula>
    </cfRule>
  </conditionalFormatting>
  <conditionalFormatting sqref="F111 F11:F12 E103:F103 F15 F56:F57 E73:F73 E55 E50:F50 F98 E58:F58 G30:H30 E75:F76 F51 F53:F54 E59 F22">
    <cfRule type="cellIs" dxfId="6455" priority="689" operator="equal">
      <formula>"Energia"</formula>
    </cfRule>
    <cfRule type="cellIs" dxfId="6454" priority="691" operator="equal">
      <formula>"Operação"</formula>
    </cfRule>
    <cfRule type="cellIs" dxfId="6453" priority="692" operator="equal">
      <formula>"Chuva"</formula>
    </cfRule>
    <cfRule type="cellIs" dxfId="6452" priority="693" operator="equal">
      <formula>"Elétrico"</formula>
    </cfRule>
    <cfRule type="cellIs" dxfId="6451" priority="694" operator="equal">
      <formula>"Mecânico"</formula>
    </cfRule>
    <cfRule type="cellIs" dxfId="6450" priority="695" operator="equal">
      <formula>"Ok"</formula>
    </cfRule>
  </conditionalFormatting>
  <conditionalFormatting sqref="F111 F11:F12 E103:F103 F15 F56:F57 E73:F73 E55 E50:F50 F98 E58:F58 G30:H30 E75:F76 F51 F53:F54 E59 F22">
    <cfRule type="cellIs" dxfId="6449" priority="690" operator="equal">
      <formula>"Feito"</formula>
    </cfRule>
  </conditionalFormatting>
  <conditionalFormatting sqref="B79:B80 B78:E78">
    <cfRule type="cellIs" dxfId="6448" priority="682" operator="equal">
      <formula>"Energia"</formula>
    </cfRule>
    <cfRule type="cellIs" dxfId="6447" priority="684" operator="equal">
      <formula>"Operação"</formula>
    </cfRule>
    <cfRule type="cellIs" dxfId="6446" priority="685" operator="equal">
      <formula>"Chuva"</formula>
    </cfRule>
    <cfRule type="cellIs" dxfId="6445" priority="686" operator="equal">
      <formula>"Elétrico"</formula>
    </cfRule>
    <cfRule type="cellIs" dxfId="6444" priority="687" operator="equal">
      <formula>"Mecânico"</formula>
    </cfRule>
    <cfRule type="cellIs" dxfId="6443" priority="688" operator="equal">
      <formula>"Ok"</formula>
    </cfRule>
  </conditionalFormatting>
  <conditionalFormatting sqref="B79:B80 B78:E78">
    <cfRule type="cellIs" dxfId="6442" priority="683" operator="equal">
      <formula>"Feito"</formula>
    </cfRule>
  </conditionalFormatting>
  <conditionalFormatting sqref="C56">
    <cfRule type="cellIs" dxfId="6441" priority="675" operator="equal">
      <formula>"Energia"</formula>
    </cfRule>
    <cfRule type="cellIs" dxfId="6440" priority="677" operator="equal">
      <formula>"Operação"</formula>
    </cfRule>
    <cfRule type="cellIs" dxfId="6439" priority="678" operator="equal">
      <formula>"Chuva"</formula>
    </cfRule>
    <cfRule type="cellIs" dxfId="6438" priority="679" operator="equal">
      <formula>"Elétrico"</formula>
    </cfRule>
    <cfRule type="cellIs" dxfId="6437" priority="680" operator="equal">
      <formula>"Mecânico"</formula>
    </cfRule>
    <cfRule type="cellIs" dxfId="6436" priority="681" operator="equal">
      <formula>"Ok"</formula>
    </cfRule>
  </conditionalFormatting>
  <conditionalFormatting sqref="C56">
    <cfRule type="cellIs" dxfId="6435" priority="676" operator="equal">
      <formula>"Feito"</formula>
    </cfRule>
  </conditionalFormatting>
  <conditionalFormatting sqref="B111:C111">
    <cfRule type="cellIs" dxfId="6434" priority="674" operator="equal">
      <formula>"Energia"</formula>
    </cfRule>
  </conditionalFormatting>
  <conditionalFormatting sqref="B90:C90">
    <cfRule type="cellIs" dxfId="6433" priority="673" operator="equal">
      <formula>"Energia"</formula>
    </cfRule>
  </conditionalFormatting>
  <conditionalFormatting sqref="B92:C92">
    <cfRule type="cellIs" dxfId="6432" priority="672" operator="equal">
      <formula>"Energia"</formula>
    </cfRule>
  </conditionalFormatting>
  <conditionalFormatting sqref="C27:E27 D28:D30">
    <cfRule type="cellIs" dxfId="6431" priority="671" operator="equal">
      <formula>"Energia"</formula>
    </cfRule>
  </conditionalFormatting>
  <conditionalFormatting sqref="D60:D76">
    <cfRule type="cellIs" dxfId="6430" priority="670" operator="equal">
      <formula>"Energia"</formula>
    </cfRule>
  </conditionalFormatting>
  <conditionalFormatting sqref="C30:D30">
    <cfRule type="cellIs" dxfId="6429" priority="669" operator="equal">
      <formula>"Energia"</formula>
    </cfRule>
  </conditionalFormatting>
  <conditionalFormatting sqref="C35">
    <cfRule type="cellIs" dxfId="6428" priority="668" operator="equal">
      <formula>"Energia"</formula>
    </cfRule>
  </conditionalFormatting>
  <conditionalFormatting sqref="H79">
    <cfRule type="cellIs" dxfId="6427" priority="661" operator="equal">
      <formula>"Energia"</formula>
    </cfRule>
    <cfRule type="cellIs" dxfId="6426" priority="663" operator="equal">
      <formula>"Operação"</formula>
    </cfRule>
    <cfRule type="cellIs" dxfId="6425" priority="664" operator="equal">
      <formula>"Chuva"</formula>
    </cfRule>
    <cfRule type="cellIs" dxfId="6424" priority="665" operator="equal">
      <formula>"Elétrico"</formula>
    </cfRule>
    <cfRule type="cellIs" dxfId="6423" priority="666" operator="equal">
      <formula>"Mecânico"</formula>
    </cfRule>
    <cfRule type="cellIs" dxfId="6422" priority="667" operator="equal">
      <formula>"Ok"</formula>
    </cfRule>
  </conditionalFormatting>
  <conditionalFormatting sqref="H79">
    <cfRule type="cellIs" dxfId="6421" priority="662" operator="equal">
      <formula>"Feito"</formula>
    </cfRule>
  </conditionalFormatting>
  <conditionalFormatting sqref="C41">
    <cfRule type="cellIs" dxfId="6420" priority="659" operator="equal">
      <formula>"Energia"</formula>
    </cfRule>
  </conditionalFormatting>
  <conditionalFormatting sqref="C57:C58">
    <cfRule type="cellIs" dxfId="6419" priority="658" operator="equal">
      <formula>"Energia"</formula>
    </cfRule>
  </conditionalFormatting>
  <conditionalFormatting sqref="C111">
    <cfRule type="cellIs" dxfId="6418" priority="657" operator="equal">
      <formula>"Energia"</formula>
    </cfRule>
  </conditionalFormatting>
  <conditionalFormatting sqref="C108">
    <cfRule type="cellIs" dxfId="6417" priority="656" operator="equal">
      <formula>"Energia"</formula>
    </cfRule>
  </conditionalFormatting>
  <conditionalFormatting sqref="D15:E15">
    <cfRule type="cellIs" dxfId="6416" priority="655" operator="equal">
      <formula>"Energia"</formula>
    </cfRule>
  </conditionalFormatting>
  <conditionalFormatting sqref="D27:D28">
    <cfRule type="cellIs" dxfId="6415" priority="654" operator="equal">
      <formula>"Energia"</formula>
    </cfRule>
  </conditionalFormatting>
  <conditionalFormatting sqref="E28:E29">
    <cfRule type="cellIs" dxfId="6414" priority="653" operator="equal">
      <formula>"Energia"</formula>
    </cfRule>
  </conditionalFormatting>
  <conditionalFormatting sqref="E28:E29">
    <cfRule type="cellIs" dxfId="6413" priority="652" operator="equal">
      <formula>"Energia"</formula>
    </cfRule>
  </conditionalFormatting>
  <conditionalFormatting sqref="D30">
    <cfRule type="cellIs" dxfId="6412" priority="651" operator="equal">
      <formula>"Energia"</formula>
    </cfRule>
  </conditionalFormatting>
  <conditionalFormatting sqref="D39:D40 D44:D53 D77">
    <cfRule type="cellIs" dxfId="6411" priority="650" operator="equal">
      <formula>"Energia"</formula>
    </cfRule>
  </conditionalFormatting>
  <conditionalFormatting sqref="D39:D40 D44:D53 D77">
    <cfRule type="cellIs" dxfId="6410" priority="649" operator="equal">
      <formula>"Energia"</formula>
    </cfRule>
  </conditionalFormatting>
  <conditionalFormatting sqref="D39:D40 D44:D53 D77">
    <cfRule type="cellIs" dxfId="6409" priority="648" operator="equal">
      <formula>"Energia"</formula>
    </cfRule>
  </conditionalFormatting>
  <conditionalFormatting sqref="E27">
    <cfRule type="cellIs" dxfId="6408" priority="647" operator="equal">
      <formula>"Energia"</formula>
    </cfRule>
  </conditionalFormatting>
  <conditionalFormatting sqref="F28">
    <cfRule type="cellIs" dxfId="6407" priority="640" operator="equal">
      <formula>"Energia"</formula>
    </cfRule>
    <cfRule type="cellIs" dxfId="6406" priority="642" operator="equal">
      <formula>"Operação"</formula>
    </cfRule>
    <cfRule type="cellIs" dxfId="6405" priority="643" operator="equal">
      <formula>"Chuva"</formula>
    </cfRule>
    <cfRule type="cellIs" dxfId="6404" priority="644" operator="equal">
      <formula>"Elétrico"</formula>
    </cfRule>
    <cfRule type="cellIs" dxfId="6403" priority="645" operator="equal">
      <formula>"Mecânico"</formula>
    </cfRule>
    <cfRule type="cellIs" dxfId="6402" priority="646" operator="equal">
      <formula>"Ok"</formula>
    </cfRule>
  </conditionalFormatting>
  <conditionalFormatting sqref="F28">
    <cfRule type="cellIs" dxfId="6401" priority="641" operator="equal">
      <formula>"Feito"</formula>
    </cfRule>
  </conditionalFormatting>
  <conditionalFormatting sqref="F28">
    <cfRule type="cellIs" dxfId="6400" priority="639" operator="equal">
      <formula>"Energia"</formula>
    </cfRule>
  </conditionalFormatting>
  <conditionalFormatting sqref="F28">
    <cfRule type="cellIs" dxfId="6399" priority="638" operator="equal">
      <formula>"Energia"</formula>
    </cfRule>
  </conditionalFormatting>
  <conditionalFormatting sqref="G45">
    <cfRule type="cellIs" dxfId="6398" priority="631" operator="equal">
      <formula>"Energia"</formula>
    </cfRule>
    <cfRule type="cellIs" dxfId="6397" priority="633" operator="equal">
      <formula>"Operação"</formula>
    </cfRule>
    <cfRule type="cellIs" dxfId="6396" priority="634" operator="equal">
      <formula>"Chuva"</formula>
    </cfRule>
    <cfRule type="cellIs" dxfId="6395" priority="635" operator="equal">
      <formula>"Elétrico"</formula>
    </cfRule>
    <cfRule type="cellIs" dxfId="6394" priority="636" operator="equal">
      <formula>"Mecânico"</formula>
    </cfRule>
    <cfRule type="cellIs" dxfId="6393" priority="637" operator="equal">
      <formula>"Ok"</formula>
    </cfRule>
  </conditionalFormatting>
  <conditionalFormatting sqref="G45">
    <cfRule type="cellIs" dxfId="6392" priority="632" operator="equal">
      <formula>"Feito"</formula>
    </cfRule>
  </conditionalFormatting>
  <conditionalFormatting sqref="E108">
    <cfRule type="cellIs" dxfId="6391" priority="630" operator="equal">
      <formula>"Energia"</formula>
    </cfRule>
  </conditionalFormatting>
  <conditionalFormatting sqref="G9:H10 H11">
    <cfRule type="cellIs" dxfId="6390" priority="623" operator="equal">
      <formula>"Energia"</formula>
    </cfRule>
    <cfRule type="cellIs" dxfId="6389" priority="625" operator="equal">
      <formula>"Operação"</formula>
    </cfRule>
    <cfRule type="cellIs" dxfId="6388" priority="626" operator="equal">
      <formula>"Chuva"</formula>
    </cfRule>
    <cfRule type="cellIs" dxfId="6387" priority="627" operator="equal">
      <formula>"Elétrico"</formula>
    </cfRule>
    <cfRule type="cellIs" dxfId="6386" priority="628" operator="equal">
      <formula>"Mecânico"</formula>
    </cfRule>
    <cfRule type="cellIs" dxfId="6385" priority="629" operator="equal">
      <formula>"Ok"</formula>
    </cfRule>
  </conditionalFormatting>
  <conditionalFormatting sqref="G9:H10 H11">
    <cfRule type="cellIs" dxfId="6384" priority="624" operator="equal">
      <formula>"Feito"</formula>
    </cfRule>
  </conditionalFormatting>
  <conditionalFormatting sqref="H78">
    <cfRule type="cellIs" dxfId="6383" priority="622" operator="equal">
      <formula>"Energia"</formula>
    </cfRule>
  </conditionalFormatting>
  <conditionalFormatting sqref="G111">
    <cfRule type="cellIs" dxfId="6382" priority="615" operator="equal">
      <formula>"Energia"</formula>
    </cfRule>
    <cfRule type="cellIs" dxfId="6381" priority="617" operator="equal">
      <formula>"Operação"</formula>
    </cfRule>
    <cfRule type="cellIs" dxfId="6380" priority="618" operator="equal">
      <formula>"Chuva"</formula>
    </cfRule>
    <cfRule type="cellIs" dxfId="6379" priority="619" operator="equal">
      <formula>"Elétrico"</formula>
    </cfRule>
    <cfRule type="cellIs" dxfId="6378" priority="620" operator="equal">
      <formula>"Mecânico"</formula>
    </cfRule>
    <cfRule type="cellIs" dxfId="6377" priority="621" operator="equal">
      <formula>"Ok"</formula>
    </cfRule>
  </conditionalFormatting>
  <conditionalFormatting sqref="G111">
    <cfRule type="cellIs" dxfId="6376" priority="616" operator="equal">
      <formula>"Feito"</formula>
    </cfRule>
  </conditionalFormatting>
  <conditionalFormatting sqref="F35 F37:F38 F41">
    <cfRule type="cellIs" dxfId="6375" priority="608" operator="equal">
      <formula>"Energia"</formula>
    </cfRule>
    <cfRule type="cellIs" dxfId="6374" priority="610" operator="equal">
      <formula>"Operação"</formula>
    </cfRule>
    <cfRule type="cellIs" dxfId="6373" priority="611" operator="equal">
      <formula>"Chuva"</formula>
    </cfRule>
    <cfRule type="cellIs" dxfId="6372" priority="612" operator="equal">
      <formula>"Elétrico"</formula>
    </cfRule>
    <cfRule type="cellIs" dxfId="6371" priority="613" operator="equal">
      <formula>"Mecânico"</formula>
    </cfRule>
    <cfRule type="cellIs" dxfId="6370" priority="614" operator="equal">
      <formula>"Ok"</formula>
    </cfRule>
  </conditionalFormatting>
  <conditionalFormatting sqref="F35 F37:F38 F41">
    <cfRule type="cellIs" dxfId="6369" priority="609" operator="equal">
      <formula>"Feito"</formula>
    </cfRule>
  </conditionalFormatting>
  <conditionalFormatting sqref="H24">
    <cfRule type="cellIs" dxfId="6368" priority="601" operator="equal">
      <formula>"Energia"</formula>
    </cfRule>
    <cfRule type="cellIs" dxfId="6367" priority="603" operator="equal">
      <formula>"Operação"</formula>
    </cfRule>
    <cfRule type="cellIs" dxfId="6366" priority="604" operator="equal">
      <formula>"Chuva"</formula>
    </cfRule>
    <cfRule type="cellIs" dxfId="6365" priority="605" operator="equal">
      <formula>"Elétrico"</formula>
    </cfRule>
    <cfRule type="cellIs" dxfId="6364" priority="606" operator="equal">
      <formula>"Mecânico"</formula>
    </cfRule>
    <cfRule type="cellIs" dxfId="6363" priority="607" operator="equal">
      <formula>"Ok"</formula>
    </cfRule>
  </conditionalFormatting>
  <conditionalFormatting sqref="H24">
    <cfRule type="cellIs" dxfId="6362" priority="602" operator="equal">
      <formula>"Feito"</formula>
    </cfRule>
  </conditionalFormatting>
  <conditionalFormatting sqref="D26:E26">
    <cfRule type="cellIs" dxfId="6361" priority="594" operator="equal">
      <formula>"Energia"</formula>
    </cfRule>
    <cfRule type="cellIs" dxfId="6360" priority="596" operator="equal">
      <formula>"Operação"</formula>
    </cfRule>
    <cfRule type="cellIs" dxfId="6359" priority="597" operator="equal">
      <formula>"Chuva"</formula>
    </cfRule>
    <cfRule type="cellIs" dxfId="6358" priority="598" operator="equal">
      <formula>"Elétrico"</formula>
    </cfRule>
    <cfRule type="cellIs" dxfId="6357" priority="599" operator="equal">
      <formula>"Mecânico"</formula>
    </cfRule>
    <cfRule type="cellIs" dxfId="6356" priority="600" operator="equal">
      <formula>"Ok"</formula>
    </cfRule>
  </conditionalFormatting>
  <conditionalFormatting sqref="D26:E26">
    <cfRule type="cellIs" dxfId="6355" priority="595" operator="equal">
      <formula>"Feito"</formula>
    </cfRule>
  </conditionalFormatting>
  <conditionalFormatting sqref="G73:H73">
    <cfRule type="cellIs" dxfId="6354" priority="587" operator="equal">
      <formula>"Energia"</formula>
    </cfRule>
    <cfRule type="cellIs" dxfId="6353" priority="589" operator="equal">
      <formula>"Operação"</formula>
    </cfRule>
    <cfRule type="cellIs" dxfId="6352" priority="590" operator="equal">
      <formula>"Chuva"</formula>
    </cfRule>
    <cfRule type="cellIs" dxfId="6351" priority="591" operator="equal">
      <formula>"Elétrico"</formula>
    </cfRule>
    <cfRule type="cellIs" dxfId="6350" priority="592" operator="equal">
      <formula>"Mecânico"</formula>
    </cfRule>
    <cfRule type="cellIs" dxfId="6349" priority="593" operator="equal">
      <formula>"Ok"</formula>
    </cfRule>
  </conditionalFormatting>
  <conditionalFormatting sqref="G73:H73">
    <cfRule type="cellIs" dxfId="6348" priority="588" operator="equal">
      <formula>"Feito"</formula>
    </cfRule>
  </conditionalFormatting>
  <conditionalFormatting sqref="G70:G72">
    <cfRule type="cellIs" dxfId="6347" priority="580" operator="equal">
      <formula>"Energia"</formula>
    </cfRule>
    <cfRule type="cellIs" dxfId="6346" priority="582" operator="equal">
      <formula>"Operação"</formula>
    </cfRule>
    <cfRule type="cellIs" dxfId="6345" priority="583" operator="equal">
      <formula>"Chuva"</formula>
    </cfRule>
    <cfRule type="cellIs" dxfId="6344" priority="584" operator="equal">
      <formula>"Elétrico"</formula>
    </cfRule>
    <cfRule type="cellIs" dxfId="6343" priority="585" operator="equal">
      <formula>"Mecânico"</formula>
    </cfRule>
    <cfRule type="cellIs" dxfId="6342" priority="586" operator="equal">
      <formula>"Ok"</formula>
    </cfRule>
  </conditionalFormatting>
  <conditionalFormatting sqref="G70:G72">
    <cfRule type="cellIs" dxfId="6341" priority="581" operator="equal">
      <formula>"Feito"</formula>
    </cfRule>
  </conditionalFormatting>
  <conditionalFormatting sqref="C97:D97 C95:D95">
    <cfRule type="cellIs" dxfId="6340" priority="579" operator="equal">
      <formula>"Energia"</formula>
    </cfRule>
  </conditionalFormatting>
  <conditionalFormatting sqref="E13:H13">
    <cfRule type="cellIs" dxfId="6339" priority="578" operator="equal">
      <formula>"Energia"</formula>
    </cfRule>
  </conditionalFormatting>
  <conditionalFormatting sqref="D16:E16">
    <cfRule type="cellIs" dxfId="6338" priority="577" operator="equal">
      <formula>"Energia"</formula>
    </cfRule>
  </conditionalFormatting>
  <conditionalFormatting sqref="D17:D20">
    <cfRule type="cellIs" dxfId="6337" priority="576" operator="equal">
      <formula>"Energia"</formula>
    </cfRule>
  </conditionalFormatting>
  <conditionalFormatting sqref="E18:H18">
    <cfRule type="cellIs" dxfId="6336" priority="575" operator="equal">
      <formula>"Energia"</formula>
    </cfRule>
  </conditionalFormatting>
  <conditionalFormatting sqref="D36">
    <cfRule type="cellIs" dxfId="6335" priority="574" operator="equal">
      <formula>"Energia"</formula>
    </cfRule>
  </conditionalFormatting>
  <conditionalFormatting sqref="D36">
    <cfRule type="cellIs" dxfId="6334" priority="573" operator="equal">
      <formula>"Energia"</formula>
    </cfRule>
  </conditionalFormatting>
  <conditionalFormatting sqref="D14:H14">
    <cfRule type="cellIs" dxfId="6333" priority="572" operator="equal">
      <formula>"Energia"</formula>
    </cfRule>
  </conditionalFormatting>
  <conditionalFormatting sqref="E17:H17">
    <cfRule type="cellIs" dxfId="6332" priority="571" operator="equal">
      <formula>"Energia"</formula>
    </cfRule>
  </conditionalFormatting>
  <conditionalFormatting sqref="G29">
    <cfRule type="cellIs" dxfId="6331" priority="556" operator="equal">
      <formula>"Energia"</formula>
    </cfRule>
    <cfRule type="cellIs" dxfId="6330" priority="558" operator="equal">
      <formula>"Operação"</formula>
    </cfRule>
    <cfRule type="cellIs" dxfId="6329" priority="559" operator="equal">
      <formula>"Chuva"</formula>
    </cfRule>
    <cfRule type="cellIs" dxfId="6328" priority="560" operator="equal">
      <formula>"Elétrico"</formula>
    </cfRule>
    <cfRule type="cellIs" dxfId="6327" priority="561" operator="equal">
      <formula>"Mecânico"</formula>
    </cfRule>
    <cfRule type="cellIs" dxfId="6326" priority="562" operator="equal">
      <formula>"Ok"</formula>
    </cfRule>
  </conditionalFormatting>
  <conditionalFormatting sqref="G29">
    <cfRule type="cellIs" dxfId="6325" priority="557" operator="equal">
      <formula>"Feito"</formula>
    </cfRule>
  </conditionalFormatting>
  <conditionalFormatting sqref="G29">
    <cfRule type="cellIs" dxfId="6324" priority="555" operator="equal">
      <formula>"Energia"</formula>
    </cfRule>
  </conditionalFormatting>
  <conditionalFormatting sqref="D33:E33 D34">
    <cfRule type="cellIs" dxfId="6323" priority="554" operator="equal">
      <formula>"Energia"</formula>
    </cfRule>
  </conditionalFormatting>
  <conditionalFormatting sqref="D33:E33 D34">
    <cfRule type="cellIs" dxfId="6322" priority="553" operator="equal">
      <formula>"Energia"</formula>
    </cfRule>
  </conditionalFormatting>
  <conditionalFormatting sqref="E36">
    <cfRule type="cellIs" dxfId="6321" priority="552" operator="equal">
      <formula>"Energia"</formula>
    </cfRule>
  </conditionalFormatting>
  <conditionalFormatting sqref="E36">
    <cfRule type="cellIs" dxfId="6320" priority="551" operator="equal">
      <formula>"Energia"</formula>
    </cfRule>
  </conditionalFormatting>
  <conditionalFormatting sqref="G36:H36">
    <cfRule type="cellIs" dxfId="6319" priority="550" operator="equal">
      <formula>"Energia"</formula>
    </cfRule>
  </conditionalFormatting>
  <conditionalFormatting sqref="G36:H36">
    <cfRule type="cellIs" dxfId="6318" priority="549" operator="equal">
      <formula>"Energia"</formula>
    </cfRule>
  </conditionalFormatting>
  <conditionalFormatting sqref="E37 G37:H37">
    <cfRule type="cellIs" dxfId="6317" priority="548" operator="equal">
      <formula>"Energia"</formula>
    </cfRule>
  </conditionalFormatting>
  <conditionalFormatting sqref="E37 G37:H37">
    <cfRule type="cellIs" dxfId="6316" priority="547" operator="equal">
      <formula>"Energia"</formula>
    </cfRule>
  </conditionalFormatting>
  <conditionalFormatting sqref="E39">
    <cfRule type="cellIs" dxfId="6315" priority="546" operator="equal">
      <formula>"Energia"</formula>
    </cfRule>
  </conditionalFormatting>
  <conditionalFormatting sqref="E39">
    <cfRule type="cellIs" dxfId="6314" priority="545" operator="equal">
      <formula>"Energia"</formula>
    </cfRule>
  </conditionalFormatting>
  <conditionalFormatting sqref="E39">
    <cfRule type="cellIs" dxfId="6313" priority="544" operator="equal">
      <formula>"Energia"</formula>
    </cfRule>
  </conditionalFormatting>
  <conditionalFormatting sqref="E56">
    <cfRule type="cellIs" dxfId="6312" priority="537" operator="equal">
      <formula>"Energia"</formula>
    </cfRule>
    <cfRule type="cellIs" dxfId="6311" priority="539" operator="equal">
      <formula>"Operação"</formula>
    </cfRule>
    <cfRule type="cellIs" dxfId="6310" priority="540" operator="equal">
      <formula>"Chuva"</formula>
    </cfRule>
    <cfRule type="cellIs" dxfId="6309" priority="541" operator="equal">
      <formula>"Elétrico"</formula>
    </cfRule>
    <cfRule type="cellIs" dxfId="6308" priority="542" operator="equal">
      <formula>"Mecânico"</formula>
    </cfRule>
    <cfRule type="cellIs" dxfId="6307" priority="543" operator="equal">
      <formula>"Ok"</formula>
    </cfRule>
  </conditionalFormatting>
  <conditionalFormatting sqref="E56">
    <cfRule type="cellIs" dxfId="6306" priority="538" operator="equal">
      <formula>"Feito"</formula>
    </cfRule>
  </conditionalFormatting>
  <conditionalFormatting sqref="E57">
    <cfRule type="cellIs" dxfId="6305" priority="530" operator="equal">
      <formula>"Energia"</formula>
    </cfRule>
    <cfRule type="cellIs" dxfId="6304" priority="532" operator="equal">
      <formula>"Operação"</formula>
    </cfRule>
    <cfRule type="cellIs" dxfId="6303" priority="533" operator="equal">
      <formula>"Chuva"</formula>
    </cfRule>
    <cfRule type="cellIs" dxfId="6302" priority="534" operator="equal">
      <formula>"Elétrico"</formula>
    </cfRule>
    <cfRule type="cellIs" dxfId="6301" priority="535" operator="equal">
      <formula>"Mecânico"</formula>
    </cfRule>
    <cfRule type="cellIs" dxfId="6300" priority="536" operator="equal">
      <formula>"Ok"</formula>
    </cfRule>
  </conditionalFormatting>
  <conditionalFormatting sqref="E57">
    <cfRule type="cellIs" dxfId="6299" priority="531" operator="equal">
      <formula>"Feito"</formula>
    </cfRule>
  </conditionalFormatting>
  <conditionalFormatting sqref="E77">
    <cfRule type="cellIs" dxfId="6298" priority="523" operator="equal">
      <formula>"Energia"</formula>
    </cfRule>
    <cfRule type="cellIs" dxfId="6297" priority="525" operator="equal">
      <formula>"Operação"</formula>
    </cfRule>
    <cfRule type="cellIs" dxfId="6296" priority="526" operator="equal">
      <formula>"Chuva"</formula>
    </cfRule>
    <cfRule type="cellIs" dxfId="6295" priority="527" operator="equal">
      <formula>"Elétrico"</formula>
    </cfRule>
    <cfRule type="cellIs" dxfId="6294" priority="528" operator="equal">
      <formula>"Mecânico"</formula>
    </cfRule>
    <cfRule type="cellIs" dxfId="6293" priority="529" operator="equal">
      <formula>"Ok"</formula>
    </cfRule>
  </conditionalFormatting>
  <conditionalFormatting sqref="E77">
    <cfRule type="cellIs" dxfId="6292" priority="524" operator="equal">
      <formula>"Feito"</formula>
    </cfRule>
  </conditionalFormatting>
  <conditionalFormatting sqref="G35:H35">
    <cfRule type="cellIs" dxfId="6291" priority="500" operator="equal">
      <formula>"Energia"</formula>
    </cfRule>
    <cfRule type="cellIs" dxfId="6290" priority="502" operator="equal">
      <formula>"Operação"</formula>
    </cfRule>
    <cfRule type="cellIs" dxfId="6289" priority="503" operator="equal">
      <formula>"Chuva"</formula>
    </cfRule>
    <cfRule type="cellIs" dxfId="6288" priority="504" operator="equal">
      <formula>"Elétrico"</formula>
    </cfRule>
    <cfRule type="cellIs" dxfId="6287" priority="505" operator="equal">
      <formula>"Mecânico"</formula>
    </cfRule>
    <cfRule type="cellIs" dxfId="6286" priority="506" operator="equal">
      <formula>"Ok"</formula>
    </cfRule>
  </conditionalFormatting>
  <conditionalFormatting sqref="G35:H35">
    <cfRule type="cellIs" dxfId="6285" priority="501" operator="equal">
      <formula>"Feito"</formula>
    </cfRule>
  </conditionalFormatting>
  <conditionalFormatting sqref="H26 H29">
    <cfRule type="cellIs" dxfId="6284" priority="493" operator="equal">
      <formula>"Energia"</formula>
    </cfRule>
    <cfRule type="cellIs" dxfId="6283" priority="495" operator="equal">
      <formula>"Operação"</formula>
    </cfRule>
    <cfRule type="cellIs" dxfId="6282" priority="496" operator="equal">
      <formula>"Chuva"</formula>
    </cfRule>
    <cfRule type="cellIs" dxfId="6281" priority="497" operator="equal">
      <formula>"Elétrico"</formula>
    </cfRule>
    <cfRule type="cellIs" dxfId="6280" priority="498" operator="equal">
      <formula>"Mecânico"</formula>
    </cfRule>
    <cfRule type="cellIs" dxfId="6279" priority="499" operator="equal">
      <formula>"Ok"</formula>
    </cfRule>
  </conditionalFormatting>
  <conditionalFormatting sqref="H26 H29">
    <cfRule type="cellIs" dxfId="6278" priority="494" operator="equal">
      <formula>"Feito"</formula>
    </cfRule>
  </conditionalFormatting>
  <conditionalFormatting sqref="H26 H29">
    <cfRule type="cellIs" dxfId="6277" priority="492" operator="equal">
      <formula>"Energia"</formula>
    </cfRule>
  </conditionalFormatting>
  <conditionalFormatting sqref="G27">
    <cfRule type="cellIs" dxfId="6276" priority="477" operator="equal">
      <formula>"Energia"</formula>
    </cfRule>
    <cfRule type="cellIs" dxfId="6275" priority="479" operator="equal">
      <formula>"Operação"</formula>
    </cfRule>
    <cfRule type="cellIs" dxfId="6274" priority="480" operator="equal">
      <formula>"Chuva"</formula>
    </cfRule>
    <cfRule type="cellIs" dxfId="6273" priority="481" operator="equal">
      <formula>"Elétrico"</formula>
    </cfRule>
    <cfRule type="cellIs" dxfId="6272" priority="482" operator="equal">
      <formula>"Mecânico"</formula>
    </cfRule>
    <cfRule type="cellIs" dxfId="6271" priority="483" operator="equal">
      <formula>"Ok"</formula>
    </cfRule>
  </conditionalFormatting>
  <conditionalFormatting sqref="G27">
    <cfRule type="cellIs" dxfId="6270" priority="478" operator="equal">
      <formula>"Feito"</formula>
    </cfRule>
  </conditionalFormatting>
  <conditionalFormatting sqref="G27">
    <cfRule type="cellIs" dxfId="6269" priority="476" operator="equal">
      <formula>"Energia"</formula>
    </cfRule>
  </conditionalFormatting>
  <conditionalFormatting sqref="G34:H34">
    <cfRule type="cellIs" dxfId="6268" priority="469" operator="equal">
      <formula>"Energia"</formula>
    </cfRule>
    <cfRule type="cellIs" dxfId="6267" priority="471" operator="equal">
      <formula>"Operação"</formula>
    </cfRule>
    <cfRule type="cellIs" dxfId="6266" priority="472" operator="equal">
      <formula>"Chuva"</formula>
    </cfRule>
    <cfRule type="cellIs" dxfId="6265" priority="473" operator="equal">
      <formula>"Elétrico"</formula>
    </cfRule>
    <cfRule type="cellIs" dxfId="6264" priority="474" operator="equal">
      <formula>"Mecânico"</formula>
    </cfRule>
    <cfRule type="cellIs" dxfId="6263" priority="475" operator="equal">
      <formula>"Ok"</formula>
    </cfRule>
  </conditionalFormatting>
  <conditionalFormatting sqref="G34:H34">
    <cfRule type="cellIs" dxfId="6262" priority="470" operator="equal">
      <formula>"Feito"</formula>
    </cfRule>
  </conditionalFormatting>
  <conditionalFormatting sqref="G34:H34">
    <cfRule type="cellIs" dxfId="6261" priority="468" operator="equal">
      <formula>"Energia"</formula>
    </cfRule>
  </conditionalFormatting>
  <conditionalFormatting sqref="H38">
    <cfRule type="cellIs" dxfId="6260" priority="461" operator="equal">
      <formula>"Energia"</formula>
    </cfRule>
    <cfRule type="cellIs" dxfId="6259" priority="463" operator="equal">
      <formula>"Operação"</formula>
    </cfRule>
    <cfRule type="cellIs" dxfId="6258" priority="464" operator="equal">
      <formula>"Chuva"</formula>
    </cfRule>
    <cfRule type="cellIs" dxfId="6257" priority="465" operator="equal">
      <formula>"Elétrico"</formula>
    </cfRule>
    <cfRule type="cellIs" dxfId="6256" priority="466" operator="equal">
      <formula>"Mecânico"</formula>
    </cfRule>
    <cfRule type="cellIs" dxfId="6255" priority="467" operator="equal">
      <formula>"Ok"</formula>
    </cfRule>
  </conditionalFormatting>
  <conditionalFormatting sqref="H38">
    <cfRule type="cellIs" dxfId="6254" priority="462" operator="equal">
      <formula>"Feito"</formula>
    </cfRule>
  </conditionalFormatting>
  <conditionalFormatting sqref="H38">
    <cfRule type="cellIs" dxfId="6253" priority="460" operator="equal">
      <formula>"Energia"</formula>
    </cfRule>
  </conditionalFormatting>
  <conditionalFormatting sqref="H38">
    <cfRule type="cellIs" dxfId="6252" priority="459" operator="equal">
      <formula>"Energia"</formula>
    </cfRule>
  </conditionalFormatting>
  <conditionalFormatting sqref="H33">
    <cfRule type="cellIs" dxfId="6251" priority="452" operator="equal">
      <formula>"Energia"</formula>
    </cfRule>
    <cfRule type="cellIs" dxfId="6250" priority="454" operator="equal">
      <formula>"Operação"</formula>
    </cfRule>
    <cfRule type="cellIs" dxfId="6249" priority="455" operator="equal">
      <formula>"Chuva"</formula>
    </cfRule>
    <cfRule type="cellIs" dxfId="6248" priority="456" operator="equal">
      <formula>"Elétrico"</formula>
    </cfRule>
    <cfRule type="cellIs" dxfId="6247" priority="457" operator="equal">
      <formula>"Mecânico"</formula>
    </cfRule>
    <cfRule type="cellIs" dxfId="6246" priority="458" operator="equal">
      <formula>"Ok"</formula>
    </cfRule>
  </conditionalFormatting>
  <conditionalFormatting sqref="H33">
    <cfRule type="cellIs" dxfId="6245" priority="453" operator="equal">
      <formula>"Feito"</formula>
    </cfRule>
  </conditionalFormatting>
  <conditionalFormatting sqref="B18 D18">
    <cfRule type="cellIs" dxfId="6244" priority="451" operator="equal">
      <formula>"Energia"</formula>
    </cfRule>
  </conditionalFormatting>
  <conditionalFormatting sqref="B27">
    <cfRule type="cellIs" dxfId="6243" priority="450" operator="equal">
      <formula>"Energia"</formula>
    </cfRule>
  </conditionalFormatting>
  <conditionalFormatting sqref="B28:C28">
    <cfRule type="cellIs" dxfId="6242" priority="449" operator="equal">
      <formula>"Energia"</formula>
    </cfRule>
  </conditionalFormatting>
  <conditionalFormatting sqref="B29">
    <cfRule type="cellIs" dxfId="6241" priority="448" operator="equal">
      <formula>"Energia"</formula>
    </cfRule>
  </conditionalFormatting>
  <conditionalFormatting sqref="B30">
    <cfRule type="cellIs" dxfId="6240" priority="447" operator="equal">
      <formula>"Energia"</formula>
    </cfRule>
  </conditionalFormatting>
  <conditionalFormatting sqref="B34">
    <cfRule type="cellIs" dxfId="6239" priority="446" operator="equal">
      <formula>"Energia"</formula>
    </cfRule>
  </conditionalFormatting>
  <conditionalFormatting sqref="B35:C35">
    <cfRule type="cellIs" dxfId="6238" priority="445" operator="equal">
      <formula>"Energia"</formula>
    </cfRule>
  </conditionalFormatting>
  <conditionalFormatting sqref="B38">
    <cfRule type="cellIs" dxfId="6237" priority="444" operator="equal">
      <formula>"Energia"</formula>
    </cfRule>
  </conditionalFormatting>
  <conditionalFormatting sqref="C28">
    <cfRule type="cellIs" dxfId="6236" priority="443" operator="equal">
      <formula>"Energia"</formula>
    </cfRule>
  </conditionalFormatting>
  <conditionalFormatting sqref="C30">
    <cfRule type="cellIs" dxfId="6235" priority="442" operator="equal">
      <formula>"Energia"</formula>
    </cfRule>
  </conditionalFormatting>
  <conditionalFormatting sqref="C35">
    <cfRule type="cellIs" dxfId="6234" priority="441" operator="equal">
      <formula>"Energia"</formula>
    </cfRule>
  </conditionalFormatting>
  <conditionalFormatting sqref="D37">
    <cfRule type="cellIs" dxfId="6233" priority="440" operator="equal">
      <formula>"Energia"</formula>
    </cfRule>
  </conditionalFormatting>
  <conditionalFormatting sqref="D37">
    <cfRule type="cellIs" dxfId="6232" priority="439" operator="equal">
      <formula>"Energia"</formula>
    </cfRule>
  </conditionalFormatting>
  <conditionalFormatting sqref="F27">
    <cfRule type="cellIs" dxfId="6231" priority="424" operator="equal">
      <formula>"Energia"</formula>
    </cfRule>
    <cfRule type="cellIs" dxfId="6230" priority="426" operator="equal">
      <formula>"Operação"</formula>
    </cfRule>
    <cfRule type="cellIs" dxfId="6229" priority="427" operator="equal">
      <formula>"Chuva"</formula>
    </cfRule>
    <cfRule type="cellIs" dxfId="6228" priority="428" operator="equal">
      <formula>"Elétrico"</formula>
    </cfRule>
    <cfRule type="cellIs" dxfId="6227" priority="429" operator="equal">
      <formula>"Mecânico"</formula>
    </cfRule>
    <cfRule type="cellIs" dxfId="6226" priority="430" operator="equal">
      <formula>"Ok"</formula>
    </cfRule>
  </conditionalFormatting>
  <conditionalFormatting sqref="F27">
    <cfRule type="cellIs" dxfId="6225" priority="425" operator="equal">
      <formula>"Feito"</formula>
    </cfRule>
  </conditionalFormatting>
  <conditionalFormatting sqref="B106">
    <cfRule type="cellIs" dxfId="6224" priority="423" operator="equal">
      <formula>"Energia"</formula>
    </cfRule>
  </conditionalFormatting>
  <conditionalFormatting sqref="B108">
    <cfRule type="cellIs" dxfId="6223" priority="422" operator="equal">
      <formula>"Energia"</formula>
    </cfRule>
  </conditionalFormatting>
  <conditionalFormatting sqref="E27:E29">
    <cfRule type="cellIs" dxfId="6222" priority="421" operator="equal">
      <formula>"Energia"</formula>
    </cfRule>
  </conditionalFormatting>
  <conditionalFormatting sqref="F92">
    <cfRule type="cellIs" dxfId="6221" priority="420" operator="equal">
      <formula>"Energia"</formula>
    </cfRule>
  </conditionalFormatting>
  <conditionalFormatting sqref="F90">
    <cfRule type="cellIs" dxfId="6220" priority="419" operator="equal">
      <formula>"Energia"</formula>
    </cfRule>
  </conditionalFormatting>
  <conditionalFormatting sqref="H49">
    <cfRule type="cellIs" dxfId="6219" priority="412" operator="equal">
      <formula>"Energia"</formula>
    </cfRule>
    <cfRule type="cellIs" dxfId="6218" priority="414" operator="equal">
      <formula>"Operação"</formula>
    </cfRule>
    <cfRule type="cellIs" dxfId="6217" priority="415" operator="equal">
      <formula>"Chuva"</formula>
    </cfRule>
    <cfRule type="cellIs" dxfId="6216" priority="416" operator="equal">
      <formula>"Elétrico"</formula>
    </cfRule>
    <cfRule type="cellIs" dxfId="6215" priority="417" operator="equal">
      <formula>"Mecânico"</formula>
    </cfRule>
    <cfRule type="cellIs" dxfId="6214" priority="418" operator="equal">
      <formula>"Ok"</formula>
    </cfRule>
  </conditionalFormatting>
  <conditionalFormatting sqref="H49">
    <cfRule type="cellIs" dxfId="6213" priority="413" operator="equal">
      <formula>"Feito"</formula>
    </cfRule>
  </conditionalFormatting>
  <conditionalFormatting sqref="G92:G93">
    <cfRule type="cellIs" dxfId="6212" priority="411" operator="equal">
      <formula>"Energia"</formula>
    </cfRule>
  </conditionalFormatting>
  <conditionalFormatting sqref="G95">
    <cfRule type="cellIs" dxfId="6211" priority="410" operator="equal">
      <formula>"Energia"</formula>
    </cfRule>
  </conditionalFormatting>
  <conditionalFormatting sqref="G97">
    <cfRule type="cellIs" dxfId="6210" priority="409" operator="equal">
      <formula>"Energia"</formula>
    </cfRule>
  </conditionalFormatting>
  <conditionalFormatting sqref="G98">
    <cfRule type="cellIs" dxfId="6209" priority="402" operator="equal">
      <formula>"Energia"</formula>
    </cfRule>
    <cfRule type="cellIs" dxfId="6208" priority="404" operator="equal">
      <formula>"Operação"</formula>
    </cfRule>
    <cfRule type="cellIs" dxfId="6207" priority="405" operator="equal">
      <formula>"Chuva"</formula>
    </cfRule>
    <cfRule type="cellIs" dxfId="6206" priority="406" operator="equal">
      <formula>"Elétrico"</formula>
    </cfRule>
    <cfRule type="cellIs" dxfId="6205" priority="407" operator="equal">
      <formula>"Mecânico"</formula>
    </cfRule>
    <cfRule type="cellIs" dxfId="6204" priority="408" operator="equal">
      <formula>"Ok"</formula>
    </cfRule>
  </conditionalFormatting>
  <conditionalFormatting sqref="G98">
    <cfRule type="cellIs" dxfId="6203" priority="403" operator="equal">
      <formula>"Feito"</formula>
    </cfRule>
  </conditionalFormatting>
  <conditionalFormatting sqref="G98">
    <cfRule type="cellIs" dxfId="6202" priority="401" operator="equal">
      <formula>"Energia"</formula>
    </cfRule>
  </conditionalFormatting>
  <conditionalFormatting sqref="H91">
    <cfRule type="cellIs" dxfId="6201" priority="394" operator="equal">
      <formula>"Energia"</formula>
    </cfRule>
    <cfRule type="cellIs" dxfId="6200" priority="396" operator="equal">
      <formula>"Operação"</formula>
    </cfRule>
    <cfRule type="cellIs" dxfId="6199" priority="397" operator="equal">
      <formula>"Chuva"</formula>
    </cfRule>
    <cfRule type="cellIs" dxfId="6198" priority="398" operator="equal">
      <formula>"Elétrico"</formula>
    </cfRule>
    <cfRule type="cellIs" dxfId="6197" priority="399" operator="equal">
      <formula>"Mecânico"</formula>
    </cfRule>
    <cfRule type="cellIs" dxfId="6196" priority="400" operator="equal">
      <formula>"Ok"</formula>
    </cfRule>
  </conditionalFormatting>
  <conditionalFormatting sqref="H91">
    <cfRule type="cellIs" dxfId="6195" priority="395" operator="equal">
      <formula>"Feito"</formula>
    </cfRule>
  </conditionalFormatting>
  <conditionalFormatting sqref="H91">
    <cfRule type="cellIs" dxfId="6194" priority="393" operator="equal">
      <formula>"Energia"</formula>
    </cfRule>
  </conditionalFormatting>
  <conditionalFormatting sqref="H98">
    <cfRule type="cellIs" dxfId="6193" priority="378" operator="equal">
      <formula>"Energia"</formula>
    </cfRule>
    <cfRule type="cellIs" dxfId="6192" priority="380" operator="equal">
      <formula>"Operação"</formula>
    </cfRule>
    <cfRule type="cellIs" dxfId="6191" priority="381" operator="equal">
      <formula>"Chuva"</formula>
    </cfRule>
    <cfRule type="cellIs" dxfId="6190" priority="382" operator="equal">
      <formula>"Elétrico"</formula>
    </cfRule>
    <cfRule type="cellIs" dxfId="6189" priority="383" operator="equal">
      <formula>"Mecânico"</formula>
    </cfRule>
    <cfRule type="cellIs" dxfId="6188" priority="384" operator="equal">
      <formula>"Ok"</formula>
    </cfRule>
  </conditionalFormatting>
  <conditionalFormatting sqref="H98">
    <cfRule type="cellIs" dxfId="6187" priority="379" operator="equal">
      <formula>"Feito"</formula>
    </cfRule>
  </conditionalFormatting>
  <conditionalFormatting sqref="H98">
    <cfRule type="cellIs" dxfId="6186" priority="377" operator="equal">
      <formula>"Energia"</formula>
    </cfRule>
  </conditionalFormatting>
  <conditionalFormatting sqref="B15:B16">
    <cfRule type="cellIs" dxfId="6185" priority="376" operator="equal">
      <formula>"Energia"</formula>
    </cfRule>
  </conditionalFormatting>
  <conditionalFormatting sqref="B18">
    <cfRule type="cellIs" dxfId="6184" priority="375" operator="equal">
      <formula>"Energia"</formula>
    </cfRule>
  </conditionalFormatting>
  <conditionalFormatting sqref="C32:D32">
    <cfRule type="cellIs" dxfId="6183" priority="368" operator="equal">
      <formula>"Energia"</formula>
    </cfRule>
    <cfRule type="cellIs" dxfId="6182" priority="370" operator="equal">
      <formula>"Operação"</formula>
    </cfRule>
    <cfRule type="cellIs" dxfId="6181" priority="371" operator="equal">
      <formula>"Chuva"</formula>
    </cfRule>
    <cfRule type="cellIs" dxfId="6180" priority="372" operator="equal">
      <formula>"Elétrico"</formula>
    </cfRule>
    <cfRule type="cellIs" dxfId="6179" priority="373" operator="equal">
      <formula>"Mecânico"</formula>
    </cfRule>
    <cfRule type="cellIs" dxfId="6178" priority="374" operator="equal">
      <formula>"Ok"</formula>
    </cfRule>
  </conditionalFormatting>
  <conditionalFormatting sqref="C32:D32">
    <cfRule type="cellIs" dxfId="6177" priority="369" operator="equal">
      <formula>"Feito"</formula>
    </cfRule>
  </conditionalFormatting>
  <conditionalFormatting sqref="C32:D32">
    <cfRule type="cellIs" dxfId="6176" priority="367" operator="equal">
      <formula>"Energia"</formula>
    </cfRule>
  </conditionalFormatting>
  <conditionalFormatting sqref="B95">
    <cfRule type="cellIs" dxfId="6175" priority="366" operator="equal">
      <formula>"Energia"</formula>
    </cfRule>
  </conditionalFormatting>
  <conditionalFormatting sqref="B100">
    <cfRule type="cellIs" dxfId="6174" priority="365" operator="equal">
      <formula>"Energia"</formula>
    </cfRule>
  </conditionalFormatting>
  <conditionalFormatting sqref="C28">
    <cfRule type="cellIs" dxfId="6173" priority="364" operator="equal">
      <formula>"Energia"</formula>
    </cfRule>
  </conditionalFormatting>
  <conditionalFormatting sqref="C36">
    <cfRule type="cellIs" dxfId="6172" priority="363" operator="equal">
      <formula>"Energia"</formula>
    </cfRule>
  </conditionalFormatting>
  <conditionalFormatting sqref="C35">
    <cfRule type="cellIs" dxfId="6171" priority="362" operator="equal">
      <formula>"Energia"</formula>
    </cfRule>
  </conditionalFormatting>
  <conditionalFormatting sqref="D91">
    <cfRule type="cellIs" dxfId="6170" priority="361" operator="equal">
      <formula>"Energia"</formula>
    </cfRule>
  </conditionalFormatting>
  <conditionalFormatting sqref="D104">
    <cfRule type="cellIs" dxfId="6169" priority="360" operator="equal">
      <formula>"Energia"</formula>
    </cfRule>
  </conditionalFormatting>
  <conditionalFormatting sqref="E90">
    <cfRule type="cellIs" dxfId="6168" priority="359" operator="equal">
      <formula>"Energia"</formula>
    </cfRule>
  </conditionalFormatting>
  <conditionalFormatting sqref="E92">
    <cfRule type="cellIs" dxfId="6167" priority="358" operator="equal">
      <formula>"Energia"</formula>
    </cfRule>
  </conditionalFormatting>
  <conditionalFormatting sqref="E98">
    <cfRule type="cellIs" dxfId="6166" priority="351" operator="equal">
      <formula>"Energia"</formula>
    </cfRule>
    <cfRule type="cellIs" dxfId="6165" priority="353" operator="equal">
      <formula>"Operação"</formula>
    </cfRule>
    <cfRule type="cellIs" dxfId="6164" priority="354" operator="equal">
      <formula>"Chuva"</formula>
    </cfRule>
    <cfRule type="cellIs" dxfId="6163" priority="355" operator="equal">
      <formula>"Elétrico"</formula>
    </cfRule>
    <cfRule type="cellIs" dxfId="6162" priority="356" operator="equal">
      <formula>"Mecânico"</formula>
    </cfRule>
    <cfRule type="cellIs" dxfId="6161" priority="357" operator="equal">
      <formula>"Ok"</formula>
    </cfRule>
  </conditionalFormatting>
  <conditionalFormatting sqref="E98">
    <cfRule type="cellIs" dxfId="6160" priority="352" operator="equal">
      <formula>"Feito"</formula>
    </cfRule>
  </conditionalFormatting>
  <conditionalFormatting sqref="E100">
    <cfRule type="cellIs" dxfId="6159" priority="344" operator="equal">
      <formula>"Energia"</formula>
    </cfRule>
    <cfRule type="cellIs" dxfId="6158" priority="346" operator="equal">
      <formula>"Operação"</formula>
    </cfRule>
    <cfRule type="cellIs" dxfId="6157" priority="347" operator="equal">
      <formula>"Chuva"</formula>
    </cfRule>
    <cfRule type="cellIs" dxfId="6156" priority="348" operator="equal">
      <formula>"Elétrico"</formula>
    </cfRule>
    <cfRule type="cellIs" dxfId="6155" priority="349" operator="equal">
      <formula>"Mecânico"</formula>
    </cfRule>
    <cfRule type="cellIs" dxfId="6154" priority="350" operator="equal">
      <formula>"Ok"</formula>
    </cfRule>
  </conditionalFormatting>
  <conditionalFormatting sqref="E100">
    <cfRule type="cellIs" dxfId="6153" priority="345" operator="equal">
      <formula>"Feito"</formula>
    </cfRule>
  </conditionalFormatting>
  <conditionalFormatting sqref="E101">
    <cfRule type="cellIs" dxfId="6152" priority="337" operator="equal">
      <formula>"Energia"</formula>
    </cfRule>
    <cfRule type="cellIs" dxfId="6151" priority="339" operator="equal">
      <formula>"Operação"</formula>
    </cfRule>
    <cfRule type="cellIs" dxfId="6150" priority="340" operator="equal">
      <formula>"Chuva"</formula>
    </cfRule>
    <cfRule type="cellIs" dxfId="6149" priority="341" operator="equal">
      <formula>"Elétrico"</formula>
    </cfRule>
    <cfRule type="cellIs" dxfId="6148" priority="342" operator="equal">
      <formula>"Mecânico"</formula>
    </cfRule>
    <cfRule type="cellIs" dxfId="6147" priority="343" operator="equal">
      <formula>"Ok"</formula>
    </cfRule>
  </conditionalFormatting>
  <conditionalFormatting sqref="E101">
    <cfRule type="cellIs" dxfId="6146" priority="338" operator="equal">
      <formula>"Feito"</formula>
    </cfRule>
  </conditionalFormatting>
  <conditionalFormatting sqref="H92">
    <cfRule type="cellIs" dxfId="6145" priority="330" operator="equal">
      <formula>"Energia"</formula>
    </cfRule>
    <cfRule type="cellIs" dxfId="6144" priority="332" operator="equal">
      <formula>"Operação"</formula>
    </cfRule>
    <cfRule type="cellIs" dxfId="6143" priority="333" operator="equal">
      <formula>"Chuva"</formula>
    </cfRule>
    <cfRule type="cellIs" dxfId="6142" priority="334" operator="equal">
      <formula>"Elétrico"</formula>
    </cfRule>
    <cfRule type="cellIs" dxfId="6141" priority="335" operator="equal">
      <formula>"Mecânico"</formula>
    </cfRule>
    <cfRule type="cellIs" dxfId="6140" priority="336" operator="equal">
      <formula>"Ok"</formula>
    </cfRule>
  </conditionalFormatting>
  <conditionalFormatting sqref="H92">
    <cfRule type="cellIs" dxfId="6139" priority="331" operator="equal">
      <formula>"Feito"</formula>
    </cfRule>
  </conditionalFormatting>
  <conditionalFormatting sqref="B106">
    <cfRule type="cellIs" dxfId="6138" priority="329" operator="equal">
      <formula>"Energia"</formula>
    </cfRule>
  </conditionalFormatting>
  <conditionalFormatting sqref="C37">
    <cfRule type="cellIs" dxfId="6137" priority="322" operator="equal">
      <formula>"Energia"</formula>
    </cfRule>
    <cfRule type="cellIs" dxfId="6136" priority="324" operator="equal">
      <formula>"Operação"</formula>
    </cfRule>
    <cfRule type="cellIs" dxfId="6135" priority="325" operator="equal">
      <formula>"Chuva"</formula>
    </cfRule>
    <cfRule type="cellIs" dxfId="6134" priority="326" operator="equal">
      <formula>"Elétrico"</formula>
    </cfRule>
    <cfRule type="cellIs" dxfId="6133" priority="327" operator="equal">
      <formula>"Mecânico"</formula>
    </cfRule>
    <cfRule type="cellIs" dxfId="6132" priority="328" operator="equal">
      <formula>"Ok"</formula>
    </cfRule>
  </conditionalFormatting>
  <conditionalFormatting sqref="C37">
    <cfRule type="cellIs" dxfId="6131" priority="323" operator="equal">
      <formula>"Feito"</formula>
    </cfRule>
  </conditionalFormatting>
  <conditionalFormatting sqref="C37">
    <cfRule type="cellIs" dxfId="6130" priority="321" operator="equal">
      <formula>"Energia"</formula>
    </cfRule>
  </conditionalFormatting>
  <conditionalFormatting sqref="E22">
    <cfRule type="cellIs" dxfId="6129" priority="314" operator="equal">
      <formula>"Energia"</formula>
    </cfRule>
    <cfRule type="cellIs" dxfId="6128" priority="316" operator="equal">
      <formula>"Operação"</formula>
    </cfRule>
    <cfRule type="cellIs" dxfId="6127" priority="317" operator="equal">
      <formula>"Chuva"</formula>
    </cfRule>
    <cfRule type="cellIs" dxfId="6126" priority="318" operator="equal">
      <formula>"Elétrico"</formula>
    </cfRule>
    <cfRule type="cellIs" dxfId="6125" priority="319" operator="equal">
      <formula>"Mecânico"</formula>
    </cfRule>
    <cfRule type="cellIs" dxfId="6124" priority="320" operator="equal">
      <formula>"Ok"</formula>
    </cfRule>
  </conditionalFormatting>
  <conditionalFormatting sqref="E22">
    <cfRule type="cellIs" dxfId="6123" priority="315" operator="equal">
      <formula>"Feito"</formula>
    </cfRule>
  </conditionalFormatting>
  <conditionalFormatting sqref="F25">
    <cfRule type="cellIs" dxfId="6122" priority="300" operator="equal">
      <formula>"Energia"</formula>
    </cfRule>
    <cfRule type="cellIs" dxfId="6121" priority="302" operator="equal">
      <formula>"Operação"</formula>
    </cfRule>
    <cfRule type="cellIs" dxfId="6120" priority="303" operator="equal">
      <formula>"Chuva"</formula>
    </cfRule>
    <cfRule type="cellIs" dxfId="6119" priority="304" operator="equal">
      <formula>"Elétrico"</formula>
    </cfRule>
    <cfRule type="cellIs" dxfId="6118" priority="305" operator="equal">
      <formula>"Mecânico"</formula>
    </cfRule>
    <cfRule type="cellIs" dxfId="6117" priority="306" operator="equal">
      <formula>"Ok"</formula>
    </cfRule>
  </conditionalFormatting>
  <conditionalFormatting sqref="F25">
    <cfRule type="cellIs" dxfId="6116" priority="301" operator="equal">
      <formula>"Feito"</formula>
    </cfRule>
  </conditionalFormatting>
  <conditionalFormatting sqref="F25">
    <cfRule type="cellIs" dxfId="6115" priority="299" operator="equal">
      <formula>"Energia"</formula>
    </cfRule>
  </conditionalFormatting>
  <conditionalFormatting sqref="F100">
    <cfRule type="cellIs" dxfId="6114" priority="292" operator="equal">
      <formula>"Energia"</formula>
    </cfRule>
    <cfRule type="cellIs" dxfId="6113" priority="294" operator="equal">
      <formula>"Operação"</formula>
    </cfRule>
    <cfRule type="cellIs" dxfId="6112" priority="295" operator="equal">
      <formula>"Chuva"</formula>
    </cfRule>
    <cfRule type="cellIs" dxfId="6111" priority="296" operator="equal">
      <formula>"Elétrico"</formula>
    </cfRule>
    <cfRule type="cellIs" dxfId="6110" priority="297" operator="equal">
      <formula>"Mecânico"</formula>
    </cfRule>
    <cfRule type="cellIs" dxfId="6109" priority="298" operator="equal">
      <formula>"Ok"</formula>
    </cfRule>
  </conditionalFormatting>
  <conditionalFormatting sqref="F100">
    <cfRule type="cellIs" dxfId="6108" priority="293" operator="equal">
      <formula>"Feito"</formula>
    </cfRule>
  </conditionalFormatting>
  <conditionalFormatting sqref="G100">
    <cfRule type="cellIs" dxfId="6107" priority="285" operator="equal">
      <formula>"Energia"</formula>
    </cfRule>
    <cfRule type="cellIs" dxfId="6106" priority="287" operator="equal">
      <formula>"Operação"</formula>
    </cfRule>
    <cfRule type="cellIs" dxfId="6105" priority="288" operator="equal">
      <formula>"Chuva"</formula>
    </cfRule>
    <cfRule type="cellIs" dxfId="6104" priority="289" operator="equal">
      <formula>"Elétrico"</formula>
    </cfRule>
    <cfRule type="cellIs" dxfId="6103" priority="290" operator="equal">
      <formula>"Mecânico"</formula>
    </cfRule>
    <cfRule type="cellIs" dxfId="6102" priority="291" operator="equal">
      <formula>"Ok"</formula>
    </cfRule>
  </conditionalFormatting>
  <conditionalFormatting sqref="G100">
    <cfRule type="cellIs" dxfId="6101" priority="286" operator="equal">
      <formula>"Feito"</formula>
    </cfRule>
  </conditionalFormatting>
  <conditionalFormatting sqref="H95">
    <cfRule type="cellIs" dxfId="6100" priority="278" operator="equal">
      <formula>"Energia"</formula>
    </cfRule>
    <cfRule type="cellIs" dxfId="6099" priority="280" operator="equal">
      <formula>"Operação"</formula>
    </cfRule>
    <cfRule type="cellIs" dxfId="6098" priority="281" operator="equal">
      <formula>"Chuva"</formula>
    </cfRule>
    <cfRule type="cellIs" dxfId="6097" priority="282" operator="equal">
      <formula>"Elétrico"</formula>
    </cfRule>
    <cfRule type="cellIs" dxfId="6096" priority="283" operator="equal">
      <formula>"Mecânico"</formula>
    </cfRule>
    <cfRule type="cellIs" dxfId="6095" priority="284" operator="equal">
      <formula>"Ok"</formula>
    </cfRule>
  </conditionalFormatting>
  <conditionalFormatting sqref="H95">
    <cfRule type="cellIs" dxfId="6094" priority="279" operator="equal">
      <formula>"Feito"</formula>
    </cfRule>
  </conditionalFormatting>
  <conditionalFormatting sqref="H90">
    <cfRule type="cellIs" dxfId="6093" priority="271" operator="equal">
      <formula>"Energia"</formula>
    </cfRule>
    <cfRule type="cellIs" dxfId="6092" priority="273" operator="equal">
      <formula>"Operação"</formula>
    </cfRule>
    <cfRule type="cellIs" dxfId="6091" priority="274" operator="equal">
      <formula>"Chuva"</formula>
    </cfRule>
    <cfRule type="cellIs" dxfId="6090" priority="275" operator="equal">
      <formula>"Elétrico"</formula>
    </cfRule>
    <cfRule type="cellIs" dxfId="6089" priority="276" operator="equal">
      <formula>"Mecânico"</formula>
    </cfRule>
    <cfRule type="cellIs" dxfId="6088" priority="277" operator="equal">
      <formula>"Ok"</formula>
    </cfRule>
  </conditionalFormatting>
  <conditionalFormatting sqref="H90">
    <cfRule type="cellIs" dxfId="6087" priority="272" operator="equal">
      <formula>"Feito"</formula>
    </cfRule>
  </conditionalFormatting>
  <conditionalFormatting sqref="C29">
    <cfRule type="cellIs" dxfId="6086" priority="270" operator="equal">
      <formula>"Energia"</formula>
    </cfRule>
  </conditionalFormatting>
  <conditionalFormatting sqref="C31">
    <cfRule type="cellIs" dxfId="6085" priority="269" operator="equal">
      <formula>"Energia"</formula>
    </cfRule>
  </conditionalFormatting>
  <conditionalFormatting sqref="C33">
    <cfRule type="cellIs" dxfId="6084" priority="268" operator="equal">
      <formula>"Energia"</formula>
    </cfRule>
  </conditionalFormatting>
  <conditionalFormatting sqref="B30">
    <cfRule type="cellIs" dxfId="6083" priority="267" operator="equal">
      <formula>"Energia"</formula>
    </cfRule>
  </conditionalFormatting>
  <conditionalFormatting sqref="B32">
    <cfRule type="cellIs" dxfId="6082" priority="260" operator="equal">
      <formula>"Energia"</formula>
    </cfRule>
    <cfRule type="cellIs" dxfId="6081" priority="262" operator="equal">
      <formula>"Operação"</formula>
    </cfRule>
    <cfRule type="cellIs" dxfId="6080" priority="263" operator="equal">
      <formula>"Chuva"</formula>
    </cfRule>
    <cfRule type="cellIs" dxfId="6079" priority="264" operator="equal">
      <formula>"Elétrico"</formula>
    </cfRule>
    <cfRule type="cellIs" dxfId="6078" priority="265" operator="equal">
      <formula>"Mecânico"</formula>
    </cfRule>
    <cfRule type="cellIs" dxfId="6077" priority="266" operator="equal">
      <formula>"Ok"</formula>
    </cfRule>
  </conditionalFormatting>
  <conditionalFormatting sqref="B32">
    <cfRule type="cellIs" dxfId="6076" priority="261" operator="equal">
      <formula>"Feito"</formula>
    </cfRule>
  </conditionalFormatting>
  <conditionalFormatting sqref="B32">
    <cfRule type="cellIs" dxfId="6075" priority="259" operator="equal">
      <formula>"Energia"</formula>
    </cfRule>
  </conditionalFormatting>
  <conditionalFormatting sqref="B38">
    <cfRule type="cellIs" dxfId="6074" priority="258" operator="equal">
      <formula>"Energia"</formula>
    </cfRule>
  </conditionalFormatting>
  <conditionalFormatting sqref="D22">
    <cfRule type="cellIs" dxfId="6073" priority="251" operator="equal">
      <formula>"Energia"</formula>
    </cfRule>
    <cfRule type="cellIs" dxfId="6072" priority="253" operator="equal">
      <formula>"Operação"</formula>
    </cfRule>
    <cfRule type="cellIs" dxfId="6071" priority="254" operator="equal">
      <formula>"Chuva"</formula>
    </cfRule>
    <cfRule type="cellIs" dxfId="6070" priority="255" operator="equal">
      <formula>"Elétrico"</formula>
    </cfRule>
    <cfRule type="cellIs" dxfId="6069" priority="256" operator="equal">
      <formula>"Mecânico"</formula>
    </cfRule>
    <cfRule type="cellIs" dxfId="6068" priority="257" operator="equal">
      <formula>"Ok"</formula>
    </cfRule>
  </conditionalFormatting>
  <conditionalFormatting sqref="D22">
    <cfRule type="cellIs" dxfId="6067" priority="252" operator="equal">
      <formula>"Feito"</formula>
    </cfRule>
  </conditionalFormatting>
  <conditionalFormatting sqref="D22">
    <cfRule type="cellIs" dxfId="6066" priority="250" operator="equal">
      <formula>"Energia"</formula>
    </cfRule>
  </conditionalFormatting>
  <conditionalFormatting sqref="D29">
    <cfRule type="cellIs" dxfId="6065" priority="249" operator="equal">
      <formula>"Energia"</formula>
    </cfRule>
  </conditionalFormatting>
  <conditionalFormatting sqref="D30:D31 D33:D36">
    <cfRule type="cellIs" dxfId="6064" priority="248" operator="equal">
      <formula>"Energia"</formula>
    </cfRule>
  </conditionalFormatting>
  <conditionalFormatting sqref="D37">
    <cfRule type="cellIs" dxfId="6063" priority="247" operator="equal">
      <formula>"Energia"</formula>
    </cfRule>
  </conditionalFormatting>
  <conditionalFormatting sqref="E34:E35">
    <cfRule type="cellIs" dxfId="6062" priority="246" operator="equal">
      <formula>"Energia"</formula>
    </cfRule>
  </conditionalFormatting>
  <conditionalFormatting sqref="E34:E35">
    <cfRule type="cellIs" dxfId="6061" priority="245" operator="equal">
      <formula>"Energia"</formula>
    </cfRule>
  </conditionalFormatting>
  <conditionalFormatting sqref="E34:E35">
    <cfRule type="cellIs" dxfId="6060" priority="244" operator="equal">
      <formula>"Energia"</formula>
    </cfRule>
  </conditionalFormatting>
  <conditionalFormatting sqref="E37">
    <cfRule type="cellIs" dxfId="6059" priority="243" operator="equal">
      <formula>"Energia"</formula>
    </cfRule>
  </conditionalFormatting>
  <conditionalFormatting sqref="E37">
    <cfRule type="cellIs" dxfId="6058" priority="242" operator="equal">
      <formula>"Energia"</formula>
    </cfRule>
  </conditionalFormatting>
  <conditionalFormatting sqref="E37">
    <cfRule type="cellIs" dxfId="6057" priority="241" operator="equal">
      <formula>"Energia"</formula>
    </cfRule>
  </conditionalFormatting>
  <conditionalFormatting sqref="F72">
    <cfRule type="cellIs" dxfId="6056" priority="234" operator="equal">
      <formula>"Energia"</formula>
    </cfRule>
    <cfRule type="cellIs" dxfId="6055" priority="236" operator="equal">
      <formula>"Operação"</formula>
    </cfRule>
    <cfRule type="cellIs" dxfId="6054" priority="237" operator="equal">
      <formula>"Chuva"</formula>
    </cfRule>
    <cfRule type="cellIs" dxfId="6053" priority="238" operator="equal">
      <formula>"Elétrico"</formula>
    </cfRule>
    <cfRule type="cellIs" dxfId="6052" priority="239" operator="equal">
      <formula>"Mecânico"</formula>
    </cfRule>
    <cfRule type="cellIs" dxfId="6051" priority="240" operator="equal">
      <formula>"Ok"</formula>
    </cfRule>
  </conditionalFormatting>
  <conditionalFormatting sqref="F72">
    <cfRule type="cellIs" dxfId="6050" priority="235" operator="equal">
      <formula>"Feito"</formula>
    </cfRule>
  </conditionalFormatting>
  <conditionalFormatting sqref="F72">
    <cfRule type="cellIs" dxfId="6049" priority="233" operator="equal">
      <formula>"Energia"</formula>
    </cfRule>
  </conditionalFormatting>
  <conditionalFormatting sqref="F65">
    <cfRule type="cellIs" dxfId="6048" priority="232" operator="equal">
      <formula>"Energia"</formula>
    </cfRule>
  </conditionalFormatting>
  <conditionalFormatting sqref="H37">
    <cfRule type="cellIs" dxfId="6047" priority="231" operator="equal">
      <formula>"Energia"</formula>
    </cfRule>
  </conditionalFormatting>
  <conditionalFormatting sqref="H37">
    <cfRule type="cellIs" dxfId="6046" priority="230" operator="equal">
      <formula>"Energia"</formula>
    </cfRule>
  </conditionalFormatting>
  <conditionalFormatting sqref="B22">
    <cfRule type="cellIs" dxfId="6045" priority="223" operator="equal">
      <formula>"Energia"</formula>
    </cfRule>
    <cfRule type="cellIs" dxfId="6044" priority="225" operator="equal">
      <formula>"Operação"</formula>
    </cfRule>
    <cfRule type="cellIs" dxfId="6043" priority="226" operator="equal">
      <formula>"Chuva"</formula>
    </cfRule>
    <cfRule type="cellIs" dxfId="6042" priority="227" operator="equal">
      <formula>"Elétrico"</formula>
    </cfRule>
    <cfRule type="cellIs" dxfId="6041" priority="228" operator="equal">
      <formula>"Mecânico"</formula>
    </cfRule>
    <cfRule type="cellIs" dxfId="6040" priority="229" operator="equal">
      <formula>"Ok"</formula>
    </cfRule>
  </conditionalFormatting>
  <conditionalFormatting sqref="B22">
    <cfRule type="cellIs" dxfId="6039" priority="224" operator="equal">
      <formula>"Feito"</formula>
    </cfRule>
  </conditionalFormatting>
  <conditionalFormatting sqref="E61:E63 E65:E66">
    <cfRule type="cellIs" dxfId="6038" priority="216" operator="equal">
      <formula>"Energia"</formula>
    </cfRule>
    <cfRule type="cellIs" dxfId="6037" priority="218" operator="equal">
      <formula>"Operação"</formula>
    </cfRule>
    <cfRule type="cellIs" dxfId="6036" priority="219" operator="equal">
      <formula>"Chuva"</formula>
    </cfRule>
    <cfRule type="cellIs" dxfId="6035" priority="220" operator="equal">
      <formula>"Elétrico"</formula>
    </cfRule>
    <cfRule type="cellIs" dxfId="6034" priority="221" operator="equal">
      <formula>"Mecânico"</formula>
    </cfRule>
    <cfRule type="cellIs" dxfId="6033" priority="222" operator="equal">
      <formula>"Ok"</formula>
    </cfRule>
  </conditionalFormatting>
  <conditionalFormatting sqref="E61:E63 E65:E66">
    <cfRule type="cellIs" dxfId="6032" priority="217" operator="equal">
      <formula>"Feito"</formula>
    </cfRule>
  </conditionalFormatting>
  <conditionalFormatting sqref="E104:E106 E99">
    <cfRule type="cellIs" dxfId="6031" priority="209" operator="equal">
      <formula>"Energia"</formula>
    </cfRule>
    <cfRule type="cellIs" dxfId="6030" priority="211" operator="equal">
      <formula>"Operação"</formula>
    </cfRule>
    <cfRule type="cellIs" dxfId="6029" priority="212" operator="equal">
      <formula>"Chuva"</formula>
    </cfRule>
    <cfRule type="cellIs" dxfId="6028" priority="213" operator="equal">
      <formula>"Elétrico"</formula>
    </cfRule>
    <cfRule type="cellIs" dxfId="6027" priority="214" operator="equal">
      <formula>"Mecânico"</formula>
    </cfRule>
    <cfRule type="cellIs" dxfId="6026" priority="215" operator="equal">
      <formula>"Ok"</formula>
    </cfRule>
  </conditionalFormatting>
  <conditionalFormatting sqref="E104:E106 E99">
    <cfRule type="cellIs" dxfId="6025" priority="210" operator="equal">
      <formula>"Feito"</formula>
    </cfRule>
  </conditionalFormatting>
  <conditionalFormatting sqref="B17:C17">
    <cfRule type="cellIs" dxfId="6024" priority="202" operator="equal">
      <formula>"Energia"</formula>
    </cfRule>
    <cfRule type="cellIs" dxfId="6023" priority="204" operator="equal">
      <formula>"Operação"</formula>
    </cfRule>
    <cfRule type="cellIs" dxfId="6022" priority="205" operator="equal">
      <formula>"Chuva"</formula>
    </cfRule>
    <cfRule type="cellIs" dxfId="6021" priority="206" operator="equal">
      <formula>"Elétrico"</formula>
    </cfRule>
    <cfRule type="cellIs" dxfId="6020" priority="207" operator="equal">
      <formula>"Mecânico"</formula>
    </cfRule>
    <cfRule type="cellIs" dxfId="6019" priority="208" operator="equal">
      <formula>"Ok"</formula>
    </cfRule>
  </conditionalFormatting>
  <conditionalFormatting sqref="B17:C17">
    <cfRule type="cellIs" dxfId="6018" priority="203" operator="equal">
      <formula>"Feito"</formula>
    </cfRule>
  </conditionalFormatting>
  <conditionalFormatting sqref="B17:C17">
    <cfRule type="cellIs" dxfId="6017" priority="201" operator="equal">
      <formula>"Energia"</formula>
    </cfRule>
  </conditionalFormatting>
  <conditionalFormatting sqref="B36:B37">
    <cfRule type="cellIs" dxfId="6016" priority="200" operator="equal">
      <formula>"Energia"</formula>
    </cfRule>
  </conditionalFormatting>
  <conditionalFormatting sqref="B36:B37">
    <cfRule type="cellIs" dxfId="6015" priority="199" operator="equal">
      <formula>"Energia"</formula>
    </cfRule>
  </conditionalFormatting>
  <conditionalFormatting sqref="B59:B60">
    <cfRule type="cellIs" dxfId="6014" priority="198" operator="equal">
      <formula>"Energia"</formula>
    </cfRule>
  </conditionalFormatting>
  <conditionalFormatting sqref="B59:B60">
    <cfRule type="cellIs" dxfId="6013" priority="197" operator="equal">
      <formula>"Energia"</formula>
    </cfRule>
  </conditionalFormatting>
  <conditionalFormatting sqref="B76 B64 B70:B72 B74">
    <cfRule type="cellIs" dxfId="6012" priority="196" operator="equal">
      <formula>"Energia"</formula>
    </cfRule>
  </conditionalFormatting>
  <conditionalFormatting sqref="B76 B64 B70:B72 B74">
    <cfRule type="cellIs" dxfId="6011" priority="195" operator="equal">
      <formula>"Energia"</formula>
    </cfRule>
  </conditionalFormatting>
  <conditionalFormatting sqref="C65:C66 C61:C63">
    <cfRule type="cellIs" dxfId="6010" priority="194" operator="equal">
      <formula>"Energia"</formula>
    </cfRule>
  </conditionalFormatting>
  <conditionalFormatting sqref="C65:C66 C61:C63">
    <cfRule type="cellIs" dxfId="6009" priority="193" operator="equal">
      <formula>"Energia"</formula>
    </cfRule>
  </conditionalFormatting>
  <conditionalFormatting sqref="C23:D23">
    <cfRule type="cellIs" dxfId="6008" priority="186" operator="equal">
      <formula>"Energia"</formula>
    </cfRule>
    <cfRule type="cellIs" dxfId="6007" priority="188" operator="equal">
      <formula>"Operação"</formula>
    </cfRule>
    <cfRule type="cellIs" dxfId="6006" priority="189" operator="equal">
      <formula>"Chuva"</formula>
    </cfRule>
    <cfRule type="cellIs" dxfId="6005" priority="190" operator="equal">
      <formula>"Elétrico"</formula>
    </cfRule>
    <cfRule type="cellIs" dxfId="6004" priority="191" operator="equal">
      <formula>"Mecânico"</formula>
    </cfRule>
    <cfRule type="cellIs" dxfId="6003" priority="192" operator="equal">
      <formula>"Ok"</formula>
    </cfRule>
  </conditionalFormatting>
  <conditionalFormatting sqref="C23:D23">
    <cfRule type="cellIs" dxfId="6002" priority="187" operator="equal">
      <formula>"Feito"</formula>
    </cfRule>
  </conditionalFormatting>
  <conditionalFormatting sqref="C23:D23">
    <cfRule type="cellIs" dxfId="6001" priority="185" operator="equal">
      <formula>"Energia"</formula>
    </cfRule>
  </conditionalFormatting>
  <conditionalFormatting sqref="D76 D64 D58 D54:D55 D38 D34:D36 D70:D72">
    <cfRule type="cellIs" dxfId="6000" priority="184" operator="equal">
      <formula>"Energia"</formula>
    </cfRule>
  </conditionalFormatting>
  <conditionalFormatting sqref="D76 D64 D58 D54:D55 D38 D34:D36 D70:D72">
    <cfRule type="cellIs" dxfId="5999" priority="183" operator="equal">
      <formula>"Energia"</formula>
    </cfRule>
  </conditionalFormatting>
  <conditionalFormatting sqref="C76 C65:C66 C63 C61">
    <cfRule type="cellIs" dxfId="5998" priority="182" operator="equal">
      <formula>"Energia"</formula>
    </cfRule>
  </conditionalFormatting>
  <conditionalFormatting sqref="E74">
    <cfRule type="cellIs" dxfId="5997" priority="175" operator="equal">
      <formula>"Energia"</formula>
    </cfRule>
    <cfRule type="cellIs" dxfId="5996" priority="177" operator="equal">
      <formula>"Operação"</formula>
    </cfRule>
    <cfRule type="cellIs" dxfId="5995" priority="178" operator="equal">
      <formula>"Chuva"</formula>
    </cfRule>
    <cfRule type="cellIs" dxfId="5994" priority="179" operator="equal">
      <formula>"Elétrico"</formula>
    </cfRule>
    <cfRule type="cellIs" dxfId="5993" priority="180" operator="equal">
      <formula>"Mecânico"</formula>
    </cfRule>
    <cfRule type="cellIs" dxfId="5992" priority="181" operator="equal">
      <formula>"Ok"</formula>
    </cfRule>
  </conditionalFormatting>
  <conditionalFormatting sqref="E74">
    <cfRule type="cellIs" dxfId="5991" priority="176" operator="equal">
      <formula>"Feito"</formula>
    </cfRule>
  </conditionalFormatting>
  <conditionalFormatting sqref="C36 C34">
    <cfRule type="cellIs" dxfId="5990" priority="174" operator="equal">
      <formula>"Energia"</formula>
    </cfRule>
  </conditionalFormatting>
  <conditionalFormatting sqref="B107 B95 B85:B86 B76 B71 B65:B66 B63 B61 B53:B55 B41:B44 B39 B37 B35 B33 B31 B29">
    <cfRule type="cellIs" dxfId="5989" priority="173" operator="equal">
      <formula>"Energia"</formula>
    </cfRule>
  </conditionalFormatting>
  <conditionalFormatting sqref="D83:D84 D74 D65:D66 D63 D61">
    <cfRule type="cellIs" dxfId="5988" priority="172" operator="equal">
      <formula>"Energia"</formula>
    </cfRule>
  </conditionalFormatting>
  <conditionalFormatting sqref="D83:D84 D74 D65:D66 D63 D61">
    <cfRule type="cellIs" dxfId="5987" priority="171" operator="equal">
      <formula>"Energia"</formula>
    </cfRule>
  </conditionalFormatting>
  <conditionalFormatting sqref="E40">
    <cfRule type="cellIs" dxfId="5986" priority="170" operator="equal">
      <formula>"Energia"</formula>
    </cfRule>
  </conditionalFormatting>
  <conditionalFormatting sqref="E109 E107 E102 E95 E70:E72 E64 E60 E54 E51 E47:E49 E45 E39 E35 E33 E31 E29 E24 E13:E14 E83:E84">
    <cfRule type="cellIs" dxfId="5985" priority="169" operator="equal">
      <formula>"Energia"</formula>
    </cfRule>
  </conditionalFormatting>
  <conditionalFormatting sqref="E102 E72 E60 E54 E51 E48:E49">
    <cfRule type="cellIs" dxfId="5984" priority="162" operator="equal">
      <formula>"Energia"</formula>
    </cfRule>
    <cfRule type="cellIs" dxfId="5983" priority="164" operator="equal">
      <formula>"Operação"</formula>
    </cfRule>
    <cfRule type="cellIs" dxfId="5982" priority="165" operator="equal">
      <formula>"Chuva"</formula>
    </cfRule>
    <cfRule type="cellIs" dxfId="5981" priority="166" operator="equal">
      <formula>"Elétrico"</formula>
    </cfRule>
    <cfRule type="cellIs" dxfId="5980" priority="167" operator="equal">
      <formula>"Mecânico"</formula>
    </cfRule>
    <cfRule type="cellIs" dxfId="5979" priority="168" operator="equal">
      <formula>"Ok"</formula>
    </cfRule>
  </conditionalFormatting>
  <conditionalFormatting sqref="E102 E72 E60 E54 E51 E48:E49">
    <cfRule type="cellIs" dxfId="5978" priority="163" operator="equal">
      <formula>"Feito"</formula>
    </cfRule>
  </conditionalFormatting>
  <conditionalFormatting sqref="G13 G7 F109 F106 F99 F87:F88 F52 F45:F48 F39 F36 F33:F34 F29:F30 F24 F18 F16">
    <cfRule type="cellIs" dxfId="5977" priority="161" operator="equal">
      <formula>"Energia"</formula>
    </cfRule>
  </conditionalFormatting>
  <conditionalFormatting sqref="F106 F99 F39 F29:F30 F24">
    <cfRule type="cellIs" dxfId="5976" priority="154" operator="equal">
      <formula>"Energia"</formula>
    </cfRule>
    <cfRule type="cellIs" dxfId="5975" priority="156" operator="equal">
      <formula>"Operação"</formula>
    </cfRule>
    <cfRule type="cellIs" dxfId="5974" priority="157" operator="equal">
      <formula>"Chuva"</formula>
    </cfRule>
    <cfRule type="cellIs" dxfId="5973" priority="158" operator="equal">
      <formula>"Elétrico"</formula>
    </cfRule>
    <cfRule type="cellIs" dxfId="5972" priority="159" operator="equal">
      <formula>"Mecânico"</formula>
    </cfRule>
    <cfRule type="cellIs" dxfId="5971" priority="160" operator="equal">
      <formula>"Ok"</formula>
    </cfRule>
  </conditionalFormatting>
  <conditionalFormatting sqref="F106 F99 F39 F29:F30 F24">
    <cfRule type="cellIs" dxfId="5970" priority="155" operator="equal">
      <formula>"Feito"</formula>
    </cfRule>
  </conditionalFormatting>
  <conditionalFormatting sqref="G109 G49:G51">
    <cfRule type="cellIs" dxfId="5969" priority="147" operator="equal">
      <formula>"Energia"</formula>
    </cfRule>
    <cfRule type="cellIs" dxfId="5968" priority="149" operator="equal">
      <formula>"Operação"</formula>
    </cfRule>
    <cfRule type="cellIs" dxfId="5967" priority="150" operator="equal">
      <formula>"Chuva"</formula>
    </cfRule>
    <cfRule type="cellIs" dxfId="5966" priority="151" operator="equal">
      <formula>"Elétrico"</formula>
    </cfRule>
    <cfRule type="cellIs" dxfId="5965" priority="152" operator="equal">
      <formula>"Mecânico"</formula>
    </cfRule>
    <cfRule type="cellIs" dxfId="5964" priority="153" operator="equal">
      <formula>"Ok"</formula>
    </cfRule>
  </conditionalFormatting>
  <conditionalFormatting sqref="G109 G49:G51">
    <cfRule type="cellIs" dxfId="5963" priority="148" operator="equal">
      <formula>"Feito"</formula>
    </cfRule>
  </conditionalFormatting>
  <conditionalFormatting sqref="G87:G88 G49:G51">
    <cfRule type="cellIs" dxfId="5962" priority="146" operator="equal">
      <formula>"Energia"</formula>
    </cfRule>
  </conditionalFormatting>
  <conditionalFormatting sqref="H106 H27 H14">
    <cfRule type="cellIs" dxfId="5961" priority="145" operator="equal">
      <formula>"Energia"</formula>
    </cfRule>
  </conditionalFormatting>
  <conditionalFormatting sqref="H65:H66 H63 H41 H39 H27 H14 H52:H53">
    <cfRule type="cellIs" dxfId="5960" priority="138" operator="equal">
      <formula>"Energia"</formula>
    </cfRule>
    <cfRule type="cellIs" dxfId="5959" priority="140" operator="equal">
      <formula>"Operação"</formula>
    </cfRule>
    <cfRule type="cellIs" dxfId="5958" priority="141" operator="equal">
      <formula>"Chuva"</formula>
    </cfRule>
    <cfRule type="cellIs" dxfId="5957" priority="142" operator="equal">
      <formula>"Elétrico"</formula>
    </cfRule>
    <cfRule type="cellIs" dxfId="5956" priority="143" operator="equal">
      <formula>"Mecânico"</formula>
    </cfRule>
    <cfRule type="cellIs" dxfId="5955" priority="144" operator="equal">
      <formula>"Ok"</formula>
    </cfRule>
  </conditionalFormatting>
  <conditionalFormatting sqref="H65:H66 H63 H41 H39 H27 H14 H52:H53">
    <cfRule type="cellIs" dxfId="5954" priority="139" operator="equal">
      <formula>"Feito"</formula>
    </cfRule>
  </conditionalFormatting>
  <conditionalFormatting sqref="H106 H27:H28">
    <cfRule type="cellIs" dxfId="5953" priority="131" operator="equal">
      <formula>"Energia"</formula>
    </cfRule>
    <cfRule type="cellIs" dxfId="5952" priority="133" operator="equal">
      <formula>"Operação"</formula>
    </cfRule>
    <cfRule type="cellIs" dxfId="5951" priority="134" operator="equal">
      <formula>"Chuva"</formula>
    </cfRule>
    <cfRule type="cellIs" dxfId="5950" priority="135" operator="equal">
      <formula>"Elétrico"</formula>
    </cfRule>
    <cfRule type="cellIs" dxfId="5949" priority="136" operator="equal">
      <formula>"Mecânico"</formula>
    </cfRule>
    <cfRule type="cellIs" dxfId="5948" priority="137" operator="equal">
      <formula>"Ok"</formula>
    </cfRule>
  </conditionalFormatting>
  <conditionalFormatting sqref="H106 H27:H28">
    <cfRule type="cellIs" dxfId="5947" priority="132" operator="equal">
      <formula>"Feito"</formula>
    </cfRule>
  </conditionalFormatting>
  <conditionalFormatting sqref="B23">
    <cfRule type="cellIs" dxfId="5946" priority="124" operator="equal">
      <formula>"Energia"</formula>
    </cfRule>
    <cfRule type="cellIs" dxfId="5945" priority="126" operator="equal">
      <formula>"Operação"</formula>
    </cfRule>
    <cfRule type="cellIs" dxfId="5944" priority="127" operator="equal">
      <formula>"Chuva"</formula>
    </cfRule>
    <cfRule type="cellIs" dxfId="5943" priority="128" operator="equal">
      <formula>"Elétrico"</formula>
    </cfRule>
    <cfRule type="cellIs" dxfId="5942" priority="129" operator="equal">
      <formula>"Mecânico"</formula>
    </cfRule>
    <cfRule type="cellIs" dxfId="5941" priority="130" operator="equal">
      <formula>"Ok"</formula>
    </cfRule>
  </conditionalFormatting>
  <conditionalFormatting sqref="B23">
    <cfRule type="cellIs" dxfId="5940" priority="125" operator="equal">
      <formula>"Feito"</formula>
    </cfRule>
  </conditionalFormatting>
  <conditionalFormatting sqref="B107 B85:B86 B58 B53 B46 B40 B38 B33 B31 B25 B23">
    <cfRule type="cellIs" dxfId="5939" priority="123" operator="equal">
      <formula>"Energia"</formula>
    </cfRule>
  </conditionalFormatting>
  <conditionalFormatting sqref="E20:H20">
    <cfRule type="cellIs" dxfId="5938" priority="122" operator="equal">
      <formula>"Energia"</formula>
    </cfRule>
  </conditionalFormatting>
  <conditionalFormatting sqref="F20:H20">
    <cfRule type="cellIs" dxfId="5937" priority="115" operator="equal">
      <formula>"Energia"</formula>
    </cfRule>
    <cfRule type="cellIs" dxfId="5936" priority="117" operator="equal">
      <formula>"Operação"</formula>
    </cfRule>
    <cfRule type="cellIs" dxfId="5935" priority="118" operator="equal">
      <formula>"Chuva"</formula>
    </cfRule>
    <cfRule type="cellIs" dxfId="5934" priority="119" operator="equal">
      <formula>"Elétrico"</formula>
    </cfRule>
    <cfRule type="cellIs" dxfId="5933" priority="120" operator="equal">
      <formula>"Mecânico"</formula>
    </cfRule>
    <cfRule type="cellIs" dxfId="5932" priority="121" operator="equal">
      <formula>"Ok"</formula>
    </cfRule>
  </conditionalFormatting>
  <conditionalFormatting sqref="F20:H20">
    <cfRule type="cellIs" dxfId="5931" priority="116" operator="equal">
      <formula>"Feito"</formula>
    </cfRule>
  </conditionalFormatting>
  <conditionalFormatting sqref="F109 F104:F105 F101:F102 F91 F83:F84 F80 F74 F59:F60 F55 F52 F49 F42:F43 F40 F31 F26 F21 F16 F14">
    <cfRule type="cellIs" dxfId="5930" priority="114" operator="equal">
      <formula>"Energia"</formula>
    </cfRule>
  </conditionalFormatting>
  <conditionalFormatting sqref="F104:F105 F101:F102 F74 F59 F55 F49 F40 F26 F19">
    <cfRule type="cellIs" dxfId="5929" priority="107" operator="equal">
      <formula>"Energia"</formula>
    </cfRule>
    <cfRule type="cellIs" dxfId="5928" priority="109" operator="equal">
      <formula>"Operação"</formula>
    </cfRule>
    <cfRule type="cellIs" dxfId="5927" priority="110" operator="equal">
      <formula>"Chuva"</formula>
    </cfRule>
    <cfRule type="cellIs" dxfId="5926" priority="111" operator="equal">
      <formula>"Elétrico"</formula>
    </cfRule>
    <cfRule type="cellIs" dxfId="5925" priority="112" operator="equal">
      <formula>"Mecânico"</formula>
    </cfRule>
    <cfRule type="cellIs" dxfId="5924" priority="113" operator="equal">
      <formula>"Ok"</formula>
    </cfRule>
  </conditionalFormatting>
  <conditionalFormatting sqref="F104:F105 F101:F102 F74 F59 F55 F49 F40 F26 F19">
    <cfRule type="cellIs" dxfId="5923" priority="108" operator="equal">
      <formula>"Feito"</formula>
    </cfRule>
  </conditionalFormatting>
  <conditionalFormatting sqref="G19">
    <cfRule type="cellIs" dxfId="5922" priority="100" operator="equal">
      <formula>"Energia"</formula>
    </cfRule>
    <cfRule type="cellIs" dxfId="5921" priority="102" operator="equal">
      <formula>"Operação"</formula>
    </cfRule>
    <cfRule type="cellIs" dxfId="5920" priority="103" operator="equal">
      <formula>"Chuva"</formula>
    </cfRule>
    <cfRule type="cellIs" dxfId="5919" priority="104" operator="equal">
      <formula>"Elétrico"</formula>
    </cfRule>
    <cfRule type="cellIs" dxfId="5918" priority="105" operator="equal">
      <formula>"Mecânico"</formula>
    </cfRule>
    <cfRule type="cellIs" dxfId="5917" priority="106" operator="equal">
      <formula>"Ok"</formula>
    </cfRule>
  </conditionalFormatting>
  <conditionalFormatting sqref="G19">
    <cfRule type="cellIs" dxfId="5916" priority="101" operator="equal">
      <formula>"Feito"</formula>
    </cfRule>
  </conditionalFormatting>
  <conditionalFormatting sqref="H107 H102 H93 H80 H36 H16:H17 H14">
    <cfRule type="cellIs" dxfId="5915" priority="99" operator="equal">
      <formula>"Energia"</formula>
    </cfRule>
  </conditionalFormatting>
  <conditionalFormatting sqref="H102 H80 H58 H47:H48 H45 H40:H41 H36 H16:H17 H14">
    <cfRule type="cellIs" dxfId="5914" priority="92" operator="equal">
      <formula>"Energia"</formula>
    </cfRule>
    <cfRule type="cellIs" dxfId="5913" priority="94" operator="equal">
      <formula>"Operação"</formula>
    </cfRule>
    <cfRule type="cellIs" dxfId="5912" priority="95" operator="equal">
      <formula>"Chuva"</formula>
    </cfRule>
    <cfRule type="cellIs" dxfId="5911" priority="96" operator="equal">
      <formula>"Elétrico"</formula>
    </cfRule>
    <cfRule type="cellIs" dxfId="5910" priority="97" operator="equal">
      <formula>"Mecânico"</formula>
    </cfRule>
    <cfRule type="cellIs" dxfId="5909" priority="98" operator="equal">
      <formula>"Ok"</formula>
    </cfRule>
  </conditionalFormatting>
  <conditionalFormatting sqref="H102 H80 H58 H47:H48 H45 H40:H41 H36 H16:H17 H14">
    <cfRule type="cellIs" dxfId="5908" priority="93" operator="equal">
      <formula>"Feito"</formula>
    </cfRule>
  </conditionalFormatting>
  <conditionalFormatting sqref="H102 H93 H50 H15">
    <cfRule type="cellIs" dxfId="5907" priority="85" operator="equal">
      <formula>"Energia"</formula>
    </cfRule>
    <cfRule type="cellIs" dxfId="5906" priority="87" operator="equal">
      <formula>"Operação"</formula>
    </cfRule>
    <cfRule type="cellIs" dxfId="5905" priority="88" operator="equal">
      <formula>"Chuva"</formula>
    </cfRule>
    <cfRule type="cellIs" dxfId="5904" priority="89" operator="equal">
      <formula>"Elétrico"</formula>
    </cfRule>
    <cfRule type="cellIs" dxfId="5903" priority="90" operator="equal">
      <formula>"Mecânico"</formula>
    </cfRule>
    <cfRule type="cellIs" dxfId="5902" priority="91" operator="equal">
      <formula>"Ok"</formula>
    </cfRule>
  </conditionalFormatting>
  <conditionalFormatting sqref="H102 H93 H50 H15">
    <cfRule type="cellIs" dxfId="5901" priority="86" operator="equal">
      <formula>"Feito"</formula>
    </cfRule>
  </conditionalFormatting>
  <conditionalFormatting sqref="B57 B47:B49 B45 B42 B38:B39 B29:B31 B18">
    <cfRule type="cellIs" dxfId="5900" priority="84" operator="equal">
      <formula>"Energia"</formula>
    </cfRule>
  </conditionalFormatting>
  <conditionalFormatting sqref="B109 B105 B101:B102 B97">
    <cfRule type="cellIs" dxfId="5899" priority="77" operator="equal">
      <formula>"Energia"</formula>
    </cfRule>
    <cfRule type="cellIs" dxfId="5898" priority="79" operator="equal">
      <formula>"Operação"</formula>
    </cfRule>
    <cfRule type="cellIs" dxfId="5897" priority="80" operator="equal">
      <formula>"Chuva"</formula>
    </cfRule>
    <cfRule type="cellIs" dxfId="5896" priority="81" operator="equal">
      <formula>"Elétrico"</formula>
    </cfRule>
    <cfRule type="cellIs" dxfId="5895" priority="82" operator="equal">
      <formula>"Mecânico"</formula>
    </cfRule>
    <cfRule type="cellIs" dxfId="5894" priority="83" operator="equal">
      <formula>"Ok"</formula>
    </cfRule>
  </conditionalFormatting>
  <conditionalFormatting sqref="B109 B105 B101:B102 B97">
    <cfRule type="cellIs" dxfId="5893" priority="78" operator="equal">
      <formula>"Feito"</formula>
    </cfRule>
  </conditionalFormatting>
  <conditionalFormatting sqref="C30:C31 C27:C28">
    <cfRule type="cellIs" dxfId="5892" priority="76" operator="equal">
      <formula>"Energia"</formula>
    </cfRule>
  </conditionalFormatting>
  <conditionalFormatting sqref="G11">
    <cfRule type="cellIs" dxfId="5891" priority="69" operator="equal">
      <formula>"Energia"</formula>
    </cfRule>
    <cfRule type="cellIs" dxfId="5890" priority="71" operator="equal">
      <formula>"Operação"</formula>
    </cfRule>
    <cfRule type="cellIs" dxfId="5889" priority="72" operator="equal">
      <formula>"Chuva"</formula>
    </cfRule>
    <cfRule type="cellIs" dxfId="5888" priority="73" operator="equal">
      <formula>"Elétrico"</formula>
    </cfRule>
    <cfRule type="cellIs" dxfId="5887" priority="74" operator="equal">
      <formula>"Mecânico"</formula>
    </cfRule>
    <cfRule type="cellIs" dxfId="5886" priority="75" operator="equal">
      <formula>"Ok"</formula>
    </cfRule>
  </conditionalFormatting>
  <conditionalFormatting sqref="G11">
    <cfRule type="cellIs" dxfId="5885" priority="70" operator="equal">
      <formula>"Feito"</formula>
    </cfRule>
  </conditionalFormatting>
  <conditionalFormatting sqref="G16 G14">
    <cfRule type="cellIs" dxfId="5884" priority="68" operator="equal">
      <formula>"Energia"</formula>
    </cfRule>
  </conditionalFormatting>
  <conditionalFormatting sqref="G16 G14">
    <cfRule type="cellIs" dxfId="5883" priority="61" operator="equal">
      <formula>"Energia"</formula>
    </cfRule>
    <cfRule type="cellIs" dxfId="5882" priority="63" operator="equal">
      <formula>"Operação"</formula>
    </cfRule>
    <cfRule type="cellIs" dxfId="5881" priority="64" operator="equal">
      <formula>"Chuva"</formula>
    </cfRule>
    <cfRule type="cellIs" dxfId="5880" priority="65" operator="equal">
      <formula>"Elétrico"</formula>
    </cfRule>
    <cfRule type="cellIs" dxfId="5879" priority="66" operator="equal">
      <formula>"Mecânico"</formula>
    </cfRule>
    <cfRule type="cellIs" dxfId="5878" priority="67" operator="equal">
      <formula>"Ok"</formula>
    </cfRule>
  </conditionalFormatting>
  <conditionalFormatting sqref="G16 G14">
    <cfRule type="cellIs" dxfId="5877" priority="62" operator="equal">
      <formula>"Feito"</formula>
    </cfRule>
  </conditionalFormatting>
  <conditionalFormatting sqref="G24:G26 G22">
    <cfRule type="cellIs" dxfId="5876" priority="54" operator="equal">
      <formula>"Energia"</formula>
    </cfRule>
    <cfRule type="cellIs" dxfId="5875" priority="56" operator="equal">
      <formula>"Operação"</formula>
    </cfRule>
    <cfRule type="cellIs" dxfId="5874" priority="57" operator="equal">
      <formula>"Chuva"</formula>
    </cfRule>
    <cfRule type="cellIs" dxfId="5873" priority="58" operator="equal">
      <formula>"Elétrico"</formula>
    </cfRule>
    <cfRule type="cellIs" dxfId="5872" priority="59" operator="equal">
      <formula>"Mecânico"</formula>
    </cfRule>
    <cfRule type="cellIs" dxfId="5871" priority="60" operator="equal">
      <formula>"Ok"</formula>
    </cfRule>
  </conditionalFormatting>
  <conditionalFormatting sqref="G24:G26 G22">
    <cfRule type="cellIs" dxfId="5870" priority="55" operator="equal">
      <formula>"Feito"</formula>
    </cfRule>
  </conditionalFormatting>
  <conditionalFormatting sqref="G22:G26">
    <cfRule type="cellIs" dxfId="5869" priority="53" operator="equal">
      <formula>"Energia"</formula>
    </cfRule>
  </conditionalFormatting>
  <conditionalFormatting sqref="G22:G26">
    <cfRule type="cellIs" dxfId="5868" priority="46" operator="equal">
      <formula>"Energia"</formula>
    </cfRule>
    <cfRule type="cellIs" dxfId="5867" priority="48" operator="equal">
      <formula>"Operação"</formula>
    </cfRule>
    <cfRule type="cellIs" dxfId="5866" priority="49" operator="equal">
      <formula>"Chuva"</formula>
    </cfRule>
    <cfRule type="cellIs" dxfId="5865" priority="50" operator="equal">
      <formula>"Elétrico"</formula>
    </cfRule>
    <cfRule type="cellIs" dxfId="5864" priority="51" operator="equal">
      <formula>"Mecânico"</formula>
    </cfRule>
    <cfRule type="cellIs" dxfId="5863" priority="52" operator="equal">
      <formula>"Ok"</formula>
    </cfRule>
  </conditionalFormatting>
  <conditionalFormatting sqref="G22:G26">
    <cfRule type="cellIs" dxfId="5862" priority="47" operator="equal">
      <formula>"Feito"</formula>
    </cfRule>
  </conditionalFormatting>
  <conditionalFormatting sqref="G76 G65:G66 G57:G58">
    <cfRule type="cellIs" dxfId="5861" priority="39" operator="equal">
      <formula>"Energia"</formula>
    </cfRule>
    <cfRule type="cellIs" dxfId="5860" priority="41" operator="equal">
      <formula>"Operação"</formula>
    </cfRule>
    <cfRule type="cellIs" dxfId="5859" priority="42" operator="equal">
      <formula>"Chuva"</formula>
    </cfRule>
    <cfRule type="cellIs" dxfId="5858" priority="43" operator="equal">
      <formula>"Elétrico"</formula>
    </cfRule>
    <cfRule type="cellIs" dxfId="5857" priority="44" operator="equal">
      <formula>"Mecânico"</formula>
    </cfRule>
    <cfRule type="cellIs" dxfId="5856" priority="45" operator="equal">
      <formula>"Ok"</formula>
    </cfRule>
  </conditionalFormatting>
  <conditionalFormatting sqref="G76 G65:G66 G57:G58">
    <cfRule type="cellIs" dxfId="5855" priority="40" operator="equal">
      <formula>"Feito"</formula>
    </cfRule>
  </conditionalFormatting>
  <conditionalFormatting sqref="G76 G65:G66 G57:G58">
    <cfRule type="cellIs" dxfId="5854" priority="38" operator="equal">
      <formula>"Energia"</formula>
    </cfRule>
  </conditionalFormatting>
  <conditionalFormatting sqref="G105 G102 G99 G85:G86">
    <cfRule type="cellIs" dxfId="5853" priority="31" operator="equal">
      <formula>"Energia"</formula>
    </cfRule>
    <cfRule type="cellIs" dxfId="5852" priority="33" operator="equal">
      <formula>"Operação"</formula>
    </cfRule>
    <cfRule type="cellIs" dxfId="5851" priority="34" operator="equal">
      <formula>"Chuva"</formula>
    </cfRule>
    <cfRule type="cellIs" dxfId="5850" priority="35" operator="equal">
      <formula>"Elétrico"</formula>
    </cfRule>
    <cfRule type="cellIs" dxfId="5849" priority="36" operator="equal">
      <formula>"Mecânico"</formula>
    </cfRule>
    <cfRule type="cellIs" dxfId="5848" priority="37" operator="equal">
      <formula>"Ok"</formula>
    </cfRule>
  </conditionalFormatting>
  <conditionalFormatting sqref="G105 G102 G99 G85:G86">
    <cfRule type="cellIs" dxfId="5847" priority="32" operator="equal">
      <formula>"Feito"</formula>
    </cfRule>
  </conditionalFormatting>
  <conditionalFormatting sqref="H25 H16">
    <cfRule type="cellIs" dxfId="5846" priority="30" operator="equal">
      <formula>"Energia"</formula>
    </cfRule>
  </conditionalFormatting>
  <conditionalFormatting sqref="H25 H16">
    <cfRule type="cellIs" dxfId="5845" priority="23" operator="equal">
      <formula>"Energia"</formula>
    </cfRule>
    <cfRule type="cellIs" dxfId="5844" priority="25" operator="equal">
      <formula>"Operação"</formula>
    </cfRule>
    <cfRule type="cellIs" dxfId="5843" priority="26" operator="equal">
      <formula>"Chuva"</formula>
    </cfRule>
    <cfRule type="cellIs" dxfId="5842" priority="27" operator="equal">
      <formula>"Elétrico"</formula>
    </cfRule>
    <cfRule type="cellIs" dxfId="5841" priority="28" operator="equal">
      <formula>"Mecânico"</formula>
    </cfRule>
    <cfRule type="cellIs" dxfId="5840" priority="29" operator="equal">
      <formula>"Ok"</formula>
    </cfRule>
  </conditionalFormatting>
  <conditionalFormatting sqref="H25 H16">
    <cfRule type="cellIs" dxfId="5839" priority="24" operator="equal">
      <formula>"Feito"</formula>
    </cfRule>
  </conditionalFormatting>
  <conditionalFormatting sqref="H25 H19">
    <cfRule type="cellIs" dxfId="5838" priority="16" operator="equal">
      <formula>"Energia"</formula>
    </cfRule>
    <cfRule type="cellIs" dxfId="5837" priority="18" operator="equal">
      <formula>"Operação"</formula>
    </cfRule>
    <cfRule type="cellIs" dxfId="5836" priority="19" operator="equal">
      <formula>"Chuva"</formula>
    </cfRule>
    <cfRule type="cellIs" dxfId="5835" priority="20" operator="equal">
      <formula>"Elétrico"</formula>
    </cfRule>
    <cfRule type="cellIs" dxfId="5834" priority="21" operator="equal">
      <formula>"Mecânico"</formula>
    </cfRule>
    <cfRule type="cellIs" dxfId="5833" priority="22" operator="equal">
      <formula>"Ok"</formula>
    </cfRule>
  </conditionalFormatting>
  <conditionalFormatting sqref="H25 H19">
    <cfRule type="cellIs" dxfId="5832" priority="17" operator="equal">
      <formula>"Feito"</formula>
    </cfRule>
  </conditionalFormatting>
  <conditionalFormatting sqref="H109 H104:H105 H101 H97 H85:H88 H80 H74:H75 H71:H72 H59:H60 H50 H47">
    <cfRule type="cellIs" dxfId="5831" priority="9" operator="equal">
      <formula>"Energia"</formula>
    </cfRule>
    <cfRule type="cellIs" dxfId="5830" priority="11" operator="equal">
      <formula>"Operação"</formula>
    </cfRule>
    <cfRule type="cellIs" dxfId="5829" priority="12" operator="equal">
      <formula>"Chuva"</formula>
    </cfRule>
    <cfRule type="cellIs" dxfId="5828" priority="13" operator="equal">
      <formula>"Elétrico"</formula>
    </cfRule>
    <cfRule type="cellIs" dxfId="5827" priority="14" operator="equal">
      <formula>"Mecânico"</formula>
    </cfRule>
    <cfRule type="cellIs" dxfId="5826" priority="15" operator="equal">
      <formula>"Ok"</formula>
    </cfRule>
  </conditionalFormatting>
  <conditionalFormatting sqref="H109 H104:H105 H101 H97 H85:H88 H80 H74:H75 H71:H72 H59:H60 H50 H47">
    <cfRule type="cellIs" dxfId="5825" priority="10" operator="equal">
      <formula>"Feito"</formula>
    </cfRule>
  </conditionalFormatting>
  <conditionalFormatting sqref="H109 H104:H105 H101 H97 H74:H75 H71:H72 H50">
    <cfRule type="cellIs" dxfId="5824" priority="2" operator="equal">
      <formula>"Energia"</formula>
    </cfRule>
    <cfRule type="cellIs" dxfId="5823" priority="4" operator="equal">
      <formula>"Operação"</formula>
    </cfRule>
    <cfRule type="cellIs" dxfId="5822" priority="5" operator="equal">
      <formula>"Chuva"</formula>
    </cfRule>
    <cfRule type="cellIs" dxfId="5821" priority="6" operator="equal">
      <formula>"Elétrico"</formula>
    </cfRule>
    <cfRule type="cellIs" dxfId="5820" priority="7" operator="equal">
      <formula>"Mecânico"</formula>
    </cfRule>
    <cfRule type="cellIs" dxfId="5819" priority="8" operator="equal">
      <formula>"Ok"</formula>
    </cfRule>
  </conditionalFormatting>
  <conditionalFormatting sqref="H109 H104:H105 H101 H97 H74:H75 H71:H72 H50">
    <cfRule type="cellIs" dxfId="5818" priority="3" operator="equal">
      <formula>"Feito"</formula>
    </cfRule>
  </conditionalFormatting>
  <conditionalFormatting sqref="H109 H104:H105 H97 H85:H88 H80">
    <cfRule type="cellIs" dxfId="5817" priority="1" operator="equal">
      <formula>"Energia"</formula>
    </cfRule>
  </conditionalFormatting>
  <dataValidations count="1">
    <dataValidation type="list" allowBlank="1" showInputMessage="1" showErrorMessage="1" sqref="I5:I16 I19:I26 J36:J39 J41:J61 J63:J76 I29:I78 B5:H111" xr:uid="{CB8E45D8-EFB8-4A0E-AF99-CD47F84D2962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87F2-8F6A-4E38-AA9E-B87E0A726345}">
  <sheetPr>
    <tabColor theme="8"/>
  </sheetPr>
  <dimension ref="A1:S111"/>
  <sheetViews>
    <sheetView showGridLines="0" zoomScale="115" zoomScaleNormal="115" workbookViewId="0">
      <pane xSplit="1" ySplit="4" topLeftCell="B10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45096</v>
      </c>
      <c r="C3" s="21">
        <f t="shared" ref="C3:H3" si="0">B3+1</f>
        <v>45097</v>
      </c>
      <c r="D3" s="21">
        <f t="shared" si="0"/>
        <v>45098</v>
      </c>
      <c r="E3" s="21">
        <f t="shared" si="0"/>
        <v>45099</v>
      </c>
      <c r="F3" s="21">
        <f t="shared" si="0"/>
        <v>45100</v>
      </c>
      <c r="G3" s="21">
        <f t="shared" si="0"/>
        <v>45101</v>
      </c>
      <c r="H3" s="23">
        <f t="shared" si="0"/>
        <v>45102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 t="s">
        <v>5</v>
      </c>
      <c r="C5" s="36"/>
      <c r="D5" s="36" t="s">
        <v>5</v>
      </c>
      <c r="E5" s="36"/>
      <c r="F5" s="36"/>
      <c r="G5" s="36" t="s">
        <v>5</v>
      </c>
      <c r="H5" s="36"/>
      <c r="J5" s="46" t="s">
        <v>5</v>
      </c>
      <c r="K5">
        <f t="shared" ref="K5:K10" si="2">COUNTIF($B$5:$H$111,J5)</f>
        <v>179</v>
      </c>
      <c r="L5" s="32">
        <f t="shared" ref="L5:L10" si="3">K5/$K$11</f>
        <v>0.88177339901477836</v>
      </c>
      <c r="M5" s="50">
        <f>B3</f>
        <v>45096</v>
      </c>
      <c r="O5" t="s">
        <v>42</v>
      </c>
      <c r="P5" s="57">
        <v>215</v>
      </c>
      <c r="Q5" s="50">
        <f>M5</f>
        <v>45096</v>
      </c>
    </row>
    <row r="6" spans="1:17" x14ac:dyDescent="0.25">
      <c r="A6" s="4">
        <v>2</v>
      </c>
      <c r="B6" s="36"/>
      <c r="C6" s="36" t="s">
        <v>5</v>
      </c>
      <c r="D6" s="36"/>
      <c r="E6" s="36"/>
      <c r="F6" s="36" t="s">
        <v>10</v>
      </c>
      <c r="G6" s="36"/>
      <c r="H6" s="36"/>
      <c r="J6" s="40" t="s">
        <v>8</v>
      </c>
      <c r="K6">
        <f t="shared" si="2"/>
        <v>2</v>
      </c>
      <c r="L6" s="33">
        <f t="shared" si="3"/>
        <v>9.852216748768473E-3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 t="s">
        <v>10</v>
      </c>
      <c r="D7" s="36" t="s">
        <v>5</v>
      </c>
      <c r="E7" s="36"/>
      <c r="F7" s="36" t="s">
        <v>5</v>
      </c>
      <c r="G7" s="36"/>
      <c r="H7" s="36" t="s">
        <v>5</v>
      </c>
      <c r="J7" s="44" t="s">
        <v>9</v>
      </c>
      <c r="K7">
        <f t="shared" si="2"/>
        <v>8</v>
      </c>
      <c r="L7" s="33">
        <f t="shared" si="3"/>
        <v>3.9408866995073892E-2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 t="s">
        <v>5</v>
      </c>
      <c r="D8" s="36"/>
      <c r="E8" s="36" t="s">
        <v>5</v>
      </c>
      <c r="F8" s="36" t="s">
        <v>5</v>
      </c>
      <c r="G8" s="36"/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215</v>
      </c>
    </row>
    <row r="9" spans="1:17" x14ac:dyDescent="0.25">
      <c r="A9" s="4">
        <v>5</v>
      </c>
      <c r="B9" s="36" t="s">
        <v>5</v>
      </c>
      <c r="C9" s="36"/>
      <c r="D9" s="36" t="s">
        <v>8</v>
      </c>
      <c r="E9" s="36"/>
      <c r="F9" s="36" t="s">
        <v>5</v>
      </c>
      <c r="G9" s="36"/>
      <c r="H9" s="36"/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 t="s">
        <v>5</v>
      </c>
      <c r="D10" s="36" t="s">
        <v>5</v>
      </c>
      <c r="E10" s="36"/>
      <c r="F10" s="36" t="s">
        <v>5</v>
      </c>
      <c r="G10" s="36"/>
      <c r="H10" s="36" t="s">
        <v>5</v>
      </c>
      <c r="J10" s="41" t="s">
        <v>10</v>
      </c>
      <c r="K10">
        <f t="shared" si="2"/>
        <v>14</v>
      </c>
      <c r="L10" s="35">
        <f t="shared" si="3"/>
        <v>6.8965517241379309E-2</v>
      </c>
      <c r="O10" t="s">
        <v>55</v>
      </c>
      <c r="P10">
        <f>P8</f>
        <v>215</v>
      </c>
    </row>
    <row r="11" spans="1:17" x14ac:dyDescent="0.25">
      <c r="A11" s="4">
        <v>7</v>
      </c>
      <c r="B11" s="36"/>
      <c r="C11" s="36" t="s">
        <v>5</v>
      </c>
      <c r="D11" s="36" t="s">
        <v>5</v>
      </c>
      <c r="E11" s="36"/>
      <c r="F11" s="36" t="s">
        <v>5</v>
      </c>
      <c r="G11" s="36"/>
      <c r="H11" s="36"/>
      <c r="J11" s="42" t="s">
        <v>20</v>
      </c>
      <c r="K11">
        <f>SUM(K5:K10)</f>
        <v>203</v>
      </c>
    </row>
    <row r="12" spans="1:17" x14ac:dyDescent="0.25">
      <c r="A12" s="4">
        <v>8</v>
      </c>
      <c r="B12" s="36" t="s">
        <v>5</v>
      </c>
      <c r="C12" s="36"/>
      <c r="D12" s="36"/>
      <c r="E12" s="36" t="s">
        <v>5</v>
      </c>
      <c r="F12" s="36"/>
      <c r="G12" s="36"/>
      <c r="H12" s="36" t="s">
        <v>5</v>
      </c>
    </row>
    <row r="13" spans="1:17" x14ac:dyDescent="0.25">
      <c r="A13" s="4">
        <v>9</v>
      </c>
      <c r="B13" s="36" t="s">
        <v>5</v>
      </c>
      <c r="C13" s="36"/>
      <c r="D13" s="36"/>
      <c r="E13" s="36" t="s">
        <v>5</v>
      </c>
      <c r="F13" s="36"/>
      <c r="G13" s="36"/>
      <c r="H13" s="36" t="s">
        <v>5</v>
      </c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/>
      <c r="C14" s="36" t="s">
        <v>5</v>
      </c>
      <c r="D14" s="36"/>
      <c r="E14" s="36"/>
      <c r="F14" s="36" t="s">
        <v>5</v>
      </c>
      <c r="G14" s="36"/>
      <c r="H14" s="36"/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/>
      <c r="D15" s="36" t="s">
        <v>5</v>
      </c>
      <c r="E15" s="36" t="s">
        <v>5</v>
      </c>
      <c r="F15" s="36"/>
      <c r="G15" s="36" t="s">
        <v>5</v>
      </c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 t="s">
        <v>5</v>
      </c>
      <c r="C16" s="36" t="s">
        <v>5</v>
      </c>
      <c r="D16" s="36" t="s">
        <v>10</v>
      </c>
      <c r="E16" s="36" t="s">
        <v>5</v>
      </c>
      <c r="F16" s="36"/>
      <c r="G16" s="36"/>
      <c r="H16" s="36" t="s">
        <v>5</v>
      </c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 t="s">
        <v>5</v>
      </c>
      <c r="C17" s="36" t="s">
        <v>5</v>
      </c>
      <c r="D17" s="36"/>
      <c r="E17" s="36"/>
      <c r="F17" s="36" t="s">
        <v>5</v>
      </c>
      <c r="G17" s="36" t="s">
        <v>5</v>
      </c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/>
      <c r="C18" s="36" t="s">
        <v>5</v>
      </c>
      <c r="D18" s="36" t="s">
        <v>9</v>
      </c>
      <c r="E18" s="36"/>
      <c r="F18" s="36" t="s">
        <v>5</v>
      </c>
      <c r="G18" s="36"/>
      <c r="H18" s="36"/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 t="s">
        <v>5</v>
      </c>
      <c r="D19" s="36" t="s">
        <v>10</v>
      </c>
      <c r="E19" s="36"/>
      <c r="F19" s="36"/>
      <c r="G19" s="36" t="s">
        <v>5</v>
      </c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 t="s">
        <v>5</v>
      </c>
      <c r="D20" s="36"/>
      <c r="E20" s="36" t="s">
        <v>5</v>
      </c>
      <c r="F20" s="36"/>
      <c r="G20" s="36" t="s">
        <v>5</v>
      </c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 t="s">
        <v>5</v>
      </c>
      <c r="D21" s="36"/>
      <c r="E21" s="36"/>
      <c r="F21" s="36"/>
      <c r="G21" s="36" t="s">
        <v>5</v>
      </c>
      <c r="H21" s="36"/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 t="s">
        <v>5</v>
      </c>
      <c r="C22" s="36"/>
      <c r="D22" s="36"/>
      <c r="E22" s="36" t="s">
        <v>5</v>
      </c>
      <c r="F22" s="36"/>
      <c r="G22" s="36"/>
      <c r="H22" s="36" t="s">
        <v>5</v>
      </c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/>
      <c r="C23" s="36" t="s">
        <v>5</v>
      </c>
      <c r="D23" s="36" t="s">
        <v>9</v>
      </c>
      <c r="E23" s="36"/>
      <c r="F23" s="36"/>
      <c r="G23" s="36"/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/>
      <c r="C25" s="36" t="s">
        <v>5</v>
      </c>
      <c r="D25" s="36" t="s">
        <v>10</v>
      </c>
      <c r="E25" s="36"/>
      <c r="F25" s="36"/>
      <c r="G25" s="36"/>
      <c r="H25" s="36" t="s">
        <v>9</v>
      </c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/>
      <c r="C26" s="36"/>
      <c r="D26" s="36" t="s">
        <v>8</v>
      </c>
      <c r="E26" s="36" t="s">
        <v>5</v>
      </c>
      <c r="F26" s="36" t="s">
        <v>5</v>
      </c>
      <c r="G26" s="36"/>
      <c r="H26" s="36"/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/>
      <c r="D27" s="36"/>
      <c r="E27" s="36"/>
      <c r="F27" s="36"/>
      <c r="G27" s="36" t="s">
        <v>5</v>
      </c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/>
      <c r="C29" s="36" t="s">
        <v>5</v>
      </c>
      <c r="D29" s="36"/>
      <c r="E29" s="36"/>
      <c r="F29" s="36" t="s">
        <v>5</v>
      </c>
      <c r="G29" s="36"/>
      <c r="H29" s="36"/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/>
      <c r="D30" s="36"/>
      <c r="E30" s="36"/>
      <c r="F30" s="36"/>
      <c r="G30" s="36"/>
      <c r="H30" s="36"/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/>
      <c r="C31" s="36"/>
      <c r="D31" s="36" t="s">
        <v>5</v>
      </c>
      <c r="E31" s="36"/>
      <c r="F31" s="36" t="s">
        <v>5</v>
      </c>
      <c r="G31" s="36"/>
      <c r="H31" s="36" t="s">
        <v>5</v>
      </c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 t="s">
        <v>10</v>
      </c>
      <c r="C32" s="36"/>
      <c r="D32" s="36" t="s">
        <v>5</v>
      </c>
      <c r="E32" s="36" t="s">
        <v>5</v>
      </c>
      <c r="F32" s="36"/>
      <c r="G32" s="36" t="s">
        <v>5</v>
      </c>
      <c r="H32" s="36"/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10</v>
      </c>
      <c r="C33" s="36"/>
      <c r="D33" s="36" t="s">
        <v>5</v>
      </c>
      <c r="E33" s="36" t="s">
        <v>5</v>
      </c>
      <c r="F33" s="36"/>
      <c r="G33" s="36"/>
      <c r="H33" s="36" t="s">
        <v>5</v>
      </c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 t="s">
        <v>5</v>
      </c>
      <c r="D36" s="36"/>
      <c r="E36" s="36" t="s">
        <v>5</v>
      </c>
      <c r="F36" s="36"/>
      <c r="G36" s="36" t="s">
        <v>5</v>
      </c>
      <c r="H36" s="36"/>
      <c r="M36" s="50"/>
      <c r="O36" s="50"/>
      <c r="P36" s="50"/>
    </row>
    <row r="37" spans="1:16" x14ac:dyDescent="0.25">
      <c r="A37" s="4">
        <v>33</v>
      </c>
      <c r="B37" s="36" t="s">
        <v>5</v>
      </c>
      <c r="C37" s="36"/>
      <c r="D37" s="36"/>
      <c r="E37" s="36" t="s">
        <v>5</v>
      </c>
      <c r="F37" s="36"/>
      <c r="G37" s="36"/>
      <c r="H37" s="36"/>
      <c r="M37" t="s">
        <v>103</v>
      </c>
      <c r="P37" t="s">
        <v>103</v>
      </c>
    </row>
    <row r="38" spans="1:16" x14ac:dyDescent="0.25">
      <c r="A38" s="4">
        <v>34</v>
      </c>
      <c r="B38" s="36"/>
      <c r="C38" s="36" t="s">
        <v>5</v>
      </c>
      <c r="D38" s="36"/>
      <c r="E38" s="36"/>
      <c r="F38" s="36" t="s">
        <v>5</v>
      </c>
      <c r="G38" s="36"/>
      <c r="H38" s="36" t="s">
        <v>5</v>
      </c>
      <c r="M38" t="s">
        <v>105</v>
      </c>
      <c r="P38" t="s">
        <v>105</v>
      </c>
    </row>
    <row r="39" spans="1:16" x14ac:dyDescent="0.25">
      <c r="A39" s="4">
        <v>35</v>
      </c>
      <c r="B39" s="36"/>
      <c r="C39" s="36" t="s">
        <v>5</v>
      </c>
      <c r="D39" s="36"/>
      <c r="E39" s="36" t="s">
        <v>5</v>
      </c>
      <c r="F39" s="36"/>
      <c r="G39" s="36" t="s">
        <v>5</v>
      </c>
      <c r="H39" s="36"/>
      <c r="M39" t="s">
        <v>97</v>
      </c>
      <c r="P39" t="s">
        <v>97</v>
      </c>
    </row>
    <row r="40" spans="1:16" x14ac:dyDescent="0.25">
      <c r="A40" s="4">
        <v>36</v>
      </c>
      <c r="B40" s="36"/>
      <c r="C40" s="36" t="s">
        <v>5</v>
      </c>
      <c r="D40" s="36"/>
      <c r="E40" s="36" t="s">
        <v>5</v>
      </c>
      <c r="F40" s="36"/>
      <c r="G40" s="36" t="s">
        <v>5</v>
      </c>
      <c r="H40" s="36"/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 t="s">
        <v>5</v>
      </c>
      <c r="C41" s="36"/>
      <c r="D41" s="36" t="s">
        <v>5</v>
      </c>
      <c r="E41" s="36"/>
      <c r="F41" s="36"/>
      <c r="G41" s="36"/>
      <c r="H41" s="36" t="s">
        <v>5</v>
      </c>
    </row>
    <row r="42" spans="1:16" x14ac:dyDescent="0.25">
      <c r="A42" s="4">
        <v>38</v>
      </c>
      <c r="B42" s="36" t="s">
        <v>5</v>
      </c>
      <c r="C42" s="36"/>
      <c r="D42" s="36"/>
      <c r="E42" s="36"/>
      <c r="F42" s="36" t="s">
        <v>10</v>
      </c>
      <c r="G42" s="36"/>
      <c r="H42" s="36"/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/>
      <c r="C46" s="36"/>
      <c r="D46" s="36" t="s">
        <v>5</v>
      </c>
      <c r="E46" s="36"/>
      <c r="F46" s="36"/>
      <c r="G46" s="36"/>
      <c r="H46" s="36" t="s">
        <v>5</v>
      </c>
    </row>
    <row r="47" spans="1:16" x14ac:dyDescent="0.25">
      <c r="A47" s="4">
        <v>43</v>
      </c>
      <c r="B47" s="36" t="s">
        <v>5</v>
      </c>
      <c r="C47" s="36"/>
      <c r="D47" s="36"/>
      <c r="E47" s="36" t="s">
        <v>5</v>
      </c>
      <c r="F47" s="36" t="s">
        <v>5</v>
      </c>
      <c r="G47" s="36"/>
      <c r="H47" s="36"/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/>
      <c r="D49" s="36"/>
      <c r="E49" s="36"/>
      <c r="F49" s="36"/>
      <c r="G49" s="36" t="s">
        <v>9</v>
      </c>
      <c r="H49" s="36"/>
    </row>
    <row r="50" spans="1:16" x14ac:dyDescent="0.25">
      <c r="A50" s="4">
        <v>46</v>
      </c>
      <c r="B50" s="36" t="s">
        <v>5</v>
      </c>
      <c r="C50" s="36" t="s">
        <v>5</v>
      </c>
      <c r="D50" s="36" t="s">
        <v>5</v>
      </c>
      <c r="E50" s="36" t="s">
        <v>5</v>
      </c>
      <c r="F50" s="36" t="s">
        <v>5</v>
      </c>
      <c r="G50" s="36" t="s">
        <v>5</v>
      </c>
      <c r="H50" s="36" t="s">
        <v>5</v>
      </c>
      <c r="M50" s="50"/>
    </row>
    <row r="51" spans="1:16" x14ac:dyDescent="0.25">
      <c r="A51" s="4">
        <v>47</v>
      </c>
      <c r="B51" s="36" t="s">
        <v>9</v>
      </c>
      <c r="C51" s="36" t="s">
        <v>9</v>
      </c>
      <c r="D51" s="36" t="s">
        <v>9</v>
      </c>
      <c r="E51" s="36" t="s">
        <v>9</v>
      </c>
      <c r="F51" s="36" t="s">
        <v>5</v>
      </c>
      <c r="G51" s="36" t="s">
        <v>5</v>
      </c>
      <c r="H51" s="36"/>
      <c r="P51" s="50"/>
    </row>
    <row r="52" spans="1:16" x14ac:dyDescent="0.25">
      <c r="A52" s="4">
        <v>48</v>
      </c>
      <c r="B52" s="36"/>
      <c r="C52" s="36" t="s">
        <v>5</v>
      </c>
      <c r="D52" s="36"/>
      <c r="E52" s="36"/>
      <c r="F52" s="36" t="s">
        <v>5</v>
      </c>
      <c r="G52" s="36"/>
      <c r="H52" s="36" t="s">
        <v>5</v>
      </c>
    </row>
    <row r="53" spans="1:16" x14ac:dyDescent="0.25">
      <c r="A53" s="4">
        <v>49</v>
      </c>
      <c r="B53" s="36"/>
      <c r="C53" s="36" t="s">
        <v>5</v>
      </c>
      <c r="D53" s="36"/>
      <c r="E53" s="36"/>
      <c r="F53" s="36"/>
      <c r="G53" s="36"/>
      <c r="H53" s="36" t="s">
        <v>5</v>
      </c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/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6" x14ac:dyDescent="0.25">
      <c r="A57" s="4">
        <v>53</v>
      </c>
      <c r="B57" s="36" t="s">
        <v>5</v>
      </c>
      <c r="C57" s="36"/>
      <c r="D57" s="36" t="s">
        <v>5</v>
      </c>
      <c r="E57" s="36"/>
      <c r="F57" s="36" t="s">
        <v>5</v>
      </c>
      <c r="G57" s="36"/>
      <c r="H57" s="36"/>
      <c r="P57" s="17"/>
    </row>
    <row r="58" spans="1:16" x14ac:dyDescent="0.25">
      <c r="A58" s="4">
        <v>54</v>
      </c>
      <c r="B58" s="36" t="s">
        <v>5</v>
      </c>
      <c r="C58" s="36"/>
      <c r="D58" s="36" t="s">
        <v>5</v>
      </c>
      <c r="E58" s="36"/>
      <c r="F58" s="36" t="s">
        <v>5</v>
      </c>
      <c r="G58" s="36"/>
      <c r="H58" s="36"/>
    </row>
    <row r="59" spans="1:16" x14ac:dyDescent="0.25">
      <c r="A59" s="4">
        <v>55</v>
      </c>
      <c r="B59" s="36"/>
      <c r="C59" s="36" t="s">
        <v>5</v>
      </c>
      <c r="D59" s="36"/>
      <c r="E59" s="36" t="s">
        <v>5</v>
      </c>
      <c r="F59" s="36"/>
      <c r="G59" s="36"/>
      <c r="H59" s="36" t="s">
        <v>5</v>
      </c>
    </row>
    <row r="60" spans="1:16" x14ac:dyDescent="0.25">
      <c r="A60" s="4">
        <v>56</v>
      </c>
      <c r="B60" s="36"/>
      <c r="C60" s="36" t="s">
        <v>5</v>
      </c>
      <c r="D60" s="36"/>
      <c r="E60" s="36" t="s">
        <v>5</v>
      </c>
      <c r="F60" s="36"/>
      <c r="G60" s="36"/>
      <c r="H60" s="36" t="s">
        <v>5</v>
      </c>
    </row>
    <row r="61" spans="1:16" x14ac:dyDescent="0.25">
      <c r="A61" s="4">
        <v>57</v>
      </c>
      <c r="B61" s="36"/>
      <c r="C61" s="36"/>
      <c r="D61" s="36" t="s">
        <v>5</v>
      </c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 t="s">
        <v>5</v>
      </c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 t="s">
        <v>5</v>
      </c>
      <c r="E71" s="36"/>
      <c r="F71" s="36"/>
      <c r="G71" s="36" t="s">
        <v>5</v>
      </c>
      <c r="H71" s="36"/>
    </row>
    <row r="72" spans="1:8" x14ac:dyDescent="0.25">
      <c r="A72" s="4">
        <v>68</v>
      </c>
      <c r="B72" s="36"/>
      <c r="C72" s="36"/>
      <c r="D72" s="36" t="s">
        <v>5</v>
      </c>
      <c r="E72" s="36"/>
      <c r="F72" s="36"/>
      <c r="G72" s="36" t="s">
        <v>5</v>
      </c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 t="s">
        <v>5</v>
      </c>
      <c r="H73" s="36" t="s">
        <v>5</v>
      </c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/>
      <c r="C75" s="36"/>
      <c r="D75" s="36" t="s">
        <v>5</v>
      </c>
      <c r="E75" s="36" t="s">
        <v>5</v>
      </c>
      <c r="F75" s="36" t="s">
        <v>5</v>
      </c>
      <c r="G75" s="36" t="s">
        <v>5</v>
      </c>
      <c r="H75" s="36" t="s">
        <v>5</v>
      </c>
    </row>
    <row r="76" spans="1:8" x14ac:dyDescent="0.25">
      <c r="A76" s="4">
        <v>72</v>
      </c>
      <c r="B76" s="36"/>
      <c r="C76" s="36"/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 t="s">
        <v>5</v>
      </c>
      <c r="D80" s="36"/>
      <c r="E80" s="36" t="s">
        <v>5</v>
      </c>
      <c r="F80" s="36"/>
      <c r="G80" s="36" t="s">
        <v>5</v>
      </c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6" t="s">
        <v>5</v>
      </c>
      <c r="C83" s="36"/>
      <c r="D83" s="36" t="s">
        <v>5</v>
      </c>
      <c r="E83" s="36"/>
      <c r="F83" s="36" t="s">
        <v>5</v>
      </c>
      <c r="G83" s="36"/>
      <c r="H83" s="36"/>
    </row>
    <row r="84" spans="1:8" x14ac:dyDescent="0.25">
      <c r="A84" s="4">
        <v>106</v>
      </c>
      <c r="B84" s="36" t="s">
        <v>5</v>
      </c>
      <c r="C84" s="36"/>
      <c r="D84" s="36" t="s">
        <v>5</v>
      </c>
      <c r="E84" s="36"/>
      <c r="F84" s="36"/>
      <c r="G84" s="36" t="s">
        <v>5</v>
      </c>
      <c r="H84" s="36"/>
    </row>
    <row r="85" spans="1:8" x14ac:dyDescent="0.25">
      <c r="A85" s="4">
        <v>107</v>
      </c>
      <c r="B85" s="36" t="s">
        <v>5</v>
      </c>
      <c r="C85" s="36"/>
      <c r="D85" s="36" t="s">
        <v>5</v>
      </c>
      <c r="E85" s="36"/>
      <c r="F85" s="36" t="s">
        <v>5</v>
      </c>
      <c r="G85" s="36"/>
      <c r="H85" s="36"/>
    </row>
    <row r="86" spans="1:8" x14ac:dyDescent="0.25">
      <c r="A86" s="4">
        <v>108</v>
      </c>
      <c r="B86" s="36"/>
      <c r="C86" s="36" t="s">
        <v>5</v>
      </c>
      <c r="D86" s="36"/>
      <c r="E86" s="36"/>
      <c r="F86" s="36"/>
      <c r="G86" s="36"/>
      <c r="H86" s="36" t="s">
        <v>5</v>
      </c>
    </row>
    <row r="87" spans="1:8" x14ac:dyDescent="0.25">
      <c r="A87" s="4">
        <v>109</v>
      </c>
      <c r="B87" s="36"/>
      <c r="C87" s="36" t="s">
        <v>5</v>
      </c>
      <c r="D87" s="36"/>
      <c r="E87" s="36"/>
      <c r="F87" s="36"/>
      <c r="G87" s="36"/>
      <c r="H87" s="36" t="s">
        <v>5</v>
      </c>
    </row>
    <row r="88" spans="1:8" x14ac:dyDescent="0.25">
      <c r="A88" s="4">
        <v>110</v>
      </c>
      <c r="B88" s="36"/>
      <c r="C88" s="36"/>
      <c r="D88" s="36" t="s">
        <v>5</v>
      </c>
      <c r="E88" s="36"/>
      <c r="F88" s="36"/>
      <c r="G88" s="36" t="s">
        <v>5</v>
      </c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/>
      <c r="E91" s="36"/>
      <c r="F91" s="36" t="s">
        <v>10</v>
      </c>
      <c r="G91" s="36" t="s">
        <v>5</v>
      </c>
      <c r="H91" s="36"/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 t="s">
        <v>5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 t="s">
        <v>5</v>
      </c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 t="s">
        <v>5</v>
      </c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 t="s">
        <v>10</v>
      </c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 t="s">
        <v>5</v>
      </c>
      <c r="D101" s="36"/>
      <c r="E101" s="37"/>
      <c r="F101" s="36"/>
      <c r="G101" s="36" t="s">
        <v>5</v>
      </c>
      <c r="H101" s="36"/>
    </row>
    <row r="102" spans="1:8" x14ac:dyDescent="0.25">
      <c r="A102" s="4">
        <v>124</v>
      </c>
      <c r="B102" s="36" t="s">
        <v>5</v>
      </c>
      <c r="C102" s="36"/>
      <c r="D102" s="36" t="s">
        <v>5</v>
      </c>
      <c r="E102" s="36"/>
      <c r="F102" s="36" t="s">
        <v>10</v>
      </c>
      <c r="G102" s="36"/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 t="s">
        <v>5</v>
      </c>
      <c r="E104" s="36"/>
      <c r="F104" s="36"/>
      <c r="G104" s="36" t="s">
        <v>5</v>
      </c>
      <c r="H104" s="36"/>
    </row>
    <row r="105" spans="1:8" x14ac:dyDescent="0.25">
      <c r="A105" s="4">
        <v>127</v>
      </c>
      <c r="B105" s="36" t="s">
        <v>10</v>
      </c>
      <c r="C105" s="36" t="s">
        <v>10</v>
      </c>
      <c r="D105" s="36" t="s">
        <v>10</v>
      </c>
      <c r="E105" s="36" t="s">
        <v>5</v>
      </c>
      <c r="F105" s="36" t="s">
        <v>5</v>
      </c>
      <c r="G105" s="36" t="s">
        <v>5</v>
      </c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 t="s">
        <v>5</v>
      </c>
      <c r="C107" s="36" t="s">
        <v>5</v>
      </c>
      <c r="D107" s="36"/>
      <c r="E107" s="36" t="s">
        <v>5</v>
      </c>
      <c r="F107" s="36"/>
      <c r="G107" s="36" t="s">
        <v>5</v>
      </c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/>
      <c r="C109" s="36" t="s">
        <v>5</v>
      </c>
      <c r="D109" s="36"/>
      <c r="E109" s="36" t="s">
        <v>5</v>
      </c>
      <c r="F109" s="36" t="s">
        <v>5</v>
      </c>
      <c r="G109" s="36"/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77:H77 D44:E44 G6:H6 B26:C26 F78:G78 E53 I29:I39 I41:I61 I63:I78 F65:F66 E64:F64 E67:F71 F13:H13 F60:F63 F108:F110 G37:H37 G54:H56 B98:C100 C97 B103:C104 C105 B110:C111 G7:G9 E23:G23 G59:H64 G67:H69 H65:H66 D87:G87 E89:G90 B5:H5 B22:C22 B36:B37 B21:F21 B27:E31 C36:F36 B44:C51 C79:C80 B81:C96 C101:C102 C109 B106:C108 B18:D20 B24:E25 D45:D51 B53:D77 D88:D106 B6:E13 B15:E15 E19:E20 D32:E32 B33:E35 D37:E37 B38:E43 E45:E47 D79:G79 D107:E111 F6:F11 B14:H14 E18:H18 F31:F34 B16:H16 D17:F17 H36 D81:G83 D80:F80 D84:F86 E88:F88 E92:G96 E91:F91 E97:F97 H7:H13 H16:H17 H21:H22 G31:H33 G39:H41 F42:H48 B52:H52 H52:H53 H56:H60 H80:H88 E107:H107">
    <cfRule type="cellIs" dxfId="5816" priority="768" operator="equal">
      <formula>"Energia"</formula>
    </cfRule>
    <cfRule type="cellIs" dxfId="5815" priority="770" operator="equal">
      <formula>"Operação"</formula>
    </cfRule>
    <cfRule type="cellIs" dxfId="5814" priority="771" operator="equal">
      <formula>"Chuva"</formula>
    </cfRule>
    <cfRule type="cellIs" dxfId="5813" priority="772" operator="equal">
      <formula>"Elétrico"</formula>
    </cfRule>
    <cfRule type="cellIs" dxfId="5812" priority="773" operator="equal">
      <formula>"Mecânico"</formula>
    </cfRule>
    <cfRule type="cellIs" dxfId="5811" priority="774" operator="equal">
      <formula>"Ok"</formula>
    </cfRule>
  </conditionalFormatting>
  <conditionalFormatting sqref="I5:I16 I19:I26 F77:H77 D44:E44 G6:H6 B26:C26 F78:G78 E53 I29:I39 I41:I61 I63:I78 F65:F66 E64:F64 E67:F71 F13:H13 F60:F63 F108:F110 G37:H37 G54:H56 B98:C100 C97 B103:C104 C105 B110:C111 G7:G9 E23:G23 G59:H64 G67:H69 H65:H66 D87:G87 E89:G90 B5:H5 B22:C22 B36:B37 B21:F21 B27:E31 C36:F36 B44:C51 C79:C80 B81:C96 C101:C102 C109 B106:C108 B18:D20 B24:E25 D45:D51 B53:D77 D88:D106 B6:E13 B15:E15 E19:E20 D32:E32 B33:E35 D37:E37 B38:E43 E45:E47 D79:G79 D107:E111 F6:F11 B14:H14 E18:H18 F31:F34 B16:H16 D17:F17 H36 D81:G83 D80:F80 D84:F86 E88:F88 E92:G96 E91:F91 E97:F97 H7:H13 H16:H17 H21:H22 G31:H33 G39:H41 F42:H48 B52:H52 H52:H53 H56:H60 H80:H88 E107:H107">
    <cfRule type="cellIs" dxfId="5810" priority="769" operator="equal">
      <formula>"Feito"</formula>
    </cfRule>
  </conditionalFormatting>
  <conditionalFormatting sqref="J7">
    <cfRule type="iconSet" priority="767">
      <iconSet iconSet="3Arrows">
        <cfvo type="percent" val="0"/>
        <cfvo type="percent" val="33"/>
        <cfvo type="percent" val="67"/>
      </iconSet>
    </cfRule>
  </conditionalFormatting>
  <conditionalFormatting sqref="G35:H35 D10:D13 G28:H28 B98:D100 F33:F34 B103:D103 C101:D102 G59:H64 G67:H69 H65:H66 H76 G101:H101 B12:B14 B10:C11 C12:C21 E11:E13 B5:F9 E10:F10 F18:F19 G15:H15 G19:H19 E32:G32 G51:G53 C97:G97 G101:G110 G5:H12 H21:H23 G31:H33 F38:H38 G39:H48 H50:H53 G54:H56 H57:H60 H70:H73 G74:H75">
    <cfRule type="cellIs" dxfId="5809" priority="766" operator="equal">
      <formula>"Energia"</formula>
    </cfRule>
  </conditionalFormatting>
  <conditionalFormatting sqref="H78 G35:H35 H70:H71 H96 H99:H100 H89 G28:H28 G103:H103 H31 H76 G106:H106 G15:H15 G19:H19 G38:G40 G51:G53 G101:G102 G104:G105 G107:G110 G5:H12 H21:H23 H33 H50:H53 G74:H75 H93:H94 H107:H111">
    <cfRule type="cellIs" dxfId="5808" priority="759" operator="equal">
      <formula>"Energia"</formula>
    </cfRule>
    <cfRule type="cellIs" dxfId="5807" priority="761" operator="equal">
      <formula>"Operação"</formula>
    </cfRule>
    <cfRule type="cellIs" dxfId="5806" priority="762" operator="equal">
      <formula>"Chuva"</formula>
    </cfRule>
    <cfRule type="cellIs" dxfId="5805" priority="763" operator="equal">
      <formula>"Elétrico"</formula>
    </cfRule>
    <cfRule type="cellIs" dxfId="5804" priority="764" operator="equal">
      <formula>"Mecânico"</formula>
    </cfRule>
    <cfRule type="cellIs" dxfId="5803" priority="765" operator="equal">
      <formula>"Ok"</formula>
    </cfRule>
  </conditionalFormatting>
  <conditionalFormatting sqref="H78 G35:H35 H70:H71 H96 H99:H100 H89 G28:H28 G103:H103 H31 H76 G106:H106 G15:H15 G19:H19 G38:G40 G51:G53 G101:G102 G104:G105 G107:G110 G5:H12 H21:H23 H33 H50:H53 G74:H75 H93:H94 H107:H111">
    <cfRule type="cellIs" dxfId="5802" priority="760" operator="equal">
      <formula>"Feito"</formula>
    </cfRule>
  </conditionalFormatting>
  <conditionalFormatting sqref="E103:F103 F98">
    <cfRule type="cellIs" dxfId="5801" priority="758" operator="equal">
      <formula>"Energia"</formula>
    </cfRule>
  </conditionalFormatting>
  <conditionalFormatting sqref="F111 F12 E103:F103 F15 E73:F73 E55 F98 E58 G30:H30 E76:F76 F53:F54 F22">
    <cfRule type="cellIs" dxfId="5800" priority="751" operator="equal">
      <formula>"Energia"</formula>
    </cfRule>
    <cfRule type="cellIs" dxfId="5799" priority="753" operator="equal">
      <formula>"Operação"</formula>
    </cfRule>
    <cfRule type="cellIs" dxfId="5798" priority="754" operator="equal">
      <formula>"Chuva"</formula>
    </cfRule>
    <cfRule type="cellIs" dxfId="5797" priority="755" operator="equal">
      <formula>"Elétrico"</formula>
    </cfRule>
    <cfRule type="cellIs" dxfId="5796" priority="756" operator="equal">
      <formula>"Mecânico"</formula>
    </cfRule>
    <cfRule type="cellIs" dxfId="5795" priority="757" operator="equal">
      <formula>"Ok"</formula>
    </cfRule>
  </conditionalFormatting>
  <conditionalFormatting sqref="F111 F12 E103:F103 F15 E73:F73 E55 F98 E58 G30:H30 E76:F76 F53:F54 F22">
    <cfRule type="cellIs" dxfId="5794" priority="752" operator="equal">
      <formula>"Feito"</formula>
    </cfRule>
  </conditionalFormatting>
  <conditionalFormatting sqref="B79:B80 B78:E78">
    <cfRule type="cellIs" dxfId="5793" priority="744" operator="equal">
      <formula>"Energia"</formula>
    </cfRule>
    <cfRule type="cellIs" dxfId="5792" priority="746" operator="equal">
      <formula>"Operação"</formula>
    </cfRule>
    <cfRule type="cellIs" dxfId="5791" priority="747" operator="equal">
      <formula>"Chuva"</formula>
    </cfRule>
    <cfRule type="cellIs" dxfId="5790" priority="748" operator="equal">
      <formula>"Elétrico"</formula>
    </cfRule>
    <cfRule type="cellIs" dxfId="5789" priority="749" operator="equal">
      <formula>"Mecânico"</formula>
    </cfRule>
    <cfRule type="cellIs" dxfId="5788" priority="750" operator="equal">
      <formula>"Ok"</formula>
    </cfRule>
  </conditionalFormatting>
  <conditionalFormatting sqref="B79:B80 B78:E78">
    <cfRule type="cellIs" dxfId="5787" priority="745" operator="equal">
      <formula>"Feito"</formula>
    </cfRule>
  </conditionalFormatting>
  <conditionalFormatting sqref="C56">
    <cfRule type="cellIs" dxfId="5786" priority="737" operator="equal">
      <formula>"Energia"</formula>
    </cfRule>
    <cfRule type="cellIs" dxfId="5785" priority="739" operator="equal">
      <formula>"Operação"</formula>
    </cfRule>
    <cfRule type="cellIs" dxfId="5784" priority="740" operator="equal">
      <formula>"Chuva"</formula>
    </cfRule>
    <cfRule type="cellIs" dxfId="5783" priority="741" operator="equal">
      <formula>"Elétrico"</formula>
    </cfRule>
    <cfRule type="cellIs" dxfId="5782" priority="742" operator="equal">
      <formula>"Mecânico"</formula>
    </cfRule>
    <cfRule type="cellIs" dxfId="5781" priority="743" operator="equal">
      <formula>"Ok"</formula>
    </cfRule>
  </conditionalFormatting>
  <conditionalFormatting sqref="C56">
    <cfRule type="cellIs" dxfId="5780" priority="738" operator="equal">
      <formula>"Feito"</formula>
    </cfRule>
  </conditionalFormatting>
  <conditionalFormatting sqref="B111:C111">
    <cfRule type="cellIs" dxfId="5779" priority="736" operator="equal">
      <formula>"Energia"</formula>
    </cfRule>
  </conditionalFormatting>
  <conditionalFormatting sqref="B90:C90">
    <cfRule type="cellIs" dxfId="5778" priority="735" operator="equal">
      <formula>"Energia"</formula>
    </cfRule>
  </conditionalFormatting>
  <conditionalFormatting sqref="B92:C92">
    <cfRule type="cellIs" dxfId="5777" priority="734" operator="equal">
      <formula>"Energia"</formula>
    </cfRule>
  </conditionalFormatting>
  <conditionalFormatting sqref="C27:E27 D28:D30">
    <cfRule type="cellIs" dxfId="5776" priority="733" operator="equal">
      <formula>"Energia"</formula>
    </cfRule>
  </conditionalFormatting>
  <conditionalFormatting sqref="D60:D76">
    <cfRule type="cellIs" dxfId="5775" priority="732" operator="equal">
      <formula>"Energia"</formula>
    </cfRule>
  </conditionalFormatting>
  <conditionalFormatting sqref="C30:D30">
    <cfRule type="cellIs" dxfId="5774" priority="731" operator="equal">
      <formula>"Energia"</formula>
    </cfRule>
  </conditionalFormatting>
  <conditionalFormatting sqref="C35">
    <cfRule type="cellIs" dxfId="5773" priority="730" operator="equal">
      <formula>"Energia"</formula>
    </cfRule>
  </conditionalFormatting>
  <conditionalFormatting sqref="H79">
    <cfRule type="cellIs" dxfId="5772" priority="723" operator="equal">
      <formula>"Energia"</formula>
    </cfRule>
    <cfRule type="cellIs" dxfId="5771" priority="725" operator="equal">
      <formula>"Operação"</formula>
    </cfRule>
    <cfRule type="cellIs" dxfId="5770" priority="726" operator="equal">
      <formula>"Chuva"</formula>
    </cfRule>
    <cfRule type="cellIs" dxfId="5769" priority="727" operator="equal">
      <formula>"Elétrico"</formula>
    </cfRule>
    <cfRule type="cellIs" dxfId="5768" priority="728" operator="equal">
      <formula>"Mecânico"</formula>
    </cfRule>
    <cfRule type="cellIs" dxfId="5767" priority="729" operator="equal">
      <formula>"Ok"</formula>
    </cfRule>
  </conditionalFormatting>
  <conditionalFormatting sqref="H79">
    <cfRule type="cellIs" dxfId="5766" priority="724" operator="equal">
      <formula>"Feito"</formula>
    </cfRule>
  </conditionalFormatting>
  <conditionalFormatting sqref="C41">
    <cfRule type="cellIs" dxfId="5765" priority="722" operator="equal">
      <formula>"Energia"</formula>
    </cfRule>
  </conditionalFormatting>
  <conditionalFormatting sqref="C57:C58">
    <cfRule type="cellIs" dxfId="5764" priority="721" operator="equal">
      <formula>"Energia"</formula>
    </cfRule>
  </conditionalFormatting>
  <conditionalFormatting sqref="C111">
    <cfRule type="cellIs" dxfId="5763" priority="720" operator="equal">
      <formula>"Energia"</formula>
    </cfRule>
  </conditionalFormatting>
  <conditionalFormatting sqref="C108">
    <cfRule type="cellIs" dxfId="5762" priority="719" operator="equal">
      <formula>"Energia"</formula>
    </cfRule>
  </conditionalFormatting>
  <conditionalFormatting sqref="D15:E15">
    <cfRule type="cellIs" dxfId="5761" priority="718" operator="equal">
      <formula>"Energia"</formula>
    </cfRule>
  </conditionalFormatting>
  <conditionalFormatting sqref="D27:D28">
    <cfRule type="cellIs" dxfId="5760" priority="717" operator="equal">
      <formula>"Energia"</formula>
    </cfRule>
  </conditionalFormatting>
  <conditionalFormatting sqref="E28:E29">
    <cfRule type="cellIs" dxfId="5759" priority="716" operator="equal">
      <formula>"Energia"</formula>
    </cfRule>
  </conditionalFormatting>
  <conditionalFormatting sqref="E28:E29">
    <cfRule type="cellIs" dxfId="5758" priority="715" operator="equal">
      <formula>"Energia"</formula>
    </cfRule>
  </conditionalFormatting>
  <conditionalFormatting sqref="D30">
    <cfRule type="cellIs" dxfId="5757" priority="714" operator="equal">
      <formula>"Energia"</formula>
    </cfRule>
  </conditionalFormatting>
  <conditionalFormatting sqref="D39:D40 D44:D53 D77">
    <cfRule type="cellIs" dxfId="5756" priority="713" operator="equal">
      <formula>"Energia"</formula>
    </cfRule>
  </conditionalFormatting>
  <conditionalFormatting sqref="D39:D40 D44:D53 D77">
    <cfRule type="cellIs" dxfId="5755" priority="712" operator="equal">
      <formula>"Energia"</formula>
    </cfRule>
  </conditionalFormatting>
  <conditionalFormatting sqref="D39:D40 D44:D53 D77">
    <cfRule type="cellIs" dxfId="5754" priority="711" operator="equal">
      <formula>"Energia"</formula>
    </cfRule>
  </conditionalFormatting>
  <conditionalFormatting sqref="E27">
    <cfRule type="cellIs" dxfId="5753" priority="710" operator="equal">
      <formula>"Energia"</formula>
    </cfRule>
  </conditionalFormatting>
  <conditionalFormatting sqref="F28">
    <cfRule type="cellIs" dxfId="5752" priority="703" operator="equal">
      <formula>"Energia"</formula>
    </cfRule>
    <cfRule type="cellIs" dxfId="5751" priority="705" operator="equal">
      <formula>"Operação"</formula>
    </cfRule>
    <cfRule type="cellIs" dxfId="5750" priority="706" operator="equal">
      <formula>"Chuva"</formula>
    </cfRule>
    <cfRule type="cellIs" dxfId="5749" priority="707" operator="equal">
      <formula>"Elétrico"</formula>
    </cfRule>
    <cfRule type="cellIs" dxfId="5748" priority="708" operator="equal">
      <formula>"Mecânico"</formula>
    </cfRule>
    <cfRule type="cellIs" dxfId="5747" priority="709" operator="equal">
      <formula>"Ok"</formula>
    </cfRule>
  </conditionalFormatting>
  <conditionalFormatting sqref="F28">
    <cfRule type="cellIs" dxfId="5746" priority="704" operator="equal">
      <formula>"Feito"</formula>
    </cfRule>
  </conditionalFormatting>
  <conditionalFormatting sqref="F28">
    <cfRule type="cellIs" dxfId="5745" priority="702" operator="equal">
      <formula>"Energia"</formula>
    </cfRule>
  </conditionalFormatting>
  <conditionalFormatting sqref="F28">
    <cfRule type="cellIs" dxfId="5744" priority="701" operator="equal">
      <formula>"Energia"</formula>
    </cfRule>
  </conditionalFormatting>
  <conditionalFormatting sqref="G45">
    <cfRule type="cellIs" dxfId="5743" priority="694" operator="equal">
      <formula>"Energia"</formula>
    </cfRule>
    <cfRule type="cellIs" dxfId="5742" priority="696" operator="equal">
      <formula>"Operação"</formula>
    </cfRule>
    <cfRule type="cellIs" dxfId="5741" priority="697" operator="equal">
      <formula>"Chuva"</formula>
    </cfRule>
    <cfRule type="cellIs" dxfId="5740" priority="698" operator="equal">
      <formula>"Elétrico"</formula>
    </cfRule>
    <cfRule type="cellIs" dxfId="5739" priority="699" operator="equal">
      <formula>"Mecânico"</formula>
    </cfRule>
    <cfRule type="cellIs" dxfId="5738" priority="700" operator="equal">
      <formula>"Ok"</formula>
    </cfRule>
  </conditionalFormatting>
  <conditionalFormatting sqref="G45">
    <cfRule type="cellIs" dxfId="5737" priority="695" operator="equal">
      <formula>"Feito"</formula>
    </cfRule>
  </conditionalFormatting>
  <conditionalFormatting sqref="E108">
    <cfRule type="cellIs" dxfId="5736" priority="693" operator="equal">
      <formula>"Energia"</formula>
    </cfRule>
  </conditionalFormatting>
  <conditionalFormatting sqref="G9:H10 H11">
    <cfRule type="cellIs" dxfId="5735" priority="686" operator="equal">
      <formula>"Energia"</formula>
    </cfRule>
    <cfRule type="cellIs" dxfId="5734" priority="688" operator="equal">
      <formula>"Operação"</formula>
    </cfRule>
    <cfRule type="cellIs" dxfId="5733" priority="689" operator="equal">
      <formula>"Chuva"</formula>
    </cfRule>
    <cfRule type="cellIs" dxfId="5732" priority="690" operator="equal">
      <formula>"Elétrico"</formula>
    </cfRule>
    <cfRule type="cellIs" dxfId="5731" priority="691" operator="equal">
      <formula>"Mecânico"</formula>
    </cfRule>
    <cfRule type="cellIs" dxfId="5730" priority="692" operator="equal">
      <formula>"Ok"</formula>
    </cfRule>
  </conditionalFormatting>
  <conditionalFormatting sqref="G9:H10 H11">
    <cfRule type="cellIs" dxfId="5729" priority="687" operator="equal">
      <formula>"Feito"</formula>
    </cfRule>
  </conditionalFormatting>
  <conditionalFormatting sqref="H78">
    <cfRule type="cellIs" dxfId="5728" priority="685" operator="equal">
      <formula>"Energia"</formula>
    </cfRule>
  </conditionalFormatting>
  <conditionalFormatting sqref="G111">
    <cfRule type="cellIs" dxfId="5727" priority="678" operator="equal">
      <formula>"Energia"</formula>
    </cfRule>
    <cfRule type="cellIs" dxfId="5726" priority="680" operator="equal">
      <formula>"Operação"</formula>
    </cfRule>
    <cfRule type="cellIs" dxfId="5725" priority="681" operator="equal">
      <formula>"Chuva"</formula>
    </cfRule>
    <cfRule type="cellIs" dxfId="5724" priority="682" operator="equal">
      <formula>"Elétrico"</formula>
    </cfRule>
    <cfRule type="cellIs" dxfId="5723" priority="683" operator="equal">
      <formula>"Mecânico"</formula>
    </cfRule>
    <cfRule type="cellIs" dxfId="5722" priority="684" operator="equal">
      <formula>"Ok"</formula>
    </cfRule>
  </conditionalFormatting>
  <conditionalFormatting sqref="G111">
    <cfRule type="cellIs" dxfId="5721" priority="679" operator="equal">
      <formula>"Feito"</formula>
    </cfRule>
  </conditionalFormatting>
  <conditionalFormatting sqref="F35 F37 F41">
    <cfRule type="cellIs" dxfId="5720" priority="671" operator="equal">
      <formula>"Energia"</formula>
    </cfRule>
    <cfRule type="cellIs" dxfId="5719" priority="673" operator="equal">
      <formula>"Operação"</formula>
    </cfRule>
    <cfRule type="cellIs" dxfId="5718" priority="674" operator="equal">
      <formula>"Chuva"</formula>
    </cfRule>
    <cfRule type="cellIs" dxfId="5717" priority="675" operator="equal">
      <formula>"Elétrico"</formula>
    </cfRule>
    <cfRule type="cellIs" dxfId="5716" priority="676" operator="equal">
      <formula>"Mecânico"</formula>
    </cfRule>
    <cfRule type="cellIs" dxfId="5715" priority="677" operator="equal">
      <formula>"Ok"</formula>
    </cfRule>
  </conditionalFormatting>
  <conditionalFormatting sqref="F35 F37 F41">
    <cfRule type="cellIs" dxfId="5714" priority="672" operator="equal">
      <formula>"Feito"</formula>
    </cfRule>
  </conditionalFormatting>
  <conditionalFormatting sqref="H24">
    <cfRule type="cellIs" dxfId="5713" priority="664" operator="equal">
      <formula>"Energia"</formula>
    </cfRule>
    <cfRule type="cellIs" dxfId="5712" priority="666" operator="equal">
      <formula>"Operação"</formula>
    </cfRule>
    <cfRule type="cellIs" dxfId="5711" priority="667" operator="equal">
      <formula>"Chuva"</formula>
    </cfRule>
    <cfRule type="cellIs" dxfId="5710" priority="668" operator="equal">
      <formula>"Elétrico"</formula>
    </cfRule>
    <cfRule type="cellIs" dxfId="5709" priority="669" operator="equal">
      <formula>"Mecânico"</formula>
    </cfRule>
    <cfRule type="cellIs" dxfId="5708" priority="670" operator="equal">
      <formula>"Ok"</formula>
    </cfRule>
  </conditionalFormatting>
  <conditionalFormatting sqref="H24">
    <cfRule type="cellIs" dxfId="5707" priority="665" operator="equal">
      <formula>"Feito"</formula>
    </cfRule>
  </conditionalFormatting>
  <conditionalFormatting sqref="D26">
    <cfRule type="cellIs" dxfId="5706" priority="657" operator="equal">
      <formula>"Energia"</formula>
    </cfRule>
    <cfRule type="cellIs" dxfId="5705" priority="659" operator="equal">
      <formula>"Operação"</formula>
    </cfRule>
    <cfRule type="cellIs" dxfId="5704" priority="660" operator="equal">
      <formula>"Chuva"</formula>
    </cfRule>
    <cfRule type="cellIs" dxfId="5703" priority="661" operator="equal">
      <formula>"Elétrico"</formula>
    </cfRule>
    <cfRule type="cellIs" dxfId="5702" priority="662" operator="equal">
      <formula>"Mecânico"</formula>
    </cfRule>
    <cfRule type="cellIs" dxfId="5701" priority="663" operator="equal">
      <formula>"Ok"</formula>
    </cfRule>
  </conditionalFormatting>
  <conditionalFormatting sqref="D26">
    <cfRule type="cellIs" dxfId="5700" priority="658" operator="equal">
      <formula>"Feito"</formula>
    </cfRule>
  </conditionalFormatting>
  <conditionalFormatting sqref="G70">
    <cfRule type="cellIs" dxfId="5699" priority="643" operator="equal">
      <formula>"Energia"</formula>
    </cfRule>
    <cfRule type="cellIs" dxfId="5698" priority="645" operator="equal">
      <formula>"Operação"</formula>
    </cfRule>
    <cfRule type="cellIs" dxfId="5697" priority="646" operator="equal">
      <formula>"Chuva"</formula>
    </cfRule>
    <cfRule type="cellIs" dxfId="5696" priority="647" operator="equal">
      <formula>"Elétrico"</formula>
    </cfRule>
    <cfRule type="cellIs" dxfId="5695" priority="648" operator="equal">
      <formula>"Mecânico"</formula>
    </cfRule>
    <cfRule type="cellIs" dxfId="5694" priority="649" operator="equal">
      <formula>"Ok"</formula>
    </cfRule>
  </conditionalFormatting>
  <conditionalFormatting sqref="G70">
    <cfRule type="cellIs" dxfId="5693" priority="644" operator="equal">
      <formula>"Feito"</formula>
    </cfRule>
  </conditionalFormatting>
  <conditionalFormatting sqref="C97:D97 C95:D95">
    <cfRule type="cellIs" dxfId="5692" priority="642" operator="equal">
      <formula>"Energia"</formula>
    </cfRule>
  </conditionalFormatting>
  <conditionalFormatting sqref="E13:H13">
    <cfRule type="cellIs" dxfId="5691" priority="641" operator="equal">
      <formula>"Energia"</formula>
    </cfRule>
  </conditionalFormatting>
  <conditionalFormatting sqref="D16:E16">
    <cfRule type="cellIs" dxfId="5690" priority="640" operator="equal">
      <formula>"Energia"</formula>
    </cfRule>
  </conditionalFormatting>
  <conditionalFormatting sqref="D17:D20">
    <cfRule type="cellIs" dxfId="5689" priority="639" operator="equal">
      <formula>"Energia"</formula>
    </cfRule>
  </conditionalFormatting>
  <conditionalFormatting sqref="E18:H18">
    <cfRule type="cellIs" dxfId="5688" priority="638" operator="equal">
      <formula>"Energia"</formula>
    </cfRule>
  </conditionalFormatting>
  <conditionalFormatting sqref="D36">
    <cfRule type="cellIs" dxfId="5687" priority="637" operator="equal">
      <formula>"Energia"</formula>
    </cfRule>
  </conditionalFormatting>
  <conditionalFormatting sqref="D36">
    <cfRule type="cellIs" dxfId="5686" priority="636" operator="equal">
      <formula>"Energia"</formula>
    </cfRule>
  </conditionalFormatting>
  <conditionalFormatting sqref="D14:H14">
    <cfRule type="cellIs" dxfId="5685" priority="635" operator="equal">
      <formula>"Energia"</formula>
    </cfRule>
  </conditionalFormatting>
  <conditionalFormatting sqref="E17:F17 H17">
    <cfRule type="cellIs" dxfId="5684" priority="634" operator="equal">
      <formula>"Energia"</formula>
    </cfRule>
  </conditionalFormatting>
  <conditionalFormatting sqref="G29">
    <cfRule type="cellIs" dxfId="5683" priority="627" operator="equal">
      <formula>"Energia"</formula>
    </cfRule>
    <cfRule type="cellIs" dxfId="5682" priority="629" operator="equal">
      <formula>"Operação"</formula>
    </cfRule>
    <cfRule type="cellIs" dxfId="5681" priority="630" operator="equal">
      <formula>"Chuva"</formula>
    </cfRule>
    <cfRule type="cellIs" dxfId="5680" priority="631" operator="equal">
      <formula>"Elétrico"</formula>
    </cfRule>
    <cfRule type="cellIs" dxfId="5679" priority="632" operator="equal">
      <formula>"Mecânico"</formula>
    </cfRule>
    <cfRule type="cellIs" dxfId="5678" priority="633" operator="equal">
      <formula>"Ok"</formula>
    </cfRule>
  </conditionalFormatting>
  <conditionalFormatting sqref="G29">
    <cfRule type="cellIs" dxfId="5677" priority="628" operator="equal">
      <formula>"Feito"</formula>
    </cfRule>
  </conditionalFormatting>
  <conditionalFormatting sqref="G29">
    <cfRule type="cellIs" dxfId="5676" priority="626" operator="equal">
      <formula>"Energia"</formula>
    </cfRule>
  </conditionalFormatting>
  <conditionalFormatting sqref="D33:E33 D34">
    <cfRule type="cellIs" dxfId="5675" priority="625" operator="equal">
      <formula>"Energia"</formula>
    </cfRule>
  </conditionalFormatting>
  <conditionalFormatting sqref="D33:E33 D34">
    <cfRule type="cellIs" dxfId="5674" priority="624" operator="equal">
      <formula>"Energia"</formula>
    </cfRule>
  </conditionalFormatting>
  <conditionalFormatting sqref="E36:E37">
    <cfRule type="cellIs" dxfId="5673" priority="623" operator="equal">
      <formula>"Energia"</formula>
    </cfRule>
  </conditionalFormatting>
  <conditionalFormatting sqref="E36:E37">
    <cfRule type="cellIs" dxfId="5672" priority="622" operator="equal">
      <formula>"Energia"</formula>
    </cfRule>
  </conditionalFormatting>
  <conditionalFormatting sqref="H36">
    <cfRule type="cellIs" dxfId="5671" priority="621" operator="equal">
      <formula>"Energia"</formula>
    </cfRule>
  </conditionalFormatting>
  <conditionalFormatting sqref="H36">
    <cfRule type="cellIs" dxfId="5670" priority="620" operator="equal">
      <formula>"Energia"</formula>
    </cfRule>
  </conditionalFormatting>
  <conditionalFormatting sqref="E37 G37:H37">
    <cfRule type="cellIs" dxfId="5669" priority="619" operator="equal">
      <formula>"Energia"</formula>
    </cfRule>
  </conditionalFormatting>
  <conditionalFormatting sqref="E37 G37:H37">
    <cfRule type="cellIs" dxfId="5668" priority="618" operator="equal">
      <formula>"Energia"</formula>
    </cfRule>
  </conditionalFormatting>
  <conditionalFormatting sqref="E39">
    <cfRule type="cellIs" dxfId="5667" priority="617" operator="equal">
      <formula>"Energia"</formula>
    </cfRule>
  </conditionalFormatting>
  <conditionalFormatting sqref="E39">
    <cfRule type="cellIs" dxfId="5666" priority="616" operator="equal">
      <formula>"Energia"</formula>
    </cfRule>
  </conditionalFormatting>
  <conditionalFormatting sqref="E39">
    <cfRule type="cellIs" dxfId="5665" priority="615" operator="equal">
      <formula>"Energia"</formula>
    </cfRule>
  </conditionalFormatting>
  <conditionalFormatting sqref="E57">
    <cfRule type="cellIs" dxfId="5664" priority="601" operator="equal">
      <formula>"Energia"</formula>
    </cfRule>
    <cfRule type="cellIs" dxfId="5663" priority="603" operator="equal">
      <formula>"Operação"</formula>
    </cfRule>
    <cfRule type="cellIs" dxfId="5662" priority="604" operator="equal">
      <formula>"Chuva"</formula>
    </cfRule>
    <cfRule type="cellIs" dxfId="5661" priority="605" operator="equal">
      <formula>"Elétrico"</formula>
    </cfRule>
    <cfRule type="cellIs" dxfId="5660" priority="606" operator="equal">
      <formula>"Mecânico"</formula>
    </cfRule>
    <cfRule type="cellIs" dxfId="5659" priority="607" operator="equal">
      <formula>"Ok"</formula>
    </cfRule>
  </conditionalFormatting>
  <conditionalFormatting sqref="E57">
    <cfRule type="cellIs" dxfId="5658" priority="602" operator="equal">
      <formula>"Feito"</formula>
    </cfRule>
  </conditionalFormatting>
  <conditionalFormatting sqref="E77">
    <cfRule type="cellIs" dxfId="5657" priority="594" operator="equal">
      <formula>"Energia"</formula>
    </cfRule>
    <cfRule type="cellIs" dxfId="5656" priority="596" operator="equal">
      <formula>"Operação"</formula>
    </cfRule>
    <cfRule type="cellIs" dxfId="5655" priority="597" operator="equal">
      <formula>"Chuva"</formula>
    </cfRule>
    <cfRule type="cellIs" dxfId="5654" priority="598" operator="equal">
      <formula>"Elétrico"</formula>
    </cfRule>
    <cfRule type="cellIs" dxfId="5653" priority="599" operator="equal">
      <formula>"Mecânico"</formula>
    </cfRule>
    <cfRule type="cellIs" dxfId="5652" priority="600" operator="equal">
      <formula>"Ok"</formula>
    </cfRule>
  </conditionalFormatting>
  <conditionalFormatting sqref="E77">
    <cfRule type="cellIs" dxfId="5651" priority="595" operator="equal">
      <formula>"Feito"</formula>
    </cfRule>
  </conditionalFormatting>
  <conditionalFormatting sqref="G35:H35">
    <cfRule type="cellIs" dxfId="5650" priority="587" operator="equal">
      <formula>"Energia"</formula>
    </cfRule>
    <cfRule type="cellIs" dxfId="5649" priority="589" operator="equal">
      <formula>"Operação"</formula>
    </cfRule>
    <cfRule type="cellIs" dxfId="5648" priority="590" operator="equal">
      <formula>"Chuva"</formula>
    </cfRule>
    <cfRule type="cellIs" dxfId="5647" priority="591" operator="equal">
      <formula>"Elétrico"</formula>
    </cfRule>
    <cfRule type="cellIs" dxfId="5646" priority="592" operator="equal">
      <formula>"Mecânico"</formula>
    </cfRule>
    <cfRule type="cellIs" dxfId="5645" priority="593" operator="equal">
      <formula>"Ok"</formula>
    </cfRule>
  </conditionalFormatting>
  <conditionalFormatting sqref="G35:H35">
    <cfRule type="cellIs" dxfId="5644" priority="588" operator="equal">
      <formula>"Feito"</formula>
    </cfRule>
  </conditionalFormatting>
  <conditionalFormatting sqref="H26 H29">
    <cfRule type="cellIs" dxfId="5643" priority="580" operator="equal">
      <formula>"Energia"</formula>
    </cfRule>
    <cfRule type="cellIs" dxfId="5642" priority="582" operator="equal">
      <formula>"Operação"</formula>
    </cfRule>
    <cfRule type="cellIs" dxfId="5641" priority="583" operator="equal">
      <formula>"Chuva"</formula>
    </cfRule>
    <cfRule type="cellIs" dxfId="5640" priority="584" operator="equal">
      <formula>"Elétrico"</formula>
    </cfRule>
    <cfRule type="cellIs" dxfId="5639" priority="585" operator="equal">
      <formula>"Mecânico"</formula>
    </cfRule>
    <cfRule type="cellIs" dxfId="5638" priority="586" operator="equal">
      <formula>"Ok"</formula>
    </cfRule>
  </conditionalFormatting>
  <conditionalFormatting sqref="H26 H29">
    <cfRule type="cellIs" dxfId="5637" priority="581" operator="equal">
      <formula>"Feito"</formula>
    </cfRule>
  </conditionalFormatting>
  <conditionalFormatting sqref="H26 H29">
    <cfRule type="cellIs" dxfId="5636" priority="579" operator="equal">
      <formula>"Energia"</formula>
    </cfRule>
  </conditionalFormatting>
  <conditionalFormatting sqref="G34:H34">
    <cfRule type="cellIs" dxfId="5635" priority="564" operator="equal">
      <formula>"Energia"</formula>
    </cfRule>
    <cfRule type="cellIs" dxfId="5634" priority="566" operator="equal">
      <formula>"Operação"</formula>
    </cfRule>
    <cfRule type="cellIs" dxfId="5633" priority="567" operator="equal">
      <formula>"Chuva"</formula>
    </cfRule>
    <cfRule type="cellIs" dxfId="5632" priority="568" operator="equal">
      <formula>"Elétrico"</formula>
    </cfRule>
    <cfRule type="cellIs" dxfId="5631" priority="569" operator="equal">
      <formula>"Mecânico"</formula>
    </cfRule>
    <cfRule type="cellIs" dxfId="5630" priority="570" operator="equal">
      <formula>"Ok"</formula>
    </cfRule>
  </conditionalFormatting>
  <conditionalFormatting sqref="G34:H34">
    <cfRule type="cellIs" dxfId="5629" priority="565" operator="equal">
      <formula>"Feito"</formula>
    </cfRule>
  </conditionalFormatting>
  <conditionalFormatting sqref="G34:H34">
    <cfRule type="cellIs" dxfId="5628" priority="563" operator="equal">
      <formula>"Energia"</formula>
    </cfRule>
  </conditionalFormatting>
  <conditionalFormatting sqref="H33">
    <cfRule type="cellIs" dxfId="5627" priority="547" operator="equal">
      <formula>"Energia"</formula>
    </cfRule>
    <cfRule type="cellIs" dxfId="5626" priority="549" operator="equal">
      <formula>"Operação"</formula>
    </cfRule>
    <cfRule type="cellIs" dxfId="5625" priority="550" operator="equal">
      <formula>"Chuva"</formula>
    </cfRule>
    <cfRule type="cellIs" dxfId="5624" priority="551" operator="equal">
      <formula>"Elétrico"</formula>
    </cfRule>
    <cfRule type="cellIs" dxfId="5623" priority="552" operator="equal">
      <formula>"Mecânico"</formula>
    </cfRule>
    <cfRule type="cellIs" dxfId="5622" priority="553" operator="equal">
      <formula>"Ok"</formula>
    </cfRule>
  </conditionalFormatting>
  <conditionalFormatting sqref="H33">
    <cfRule type="cellIs" dxfId="5621" priority="548" operator="equal">
      <formula>"Feito"</formula>
    </cfRule>
  </conditionalFormatting>
  <conditionalFormatting sqref="B18 D18">
    <cfRule type="cellIs" dxfId="5620" priority="546" operator="equal">
      <formula>"Energia"</formula>
    </cfRule>
  </conditionalFormatting>
  <conditionalFormatting sqref="B27">
    <cfRule type="cellIs" dxfId="5619" priority="545" operator="equal">
      <formula>"Energia"</formula>
    </cfRule>
  </conditionalFormatting>
  <conditionalFormatting sqref="B28:C28">
    <cfRule type="cellIs" dxfId="5618" priority="544" operator="equal">
      <formula>"Energia"</formula>
    </cfRule>
  </conditionalFormatting>
  <conditionalFormatting sqref="B29">
    <cfRule type="cellIs" dxfId="5617" priority="543" operator="equal">
      <formula>"Energia"</formula>
    </cfRule>
  </conditionalFormatting>
  <conditionalFormatting sqref="B30">
    <cfRule type="cellIs" dxfId="5616" priority="542" operator="equal">
      <formula>"Energia"</formula>
    </cfRule>
  </conditionalFormatting>
  <conditionalFormatting sqref="B34">
    <cfRule type="cellIs" dxfId="5615" priority="541" operator="equal">
      <formula>"Energia"</formula>
    </cfRule>
  </conditionalFormatting>
  <conditionalFormatting sqref="B35:C35">
    <cfRule type="cellIs" dxfId="5614" priority="540" operator="equal">
      <formula>"Energia"</formula>
    </cfRule>
  </conditionalFormatting>
  <conditionalFormatting sqref="B38">
    <cfRule type="cellIs" dxfId="5613" priority="539" operator="equal">
      <formula>"Energia"</formula>
    </cfRule>
  </conditionalFormatting>
  <conditionalFormatting sqref="C28">
    <cfRule type="cellIs" dxfId="5612" priority="538" operator="equal">
      <formula>"Energia"</formula>
    </cfRule>
  </conditionalFormatting>
  <conditionalFormatting sqref="C30">
    <cfRule type="cellIs" dxfId="5611" priority="537" operator="equal">
      <formula>"Energia"</formula>
    </cfRule>
  </conditionalFormatting>
  <conditionalFormatting sqref="C35">
    <cfRule type="cellIs" dxfId="5610" priority="536" operator="equal">
      <formula>"Energia"</formula>
    </cfRule>
  </conditionalFormatting>
  <conditionalFormatting sqref="D37">
    <cfRule type="cellIs" dxfId="5609" priority="535" operator="equal">
      <formula>"Energia"</formula>
    </cfRule>
  </conditionalFormatting>
  <conditionalFormatting sqref="D37">
    <cfRule type="cellIs" dxfId="5608" priority="534" operator="equal">
      <formula>"Energia"</formula>
    </cfRule>
  </conditionalFormatting>
  <conditionalFormatting sqref="F27">
    <cfRule type="cellIs" dxfId="5607" priority="527" operator="equal">
      <formula>"Energia"</formula>
    </cfRule>
    <cfRule type="cellIs" dxfId="5606" priority="529" operator="equal">
      <formula>"Operação"</formula>
    </cfRule>
    <cfRule type="cellIs" dxfId="5605" priority="530" operator="equal">
      <formula>"Chuva"</formula>
    </cfRule>
    <cfRule type="cellIs" dxfId="5604" priority="531" operator="equal">
      <formula>"Elétrico"</formula>
    </cfRule>
    <cfRule type="cellIs" dxfId="5603" priority="532" operator="equal">
      <formula>"Mecânico"</formula>
    </cfRule>
    <cfRule type="cellIs" dxfId="5602" priority="533" operator="equal">
      <formula>"Ok"</formula>
    </cfRule>
  </conditionalFormatting>
  <conditionalFormatting sqref="F27">
    <cfRule type="cellIs" dxfId="5601" priority="528" operator="equal">
      <formula>"Feito"</formula>
    </cfRule>
  </conditionalFormatting>
  <conditionalFormatting sqref="B106">
    <cfRule type="cellIs" dxfId="5600" priority="526" operator="equal">
      <formula>"Energia"</formula>
    </cfRule>
  </conditionalFormatting>
  <conditionalFormatting sqref="B108">
    <cfRule type="cellIs" dxfId="5599" priority="525" operator="equal">
      <formula>"Energia"</formula>
    </cfRule>
  </conditionalFormatting>
  <conditionalFormatting sqref="E27:E29">
    <cfRule type="cellIs" dxfId="5598" priority="524" operator="equal">
      <formula>"Energia"</formula>
    </cfRule>
  </conditionalFormatting>
  <conditionalFormatting sqref="F92">
    <cfRule type="cellIs" dxfId="5597" priority="523" operator="equal">
      <formula>"Energia"</formula>
    </cfRule>
  </conditionalFormatting>
  <conditionalFormatting sqref="F90">
    <cfRule type="cellIs" dxfId="5596" priority="522" operator="equal">
      <formula>"Energia"</formula>
    </cfRule>
  </conditionalFormatting>
  <conditionalFormatting sqref="H49">
    <cfRule type="cellIs" dxfId="5595" priority="515" operator="equal">
      <formula>"Energia"</formula>
    </cfRule>
    <cfRule type="cellIs" dxfId="5594" priority="517" operator="equal">
      <formula>"Operação"</formula>
    </cfRule>
    <cfRule type="cellIs" dxfId="5593" priority="518" operator="equal">
      <formula>"Chuva"</formula>
    </cfRule>
    <cfRule type="cellIs" dxfId="5592" priority="519" operator="equal">
      <formula>"Elétrico"</formula>
    </cfRule>
    <cfRule type="cellIs" dxfId="5591" priority="520" operator="equal">
      <formula>"Mecânico"</formula>
    </cfRule>
    <cfRule type="cellIs" dxfId="5590" priority="521" operator="equal">
      <formula>"Ok"</formula>
    </cfRule>
  </conditionalFormatting>
  <conditionalFormatting sqref="H49">
    <cfRule type="cellIs" dxfId="5589" priority="516" operator="equal">
      <formula>"Feito"</formula>
    </cfRule>
  </conditionalFormatting>
  <conditionalFormatting sqref="G92:G93">
    <cfRule type="cellIs" dxfId="5588" priority="514" operator="equal">
      <formula>"Energia"</formula>
    </cfRule>
  </conditionalFormatting>
  <conditionalFormatting sqref="G95">
    <cfRule type="cellIs" dxfId="5587" priority="513" operator="equal">
      <formula>"Energia"</formula>
    </cfRule>
  </conditionalFormatting>
  <conditionalFormatting sqref="G98">
    <cfRule type="cellIs" dxfId="5586" priority="505" operator="equal">
      <formula>"Energia"</formula>
    </cfRule>
    <cfRule type="cellIs" dxfId="5585" priority="507" operator="equal">
      <formula>"Operação"</formula>
    </cfRule>
    <cfRule type="cellIs" dxfId="5584" priority="508" operator="equal">
      <formula>"Chuva"</formula>
    </cfRule>
    <cfRule type="cellIs" dxfId="5583" priority="509" operator="equal">
      <formula>"Elétrico"</formula>
    </cfRule>
    <cfRule type="cellIs" dxfId="5582" priority="510" operator="equal">
      <formula>"Mecânico"</formula>
    </cfRule>
    <cfRule type="cellIs" dxfId="5581" priority="511" operator="equal">
      <formula>"Ok"</formula>
    </cfRule>
  </conditionalFormatting>
  <conditionalFormatting sqref="G98">
    <cfRule type="cellIs" dxfId="5580" priority="506" operator="equal">
      <formula>"Feito"</formula>
    </cfRule>
  </conditionalFormatting>
  <conditionalFormatting sqref="G98">
    <cfRule type="cellIs" dxfId="5579" priority="504" operator="equal">
      <formula>"Energia"</formula>
    </cfRule>
  </conditionalFormatting>
  <conditionalFormatting sqref="H91">
    <cfRule type="cellIs" dxfId="5578" priority="497" operator="equal">
      <formula>"Energia"</formula>
    </cfRule>
    <cfRule type="cellIs" dxfId="5577" priority="499" operator="equal">
      <formula>"Operação"</formula>
    </cfRule>
    <cfRule type="cellIs" dxfId="5576" priority="500" operator="equal">
      <formula>"Chuva"</formula>
    </cfRule>
    <cfRule type="cellIs" dxfId="5575" priority="501" operator="equal">
      <formula>"Elétrico"</formula>
    </cfRule>
    <cfRule type="cellIs" dxfId="5574" priority="502" operator="equal">
      <formula>"Mecânico"</formula>
    </cfRule>
    <cfRule type="cellIs" dxfId="5573" priority="503" operator="equal">
      <formula>"Ok"</formula>
    </cfRule>
  </conditionalFormatting>
  <conditionalFormatting sqref="H91">
    <cfRule type="cellIs" dxfId="5572" priority="498" operator="equal">
      <formula>"Feito"</formula>
    </cfRule>
  </conditionalFormatting>
  <conditionalFormatting sqref="H91">
    <cfRule type="cellIs" dxfId="5571" priority="496" operator="equal">
      <formula>"Energia"</formula>
    </cfRule>
  </conditionalFormatting>
  <conditionalFormatting sqref="H98">
    <cfRule type="cellIs" dxfId="5570" priority="489" operator="equal">
      <formula>"Energia"</formula>
    </cfRule>
    <cfRule type="cellIs" dxfId="5569" priority="491" operator="equal">
      <formula>"Operação"</formula>
    </cfRule>
    <cfRule type="cellIs" dxfId="5568" priority="492" operator="equal">
      <formula>"Chuva"</formula>
    </cfRule>
    <cfRule type="cellIs" dxfId="5567" priority="493" operator="equal">
      <formula>"Elétrico"</formula>
    </cfRule>
    <cfRule type="cellIs" dxfId="5566" priority="494" operator="equal">
      <formula>"Mecânico"</formula>
    </cfRule>
    <cfRule type="cellIs" dxfId="5565" priority="495" operator="equal">
      <formula>"Ok"</formula>
    </cfRule>
  </conditionalFormatting>
  <conditionalFormatting sqref="H98">
    <cfRule type="cellIs" dxfId="5564" priority="490" operator="equal">
      <formula>"Feito"</formula>
    </cfRule>
  </conditionalFormatting>
  <conditionalFormatting sqref="H98">
    <cfRule type="cellIs" dxfId="5563" priority="488" operator="equal">
      <formula>"Energia"</formula>
    </cfRule>
  </conditionalFormatting>
  <conditionalFormatting sqref="B15:B16">
    <cfRule type="cellIs" dxfId="5562" priority="487" operator="equal">
      <formula>"Energia"</formula>
    </cfRule>
  </conditionalFormatting>
  <conditionalFormatting sqref="B18">
    <cfRule type="cellIs" dxfId="5561" priority="486" operator="equal">
      <formula>"Energia"</formula>
    </cfRule>
  </conditionalFormatting>
  <conditionalFormatting sqref="C32">
    <cfRule type="cellIs" dxfId="5560" priority="479" operator="equal">
      <formula>"Energia"</formula>
    </cfRule>
    <cfRule type="cellIs" dxfId="5559" priority="481" operator="equal">
      <formula>"Operação"</formula>
    </cfRule>
    <cfRule type="cellIs" dxfId="5558" priority="482" operator="equal">
      <formula>"Chuva"</formula>
    </cfRule>
    <cfRule type="cellIs" dxfId="5557" priority="483" operator="equal">
      <formula>"Elétrico"</formula>
    </cfRule>
    <cfRule type="cellIs" dxfId="5556" priority="484" operator="equal">
      <formula>"Mecânico"</formula>
    </cfRule>
    <cfRule type="cellIs" dxfId="5555" priority="485" operator="equal">
      <formula>"Ok"</formula>
    </cfRule>
  </conditionalFormatting>
  <conditionalFormatting sqref="C32">
    <cfRule type="cellIs" dxfId="5554" priority="480" operator="equal">
      <formula>"Feito"</formula>
    </cfRule>
  </conditionalFormatting>
  <conditionalFormatting sqref="C32">
    <cfRule type="cellIs" dxfId="5553" priority="478" operator="equal">
      <formula>"Energia"</formula>
    </cfRule>
  </conditionalFormatting>
  <conditionalFormatting sqref="B95">
    <cfRule type="cellIs" dxfId="5552" priority="477" operator="equal">
      <formula>"Energia"</formula>
    </cfRule>
  </conditionalFormatting>
  <conditionalFormatting sqref="B100">
    <cfRule type="cellIs" dxfId="5551" priority="476" operator="equal">
      <formula>"Energia"</formula>
    </cfRule>
  </conditionalFormatting>
  <conditionalFormatting sqref="C28">
    <cfRule type="cellIs" dxfId="5550" priority="475" operator="equal">
      <formula>"Energia"</formula>
    </cfRule>
  </conditionalFormatting>
  <conditionalFormatting sqref="C36">
    <cfRule type="cellIs" dxfId="5549" priority="474" operator="equal">
      <formula>"Energia"</formula>
    </cfRule>
  </conditionalFormatting>
  <conditionalFormatting sqref="C35">
    <cfRule type="cellIs" dxfId="5548" priority="473" operator="equal">
      <formula>"Energia"</formula>
    </cfRule>
  </conditionalFormatting>
  <conditionalFormatting sqref="D91">
    <cfRule type="cellIs" dxfId="5547" priority="472" operator="equal">
      <formula>"Energia"</formula>
    </cfRule>
  </conditionalFormatting>
  <conditionalFormatting sqref="D104">
    <cfRule type="cellIs" dxfId="5546" priority="471" operator="equal">
      <formula>"Energia"</formula>
    </cfRule>
  </conditionalFormatting>
  <conditionalFormatting sqref="E90">
    <cfRule type="cellIs" dxfId="5545" priority="470" operator="equal">
      <formula>"Energia"</formula>
    </cfRule>
  </conditionalFormatting>
  <conditionalFormatting sqref="E92">
    <cfRule type="cellIs" dxfId="5544" priority="469" operator="equal">
      <formula>"Energia"</formula>
    </cfRule>
  </conditionalFormatting>
  <conditionalFormatting sqref="E98">
    <cfRule type="cellIs" dxfId="5543" priority="462" operator="equal">
      <formula>"Energia"</formula>
    </cfRule>
    <cfRule type="cellIs" dxfId="5542" priority="464" operator="equal">
      <formula>"Operação"</formula>
    </cfRule>
    <cfRule type="cellIs" dxfId="5541" priority="465" operator="equal">
      <formula>"Chuva"</formula>
    </cfRule>
    <cfRule type="cellIs" dxfId="5540" priority="466" operator="equal">
      <formula>"Elétrico"</formula>
    </cfRule>
    <cfRule type="cellIs" dxfId="5539" priority="467" operator="equal">
      <formula>"Mecânico"</formula>
    </cfRule>
    <cfRule type="cellIs" dxfId="5538" priority="468" operator="equal">
      <formula>"Ok"</formula>
    </cfRule>
  </conditionalFormatting>
  <conditionalFormatting sqref="E98">
    <cfRule type="cellIs" dxfId="5537" priority="463" operator="equal">
      <formula>"Feito"</formula>
    </cfRule>
  </conditionalFormatting>
  <conditionalFormatting sqref="E100">
    <cfRule type="cellIs" dxfId="5536" priority="455" operator="equal">
      <formula>"Energia"</formula>
    </cfRule>
    <cfRule type="cellIs" dxfId="5535" priority="457" operator="equal">
      <formula>"Operação"</formula>
    </cfRule>
    <cfRule type="cellIs" dxfId="5534" priority="458" operator="equal">
      <formula>"Chuva"</formula>
    </cfRule>
    <cfRule type="cellIs" dxfId="5533" priority="459" operator="equal">
      <formula>"Elétrico"</formula>
    </cfRule>
    <cfRule type="cellIs" dxfId="5532" priority="460" operator="equal">
      <formula>"Mecânico"</formula>
    </cfRule>
    <cfRule type="cellIs" dxfId="5531" priority="461" operator="equal">
      <formula>"Ok"</formula>
    </cfRule>
  </conditionalFormatting>
  <conditionalFormatting sqref="E100">
    <cfRule type="cellIs" dxfId="5530" priority="456" operator="equal">
      <formula>"Feito"</formula>
    </cfRule>
  </conditionalFormatting>
  <conditionalFormatting sqref="E101">
    <cfRule type="cellIs" dxfId="5529" priority="448" operator="equal">
      <formula>"Energia"</formula>
    </cfRule>
    <cfRule type="cellIs" dxfId="5528" priority="450" operator="equal">
      <formula>"Operação"</formula>
    </cfRule>
    <cfRule type="cellIs" dxfId="5527" priority="451" operator="equal">
      <formula>"Chuva"</formula>
    </cfRule>
    <cfRule type="cellIs" dxfId="5526" priority="452" operator="equal">
      <formula>"Elétrico"</formula>
    </cfRule>
    <cfRule type="cellIs" dxfId="5525" priority="453" operator="equal">
      <formula>"Mecânico"</formula>
    </cfRule>
    <cfRule type="cellIs" dxfId="5524" priority="454" operator="equal">
      <formula>"Ok"</formula>
    </cfRule>
  </conditionalFormatting>
  <conditionalFormatting sqref="E101">
    <cfRule type="cellIs" dxfId="5523" priority="449" operator="equal">
      <formula>"Feito"</formula>
    </cfRule>
  </conditionalFormatting>
  <conditionalFormatting sqref="H92">
    <cfRule type="cellIs" dxfId="5522" priority="441" operator="equal">
      <formula>"Energia"</formula>
    </cfRule>
    <cfRule type="cellIs" dxfId="5521" priority="443" operator="equal">
      <formula>"Operação"</formula>
    </cfRule>
    <cfRule type="cellIs" dxfId="5520" priority="444" operator="equal">
      <formula>"Chuva"</formula>
    </cfRule>
    <cfRule type="cellIs" dxfId="5519" priority="445" operator="equal">
      <formula>"Elétrico"</formula>
    </cfRule>
    <cfRule type="cellIs" dxfId="5518" priority="446" operator="equal">
      <formula>"Mecânico"</formula>
    </cfRule>
    <cfRule type="cellIs" dxfId="5517" priority="447" operator="equal">
      <formula>"Ok"</formula>
    </cfRule>
  </conditionalFormatting>
  <conditionalFormatting sqref="H92">
    <cfRule type="cellIs" dxfId="5516" priority="442" operator="equal">
      <formula>"Feito"</formula>
    </cfRule>
  </conditionalFormatting>
  <conditionalFormatting sqref="B106">
    <cfRule type="cellIs" dxfId="5515" priority="440" operator="equal">
      <formula>"Energia"</formula>
    </cfRule>
  </conditionalFormatting>
  <conditionalFormatting sqref="C37">
    <cfRule type="cellIs" dxfId="5514" priority="433" operator="equal">
      <formula>"Energia"</formula>
    </cfRule>
    <cfRule type="cellIs" dxfId="5513" priority="435" operator="equal">
      <formula>"Operação"</formula>
    </cfRule>
    <cfRule type="cellIs" dxfId="5512" priority="436" operator="equal">
      <formula>"Chuva"</formula>
    </cfRule>
    <cfRule type="cellIs" dxfId="5511" priority="437" operator="equal">
      <formula>"Elétrico"</formula>
    </cfRule>
    <cfRule type="cellIs" dxfId="5510" priority="438" operator="equal">
      <formula>"Mecânico"</formula>
    </cfRule>
    <cfRule type="cellIs" dxfId="5509" priority="439" operator="equal">
      <formula>"Ok"</formula>
    </cfRule>
  </conditionalFormatting>
  <conditionalFormatting sqref="C37">
    <cfRule type="cellIs" dxfId="5508" priority="434" operator="equal">
      <formula>"Feito"</formula>
    </cfRule>
  </conditionalFormatting>
  <conditionalFormatting sqref="C37">
    <cfRule type="cellIs" dxfId="5507" priority="432" operator="equal">
      <formula>"Energia"</formula>
    </cfRule>
  </conditionalFormatting>
  <conditionalFormatting sqref="F25">
    <cfRule type="cellIs" dxfId="5506" priority="418" operator="equal">
      <formula>"Energia"</formula>
    </cfRule>
    <cfRule type="cellIs" dxfId="5505" priority="420" operator="equal">
      <formula>"Operação"</formula>
    </cfRule>
    <cfRule type="cellIs" dxfId="5504" priority="421" operator="equal">
      <formula>"Chuva"</formula>
    </cfRule>
    <cfRule type="cellIs" dxfId="5503" priority="422" operator="equal">
      <formula>"Elétrico"</formula>
    </cfRule>
    <cfRule type="cellIs" dxfId="5502" priority="423" operator="equal">
      <formula>"Mecânico"</formula>
    </cfRule>
    <cfRule type="cellIs" dxfId="5501" priority="424" operator="equal">
      <formula>"Ok"</formula>
    </cfRule>
  </conditionalFormatting>
  <conditionalFormatting sqref="F25">
    <cfRule type="cellIs" dxfId="5500" priority="419" operator="equal">
      <formula>"Feito"</formula>
    </cfRule>
  </conditionalFormatting>
  <conditionalFormatting sqref="F25">
    <cfRule type="cellIs" dxfId="5499" priority="417" operator="equal">
      <formula>"Energia"</formula>
    </cfRule>
  </conditionalFormatting>
  <conditionalFormatting sqref="F100">
    <cfRule type="cellIs" dxfId="5498" priority="410" operator="equal">
      <formula>"Energia"</formula>
    </cfRule>
    <cfRule type="cellIs" dxfId="5497" priority="412" operator="equal">
      <formula>"Operação"</formula>
    </cfRule>
    <cfRule type="cellIs" dxfId="5496" priority="413" operator="equal">
      <formula>"Chuva"</formula>
    </cfRule>
    <cfRule type="cellIs" dxfId="5495" priority="414" operator="equal">
      <formula>"Elétrico"</formula>
    </cfRule>
    <cfRule type="cellIs" dxfId="5494" priority="415" operator="equal">
      <formula>"Mecânico"</formula>
    </cfRule>
    <cfRule type="cellIs" dxfId="5493" priority="416" operator="equal">
      <formula>"Ok"</formula>
    </cfRule>
  </conditionalFormatting>
  <conditionalFormatting sqref="F100">
    <cfRule type="cellIs" dxfId="5492" priority="411" operator="equal">
      <formula>"Feito"</formula>
    </cfRule>
  </conditionalFormatting>
  <conditionalFormatting sqref="G100">
    <cfRule type="cellIs" dxfId="5491" priority="403" operator="equal">
      <formula>"Energia"</formula>
    </cfRule>
    <cfRule type="cellIs" dxfId="5490" priority="405" operator="equal">
      <formula>"Operação"</formula>
    </cfRule>
    <cfRule type="cellIs" dxfId="5489" priority="406" operator="equal">
      <formula>"Chuva"</formula>
    </cfRule>
    <cfRule type="cellIs" dxfId="5488" priority="407" operator="equal">
      <formula>"Elétrico"</formula>
    </cfRule>
    <cfRule type="cellIs" dxfId="5487" priority="408" operator="equal">
      <formula>"Mecânico"</formula>
    </cfRule>
    <cfRule type="cellIs" dxfId="5486" priority="409" operator="equal">
      <formula>"Ok"</formula>
    </cfRule>
  </conditionalFormatting>
  <conditionalFormatting sqref="G100">
    <cfRule type="cellIs" dxfId="5485" priority="404" operator="equal">
      <formula>"Feito"</formula>
    </cfRule>
  </conditionalFormatting>
  <conditionalFormatting sqref="H95">
    <cfRule type="cellIs" dxfId="5484" priority="396" operator="equal">
      <formula>"Energia"</formula>
    </cfRule>
    <cfRule type="cellIs" dxfId="5483" priority="398" operator="equal">
      <formula>"Operação"</formula>
    </cfRule>
    <cfRule type="cellIs" dxfId="5482" priority="399" operator="equal">
      <formula>"Chuva"</formula>
    </cfRule>
    <cfRule type="cellIs" dxfId="5481" priority="400" operator="equal">
      <formula>"Elétrico"</formula>
    </cfRule>
    <cfRule type="cellIs" dxfId="5480" priority="401" operator="equal">
      <formula>"Mecânico"</formula>
    </cfRule>
    <cfRule type="cellIs" dxfId="5479" priority="402" operator="equal">
      <formula>"Ok"</formula>
    </cfRule>
  </conditionalFormatting>
  <conditionalFormatting sqref="H95">
    <cfRule type="cellIs" dxfId="5478" priority="397" operator="equal">
      <formula>"Feito"</formula>
    </cfRule>
  </conditionalFormatting>
  <conditionalFormatting sqref="H90">
    <cfRule type="cellIs" dxfId="5477" priority="389" operator="equal">
      <formula>"Energia"</formula>
    </cfRule>
    <cfRule type="cellIs" dxfId="5476" priority="391" operator="equal">
      <formula>"Operação"</formula>
    </cfRule>
    <cfRule type="cellIs" dxfId="5475" priority="392" operator="equal">
      <formula>"Chuva"</formula>
    </cfRule>
    <cfRule type="cellIs" dxfId="5474" priority="393" operator="equal">
      <formula>"Elétrico"</formula>
    </cfRule>
    <cfRule type="cellIs" dxfId="5473" priority="394" operator="equal">
      <formula>"Mecânico"</formula>
    </cfRule>
    <cfRule type="cellIs" dxfId="5472" priority="395" operator="equal">
      <formula>"Ok"</formula>
    </cfRule>
  </conditionalFormatting>
  <conditionalFormatting sqref="H90">
    <cfRule type="cellIs" dxfId="5471" priority="390" operator="equal">
      <formula>"Feito"</formula>
    </cfRule>
  </conditionalFormatting>
  <conditionalFormatting sqref="C29">
    <cfRule type="cellIs" dxfId="5470" priority="388" operator="equal">
      <formula>"Energia"</formula>
    </cfRule>
  </conditionalFormatting>
  <conditionalFormatting sqref="C31">
    <cfRule type="cellIs" dxfId="5469" priority="387" operator="equal">
      <formula>"Energia"</formula>
    </cfRule>
  </conditionalFormatting>
  <conditionalFormatting sqref="C33">
    <cfRule type="cellIs" dxfId="5468" priority="386" operator="equal">
      <formula>"Energia"</formula>
    </cfRule>
  </conditionalFormatting>
  <conditionalFormatting sqref="B30">
    <cfRule type="cellIs" dxfId="5467" priority="385" operator="equal">
      <formula>"Energia"</formula>
    </cfRule>
  </conditionalFormatting>
  <conditionalFormatting sqref="B32">
    <cfRule type="cellIs" dxfId="5466" priority="378" operator="equal">
      <formula>"Energia"</formula>
    </cfRule>
    <cfRule type="cellIs" dxfId="5465" priority="380" operator="equal">
      <formula>"Operação"</formula>
    </cfRule>
    <cfRule type="cellIs" dxfId="5464" priority="381" operator="equal">
      <formula>"Chuva"</formula>
    </cfRule>
    <cfRule type="cellIs" dxfId="5463" priority="382" operator="equal">
      <formula>"Elétrico"</formula>
    </cfRule>
    <cfRule type="cellIs" dxfId="5462" priority="383" operator="equal">
      <formula>"Mecânico"</formula>
    </cfRule>
    <cfRule type="cellIs" dxfId="5461" priority="384" operator="equal">
      <formula>"Ok"</formula>
    </cfRule>
  </conditionalFormatting>
  <conditionalFormatting sqref="B32">
    <cfRule type="cellIs" dxfId="5460" priority="379" operator="equal">
      <formula>"Feito"</formula>
    </cfRule>
  </conditionalFormatting>
  <conditionalFormatting sqref="B32">
    <cfRule type="cellIs" dxfId="5459" priority="377" operator="equal">
      <formula>"Energia"</formula>
    </cfRule>
  </conditionalFormatting>
  <conditionalFormatting sqref="B38">
    <cfRule type="cellIs" dxfId="5458" priority="376" operator="equal">
      <formula>"Energia"</formula>
    </cfRule>
  </conditionalFormatting>
  <conditionalFormatting sqref="D22">
    <cfRule type="cellIs" dxfId="5457" priority="369" operator="equal">
      <formula>"Energia"</formula>
    </cfRule>
    <cfRule type="cellIs" dxfId="5456" priority="371" operator="equal">
      <formula>"Operação"</formula>
    </cfRule>
    <cfRule type="cellIs" dxfId="5455" priority="372" operator="equal">
      <formula>"Chuva"</formula>
    </cfRule>
    <cfRule type="cellIs" dxfId="5454" priority="373" operator="equal">
      <formula>"Elétrico"</formula>
    </cfRule>
    <cfRule type="cellIs" dxfId="5453" priority="374" operator="equal">
      <formula>"Mecânico"</formula>
    </cfRule>
    <cfRule type="cellIs" dxfId="5452" priority="375" operator="equal">
      <formula>"Ok"</formula>
    </cfRule>
  </conditionalFormatting>
  <conditionalFormatting sqref="D22">
    <cfRule type="cellIs" dxfId="5451" priority="370" operator="equal">
      <formula>"Feito"</formula>
    </cfRule>
  </conditionalFormatting>
  <conditionalFormatting sqref="D22">
    <cfRule type="cellIs" dxfId="5450" priority="368" operator="equal">
      <formula>"Energia"</formula>
    </cfRule>
  </conditionalFormatting>
  <conditionalFormatting sqref="D29">
    <cfRule type="cellIs" dxfId="5449" priority="367" operator="equal">
      <formula>"Energia"</formula>
    </cfRule>
  </conditionalFormatting>
  <conditionalFormatting sqref="D30:D36">
    <cfRule type="cellIs" dxfId="5448" priority="366" operator="equal">
      <formula>"Energia"</formula>
    </cfRule>
  </conditionalFormatting>
  <conditionalFormatting sqref="D37">
    <cfRule type="cellIs" dxfId="5447" priority="365" operator="equal">
      <formula>"Energia"</formula>
    </cfRule>
  </conditionalFormatting>
  <conditionalFormatting sqref="E34:E35">
    <cfRule type="cellIs" dxfId="5446" priority="364" operator="equal">
      <formula>"Energia"</formula>
    </cfRule>
  </conditionalFormatting>
  <conditionalFormatting sqref="E34:E35">
    <cfRule type="cellIs" dxfId="5445" priority="363" operator="equal">
      <formula>"Energia"</formula>
    </cfRule>
  </conditionalFormatting>
  <conditionalFormatting sqref="E34:E35">
    <cfRule type="cellIs" dxfId="5444" priority="362" operator="equal">
      <formula>"Energia"</formula>
    </cfRule>
  </conditionalFormatting>
  <conditionalFormatting sqref="E37">
    <cfRule type="cellIs" dxfId="5443" priority="361" operator="equal">
      <formula>"Energia"</formula>
    </cfRule>
  </conditionalFormatting>
  <conditionalFormatting sqref="E37">
    <cfRule type="cellIs" dxfId="5442" priority="360" operator="equal">
      <formula>"Energia"</formula>
    </cfRule>
  </conditionalFormatting>
  <conditionalFormatting sqref="E37">
    <cfRule type="cellIs" dxfId="5441" priority="359" operator="equal">
      <formula>"Energia"</formula>
    </cfRule>
  </conditionalFormatting>
  <conditionalFormatting sqref="F72">
    <cfRule type="cellIs" dxfId="5440" priority="352" operator="equal">
      <formula>"Energia"</formula>
    </cfRule>
    <cfRule type="cellIs" dxfId="5439" priority="354" operator="equal">
      <formula>"Operação"</formula>
    </cfRule>
    <cfRule type="cellIs" dxfId="5438" priority="355" operator="equal">
      <formula>"Chuva"</formula>
    </cfRule>
    <cfRule type="cellIs" dxfId="5437" priority="356" operator="equal">
      <formula>"Elétrico"</formula>
    </cfRule>
    <cfRule type="cellIs" dxfId="5436" priority="357" operator="equal">
      <formula>"Mecânico"</formula>
    </cfRule>
    <cfRule type="cellIs" dxfId="5435" priority="358" operator="equal">
      <formula>"Ok"</formula>
    </cfRule>
  </conditionalFormatting>
  <conditionalFormatting sqref="F72">
    <cfRule type="cellIs" dxfId="5434" priority="353" operator="equal">
      <formula>"Feito"</formula>
    </cfRule>
  </conditionalFormatting>
  <conditionalFormatting sqref="F72">
    <cfRule type="cellIs" dxfId="5433" priority="351" operator="equal">
      <formula>"Energia"</formula>
    </cfRule>
  </conditionalFormatting>
  <conditionalFormatting sqref="F65">
    <cfRule type="cellIs" dxfId="5432" priority="350" operator="equal">
      <formula>"Energia"</formula>
    </cfRule>
  </conditionalFormatting>
  <conditionalFormatting sqref="H37">
    <cfRule type="cellIs" dxfId="5431" priority="349" operator="equal">
      <formula>"Energia"</formula>
    </cfRule>
  </conditionalFormatting>
  <conditionalFormatting sqref="H37">
    <cfRule type="cellIs" dxfId="5430" priority="348" operator="equal">
      <formula>"Energia"</formula>
    </cfRule>
  </conditionalFormatting>
  <conditionalFormatting sqref="E61:E63 E65:E66">
    <cfRule type="cellIs" dxfId="5429" priority="334" operator="equal">
      <formula>"Energia"</formula>
    </cfRule>
    <cfRule type="cellIs" dxfId="5428" priority="336" operator="equal">
      <formula>"Operação"</formula>
    </cfRule>
    <cfRule type="cellIs" dxfId="5427" priority="337" operator="equal">
      <formula>"Chuva"</formula>
    </cfRule>
    <cfRule type="cellIs" dxfId="5426" priority="338" operator="equal">
      <formula>"Elétrico"</formula>
    </cfRule>
    <cfRule type="cellIs" dxfId="5425" priority="339" operator="equal">
      <formula>"Mecânico"</formula>
    </cfRule>
    <cfRule type="cellIs" dxfId="5424" priority="340" operator="equal">
      <formula>"Ok"</formula>
    </cfRule>
  </conditionalFormatting>
  <conditionalFormatting sqref="E61:E63 E65:E66">
    <cfRule type="cellIs" dxfId="5423" priority="335" operator="equal">
      <formula>"Feito"</formula>
    </cfRule>
  </conditionalFormatting>
  <conditionalFormatting sqref="E104 E99 E106">
    <cfRule type="cellIs" dxfId="5422" priority="327" operator="equal">
      <formula>"Energia"</formula>
    </cfRule>
    <cfRule type="cellIs" dxfId="5421" priority="329" operator="equal">
      <formula>"Operação"</formula>
    </cfRule>
    <cfRule type="cellIs" dxfId="5420" priority="330" operator="equal">
      <formula>"Chuva"</formula>
    </cfRule>
    <cfRule type="cellIs" dxfId="5419" priority="331" operator="equal">
      <formula>"Elétrico"</formula>
    </cfRule>
    <cfRule type="cellIs" dxfId="5418" priority="332" operator="equal">
      <formula>"Mecânico"</formula>
    </cfRule>
    <cfRule type="cellIs" dxfId="5417" priority="333" operator="equal">
      <formula>"Ok"</formula>
    </cfRule>
  </conditionalFormatting>
  <conditionalFormatting sqref="E104 E99 E106">
    <cfRule type="cellIs" dxfId="5416" priority="328" operator="equal">
      <formula>"Feito"</formula>
    </cfRule>
  </conditionalFormatting>
  <conditionalFormatting sqref="B36:B37">
    <cfRule type="cellIs" dxfId="5415" priority="318" operator="equal">
      <formula>"Energia"</formula>
    </cfRule>
  </conditionalFormatting>
  <conditionalFormatting sqref="B36:B37">
    <cfRule type="cellIs" dxfId="5414" priority="317" operator="equal">
      <formula>"Energia"</formula>
    </cfRule>
  </conditionalFormatting>
  <conditionalFormatting sqref="B59:B60">
    <cfRule type="cellIs" dxfId="5413" priority="316" operator="equal">
      <formula>"Energia"</formula>
    </cfRule>
  </conditionalFormatting>
  <conditionalFormatting sqref="B59:B60">
    <cfRule type="cellIs" dxfId="5412" priority="315" operator="equal">
      <formula>"Energia"</formula>
    </cfRule>
  </conditionalFormatting>
  <conditionalFormatting sqref="B76 B64 B70:B72 B74">
    <cfRule type="cellIs" dxfId="5411" priority="314" operator="equal">
      <formula>"Energia"</formula>
    </cfRule>
  </conditionalFormatting>
  <conditionalFormatting sqref="B76 B64 B70:B72 B74">
    <cfRule type="cellIs" dxfId="5410" priority="313" operator="equal">
      <formula>"Energia"</formula>
    </cfRule>
  </conditionalFormatting>
  <conditionalFormatting sqref="C65:C66 C61:C63">
    <cfRule type="cellIs" dxfId="5409" priority="312" operator="equal">
      <formula>"Energia"</formula>
    </cfRule>
  </conditionalFormatting>
  <conditionalFormatting sqref="C65:C66 C61:C63">
    <cfRule type="cellIs" dxfId="5408" priority="311" operator="equal">
      <formula>"Energia"</formula>
    </cfRule>
  </conditionalFormatting>
  <conditionalFormatting sqref="D23">
    <cfRule type="cellIs" dxfId="5407" priority="304" operator="equal">
      <formula>"Energia"</formula>
    </cfRule>
    <cfRule type="cellIs" dxfId="5406" priority="306" operator="equal">
      <formula>"Operação"</formula>
    </cfRule>
    <cfRule type="cellIs" dxfId="5405" priority="307" operator="equal">
      <formula>"Chuva"</formula>
    </cfRule>
    <cfRule type="cellIs" dxfId="5404" priority="308" operator="equal">
      <formula>"Elétrico"</formula>
    </cfRule>
    <cfRule type="cellIs" dxfId="5403" priority="309" operator="equal">
      <formula>"Mecânico"</formula>
    </cfRule>
    <cfRule type="cellIs" dxfId="5402" priority="310" operator="equal">
      <formula>"Ok"</formula>
    </cfRule>
  </conditionalFormatting>
  <conditionalFormatting sqref="D23">
    <cfRule type="cellIs" dxfId="5401" priority="305" operator="equal">
      <formula>"Feito"</formula>
    </cfRule>
  </conditionalFormatting>
  <conditionalFormatting sqref="D23">
    <cfRule type="cellIs" dxfId="5400" priority="303" operator="equal">
      <formula>"Energia"</formula>
    </cfRule>
  </conditionalFormatting>
  <conditionalFormatting sqref="D76 D64 D58 D54:D55 D38 D34:D36 D70:D72">
    <cfRule type="cellIs" dxfId="5399" priority="302" operator="equal">
      <formula>"Energia"</formula>
    </cfRule>
  </conditionalFormatting>
  <conditionalFormatting sqref="D76 D64 D58 D54:D55 D38 D34:D36 D70:D72">
    <cfRule type="cellIs" dxfId="5398" priority="301" operator="equal">
      <formula>"Energia"</formula>
    </cfRule>
  </conditionalFormatting>
  <conditionalFormatting sqref="C76 C65:C66 C63 C61">
    <cfRule type="cellIs" dxfId="5397" priority="300" operator="equal">
      <formula>"Energia"</formula>
    </cfRule>
  </conditionalFormatting>
  <conditionalFormatting sqref="E74">
    <cfRule type="cellIs" dxfId="5396" priority="293" operator="equal">
      <formula>"Energia"</formula>
    </cfRule>
    <cfRule type="cellIs" dxfId="5395" priority="295" operator="equal">
      <formula>"Operação"</formula>
    </cfRule>
    <cfRule type="cellIs" dxfId="5394" priority="296" operator="equal">
      <formula>"Chuva"</formula>
    </cfRule>
    <cfRule type="cellIs" dxfId="5393" priority="297" operator="equal">
      <formula>"Elétrico"</formula>
    </cfRule>
    <cfRule type="cellIs" dxfId="5392" priority="298" operator="equal">
      <formula>"Mecânico"</formula>
    </cfRule>
    <cfRule type="cellIs" dxfId="5391" priority="299" operator="equal">
      <formula>"Ok"</formula>
    </cfRule>
  </conditionalFormatting>
  <conditionalFormatting sqref="E74">
    <cfRule type="cellIs" dxfId="5390" priority="294" operator="equal">
      <formula>"Feito"</formula>
    </cfRule>
  </conditionalFormatting>
  <conditionalFormatting sqref="C36 C34">
    <cfRule type="cellIs" dxfId="5389" priority="292" operator="equal">
      <formula>"Energia"</formula>
    </cfRule>
  </conditionalFormatting>
  <conditionalFormatting sqref="B107 B95 B85:B86 B76 B71 B65:B66 B63 B61 B53:B55 B41:B44 B39 B37 B35 B33 B31 B29">
    <cfRule type="cellIs" dxfId="5388" priority="291" operator="equal">
      <formula>"Energia"</formula>
    </cfRule>
  </conditionalFormatting>
  <conditionalFormatting sqref="D83:D84 D74 D65:D66 D63 D61">
    <cfRule type="cellIs" dxfId="5387" priority="290" operator="equal">
      <formula>"Energia"</formula>
    </cfRule>
  </conditionalFormatting>
  <conditionalFormatting sqref="D83:D84 D74 D65:D66 D63 D61">
    <cfRule type="cellIs" dxfId="5386" priority="289" operator="equal">
      <formula>"Energia"</formula>
    </cfRule>
  </conditionalFormatting>
  <conditionalFormatting sqref="E40">
    <cfRule type="cellIs" dxfId="5385" priority="288" operator="equal">
      <formula>"Energia"</formula>
    </cfRule>
  </conditionalFormatting>
  <conditionalFormatting sqref="E109 E107 E102 E95 E70:E72 E64 E54 E47:E49 E45 E39 E35 E33 E31 E29 E24 E13:E14 E83:E84">
    <cfRule type="cellIs" dxfId="5384" priority="287" operator="equal">
      <formula>"Energia"</formula>
    </cfRule>
  </conditionalFormatting>
  <conditionalFormatting sqref="E102 E72 E54 E48:E49">
    <cfRule type="cellIs" dxfId="5383" priority="280" operator="equal">
      <formula>"Energia"</formula>
    </cfRule>
    <cfRule type="cellIs" dxfId="5382" priority="282" operator="equal">
      <formula>"Operação"</formula>
    </cfRule>
    <cfRule type="cellIs" dxfId="5381" priority="283" operator="equal">
      <formula>"Chuva"</formula>
    </cfRule>
    <cfRule type="cellIs" dxfId="5380" priority="284" operator="equal">
      <formula>"Elétrico"</formula>
    </cfRule>
    <cfRule type="cellIs" dxfId="5379" priority="285" operator="equal">
      <formula>"Mecânico"</formula>
    </cfRule>
    <cfRule type="cellIs" dxfId="5378" priority="286" operator="equal">
      <formula>"Ok"</formula>
    </cfRule>
  </conditionalFormatting>
  <conditionalFormatting sqref="E102 E72 E54 E48:E49">
    <cfRule type="cellIs" dxfId="5377" priority="281" operator="equal">
      <formula>"Feito"</formula>
    </cfRule>
  </conditionalFormatting>
  <conditionalFormatting sqref="G13 G7 F109 F106 F99 F87:F88 F52 F45:F48 F39 F36 F33:F34 F30 F24 F18 F16">
    <cfRule type="cellIs" dxfId="5376" priority="279" operator="equal">
      <formula>"Energia"</formula>
    </cfRule>
  </conditionalFormatting>
  <conditionalFormatting sqref="F106 F99 F39 F30 F24">
    <cfRule type="cellIs" dxfId="5375" priority="272" operator="equal">
      <formula>"Energia"</formula>
    </cfRule>
    <cfRule type="cellIs" dxfId="5374" priority="274" operator="equal">
      <formula>"Operação"</formula>
    </cfRule>
    <cfRule type="cellIs" dxfId="5373" priority="275" operator="equal">
      <formula>"Chuva"</formula>
    </cfRule>
    <cfRule type="cellIs" dxfId="5372" priority="276" operator="equal">
      <formula>"Elétrico"</formula>
    </cfRule>
    <cfRule type="cellIs" dxfId="5371" priority="277" operator="equal">
      <formula>"Mecânico"</formula>
    </cfRule>
    <cfRule type="cellIs" dxfId="5370" priority="278" operator="equal">
      <formula>"Ok"</formula>
    </cfRule>
  </conditionalFormatting>
  <conditionalFormatting sqref="F106 F99 F39 F30 F24">
    <cfRule type="cellIs" dxfId="5369" priority="273" operator="equal">
      <formula>"Feito"</formula>
    </cfRule>
  </conditionalFormatting>
  <conditionalFormatting sqref="G109 G49">
    <cfRule type="cellIs" dxfId="5368" priority="265" operator="equal">
      <formula>"Energia"</formula>
    </cfRule>
    <cfRule type="cellIs" dxfId="5367" priority="267" operator="equal">
      <formula>"Operação"</formula>
    </cfRule>
    <cfRule type="cellIs" dxfId="5366" priority="268" operator="equal">
      <formula>"Chuva"</formula>
    </cfRule>
    <cfRule type="cellIs" dxfId="5365" priority="269" operator="equal">
      <formula>"Elétrico"</formula>
    </cfRule>
    <cfRule type="cellIs" dxfId="5364" priority="270" operator="equal">
      <formula>"Mecânico"</formula>
    </cfRule>
    <cfRule type="cellIs" dxfId="5363" priority="271" operator="equal">
      <formula>"Ok"</formula>
    </cfRule>
  </conditionalFormatting>
  <conditionalFormatting sqref="G109 G49">
    <cfRule type="cellIs" dxfId="5362" priority="266" operator="equal">
      <formula>"Feito"</formula>
    </cfRule>
  </conditionalFormatting>
  <conditionalFormatting sqref="G87 G49">
    <cfRule type="cellIs" dxfId="5361" priority="264" operator="equal">
      <formula>"Energia"</formula>
    </cfRule>
  </conditionalFormatting>
  <conditionalFormatting sqref="H106 H27 H14">
    <cfRule type="cellIs" dxfId="5360" priority="263" operator="equal">
      <formula>"Energia"</formula>
    </cfRule>
  </conditionalFormatting>
  <conditionalFormatting sqref="H65:H66 H63 H41 H39 H27 H14 H52:H53">
    <cfRule type="cellIs" dxfId="5359" priority="256" operator="equal">
      <formula>"Energia"</formula>
    </cfRule>
    <cfRule type="cellIs" dxfId="5358" priority="258" operator="equal">
      <formula>"Operação"</formula>
    </cfRule>
    <cfRule type="cellIs" dxfId="5357" priority="259" operator="equal">
      <formula>"Chuva"</formula>
    </cfRule>
    <cfRule type="cellIs" dxfId="5356" priority="260" operator="equal">
      <formula>"Elétrico"</formula>
    </cfRule>
    <cfRule type="cellIs" dxfId="5355" priority="261" operator="equal">
      <formula>"Mecânico"</formula>
    </cfRule>
    <cfRule type="cellIs" dxfId="5354" priority="262" operator="equal">
      <formula>"Ok"</formula>
    </cfRule>
  </conditionalFormatting>
  <conditionalFormatting sqref="H65:H66 H63 H41 H39 H27 H14 H52:H53">
    <cfRule type="cellIs" dxfId="5353" priority="257" operator="equal">
      <formula>"Feito"</formula>
    </cfRule>
  </conditionalFormatting>
  <conditionalFormatting sqref="H106 H27:H28">
    <cfRule type="cellIs" dxfId="5352" priority="249" operator="equal">
      <formula>"Energia"</formula>
    </cfRule>
    <cfRule type="cellIs" dxfId="5351" priority="251" operator="equal">
      <formula>"Operação"</formula>
    </cfRule>
    <cfRule type="cellIs" dxfId="5350" priority="252" operator="equal">
      <formula>"Chuva"</formula>
    </cfRule>
    <cfRule type="cellIs" dxfId="5349" priority="253" operator="equal">
      <formula>"Elétrico"</formula>
    </cfRule>
    <cfRule type="cellIs" dxfId="5348" priority="254" operator="equal">
      <formula>"Mecânico"</formula>
    </cfRule>
    <cfRule type="cellIs" dxfId="5347" priority="255" operator="equal">
      <formula>"Ok"</formula>
    </cfRule>
  </conditionalFormatting>
  <conditionalFormatting sqref="H106 H27:H28">
    <cfRule type="cellIs" dxfId="5346" priority="250" operator="equal">
      <formula>"Feito"</formula>
    </cfRule>
  </conditionalFormatting>
  <conditionalFormatting sqref="B23">
    <cfRule type="cellIs" dxfId="5345" priority="242" operator="equal">
      <formula>"Energia"</formula>
    </cfRule>
    <cfRule type="cellIs" dxfId="5344" priority="244" operator="equal">
      <formula>"Operação"</formula>
    </cfRule>
    <cfRule type="cellIs" dxfId="5343" priority="245" operator="equal">
      <formula>"Chuva"</formula>
    </cfRule>
    <cfRule type="cellIs" dxfId="5342" priority="246" operator="equal">
      <formula>"Elétrico"</formula>
    </cfRule>
    <cfRule type="cellIs" dxfId="5341" priority="247" operator="equal">
      <formula>"Mecânico"</formula>
    </cfRule>
    <cfRule type="cellIs" dxfId="5340" priority="248" operator="equal">
      <formula>"Ok"</formula>
    </cfRule>
  </conditionalFormatting>
  <conditionalFormatting sqref="B23">
    <cfRule type="cellIs" dxfId="5339" priority="243" operator="equal">
      <formula>"Feito"</formula>
    </cfRule>
  </conditionalFormatting>
  <conditionalFormatting sqref="B107 B85:B86 B58 B53 B46 B40 B38 B33 B31 B25 B23">
    <cfRule type="cellIs" dxfId="5338" priority="241" operator="equal">
      <formula>"Energia"</formula>
    </cfRule>
  </conditionalFormatting>
  <conditionalFormatting sqref="E20:F20 H20">
    <cfRule type="cellIs" dxfId="5337" priority="240" operator="equal">
      <formula>"Energia"</formula>
    </cfRule>
  </conditionalFormatting>
  <conditionalFormatting sqref="F20 H20">
    <cfRule type="cellIs" dxfId="5336" priority="233" operator="equal">
      <formula>"Energia"</formula>
    </cfRule>
    <cfRule type="cellIs" dxfId="5335" priority="235" operator="equal">
      <formula>"Operação"</formula>
    </cfRule>
    <cfRule type="cellIs" dxfId="5334" priority="236" operator="equal">
      <formula>"Chuva"</formula>
    </cfRule>
    <cfRule type="cellIs" dxfId="5333" priority="237" operator="equal">
      <formula>"Elétrico"</formula>
    </cfRule>
    <cfRule type="cellIs" dxfId="5332" priority="238" operator="equal">
      <formula>"Mecânico"</formula>
    </cfRule>
    <cfRule type="cellIs" dxfId="5331" priority="239" operator="equal">
      <formula>"Ok"</formula>
    </cfRule>
  </conditionalFormatting>
  <conditionalFormatting sqref="F20 H20">
    <cfRule type="cellIs" dxfId="5330" priority="234" operator="equal">
      <formula>"Feito"</formula>
    </cfRule>
  </conditionalFormatting>
  <conditionalFormatting sqref="F109 F104:F105 F101:F102 F91 F83:F84 F80 F74 F59:F60 F55 F52 F49 F42:F43 F40 F31 F21 F16 F14">
    <cfRule type="cellIs" dxfId="5329" priority="232" operator="equal">
      <formula>"Energia"</formula>
    </cfRule>
  </conditionalFormatting>
  <conditionalFormatting sqref="F104:F105 F101:F102 F74 F59 F55 F49 F40 F19">
    <cfRule type="cellIs" dxfId="5328" priority="225" operator="equal">
      <formula>"Energia"</formula>
    </cfRule>
    <cfRule type="cellIs" dxfId="5327" priority="227" operator="equal">
      <formula>"Operação"</formula>
    </cfRule>
    <cfRule type="cellIs" dxfId="5326" priority="228" operator="equal">
      <formula>"Chuva"</formula>
    </cfRule>
    <cfRule type="cellIs" dxfId="5325" priority="229" operator="equal">
      <formula>"Elétrico"</formula>
    </cfRule>
    <cfRule type="cellIs" dxfId="5324" priority="230" operator="equal">
      <formula>"Mecânico"</formula>
    </cfRule>
    <cfRule type="cellIs" dxfId="5323" priority="231" operator="equal">
      <formula>"Ok"</formula>
    </cfRule>
  </conditionalFormatting>
  <conditionalFormatting sqref="F104:F105 F101:F102 F74 F59 F55 F49 F40 F19">
    <cfRule type="cellIs" dxfId="5322" priority="226" operator="equal">
      <formula>"Feito"</formula>
    </cfRule>
  </conditionalFormatting>
  <conditionalFormatting sqref="H107 H93 H80 H36 H16:H17 H14">
    <cfRule type="cellIs" dxfId="5321" priority="217" operator="equal">
      <formula>"Energia"</formula>
    </cfRule>
  </conditionalFormatting>
  <conditionalFormatting sqref="H80 H58 H47:H48 H45 H40:H41 H36 H16:H17 H14">
    <cfRule type="cellIs" dxfId="5320" priority="210" operator="equal">
      <formula>"Energia"</formula>
    </cfRule>
    <cfRule type="cellIs" dxfId="5319" priority="212" operator="equal">
      <formula>"Operação"</formula>
    </cfRule>
    <cfRule type="cellIs" dxfId="5318" priority="213" operator="equal">
      <formula>"Chuva"</formula>
    </cfRule>
    <cfRule type="cellIs" dxfId="5317" priority="214" operator="equal">
      <formula>"Elétrico"</formula>
    </cfRule>
    <cfRule type="cellIs" dxfId="5316" priority="215" operator="equal">
      <formula>"Mecânico"</formula>
    </cfRule>
    <cfRule type="cellIs" dxfId="5315" priority="216" operator="equal">
      <formula>"Ok"</formula>
    </cfRule>
  </conditionalFormatting>
  <conditionalFormatting sqref="H80 H58 H47:H48 H45 H40:H41 H36 H16:H17 H14">
    <cfRule type="cellIs" dxfId="5314" priority="211" operator="equal">
      <formula>"Feito"</formula>
    </cfRule>
  </conditionalFormatting>
  <conditionalFormatting sqref="H93 H50 H15">
    <cfRule type="cellIs" dxfId="5313" priority="203" operator="equal">
      <formula>"Energia"</formula>
    </cfRule>
    <cfRule type="cellIs" dxfId="5312" priority="205" operator="equal">
      <formula>"Operação"</formula>
    </cfRule>
    <cfRule type="cellIs" dxfId="5311" priority="206" operator="equal">
      <formula>"Chuva"</formula>
    </cfRule>
    <cfRule type="cellIs" dxfId="5310" priority="207" operator="equal">
      <formula>"Elétrico"</formula>
    </cfRule>
    <cfRule type="cellIs" dxfId="5309" priority="208" operator="equal">
      <formula>"Mecânico"</formula>
    </cfRule>
    <cfRule type="cellIs" dxfId="5308" priority="209" operator="equal">
      <formula>"Ok"</formula>
    </cfRule>
  </conditionalFormatting>
  <conditionalFormatting sqref="H93 H50 H15">
    <cfRule type="cellIs" dxfId="5307" priority="204" operator="equal">
      <formula>"Feito"</formula>
    </cfRule>
  </conditionalFormatting>
  <conditionalFormatting sqref="B57 B47:B49 B45 B42 B38:B39 B29:B31 B18">
    <cfRule type="cellIs" dxfId="5306" priority="202" operator="equal">
      <formula>"Energia"</formula>
    </cfRule>
  </conditionalFormatting>
  <conditionalFormatting sqref="B109 B105 B101 B97">
    <cfRule type="cellIs" dxfId="5305" priority="195" operator="equal">
      <formula>"Energia"</formula>
    </cfRule>
    <cfRule type="cellIs" dxfId="5304" priority="197" operator="equal">
      <formula>"Operação"</formula>
    </cfRule>
    <cfRule type="cellIs" dxfId="5303" priority="198" operator="equal">
      <formula>"Chuva"</formula>
    </cfRule>
    <cfRule type="cellIs" dxfId="5302" priority="199" operator="equal">
      <formula>"Elétrico"</formula>
    </cfRule>
    <cfRule type="cellIs" dxfId="5301" priority="200" operator="equal">
      <formula>"Mecânico"</formula>
    </cfRule>
    <cfRule type="cellIs" dxfId="5300" priority="201" operator="equal">
      <formula>"Ok"</formula>
    </cfRule>
  </conditionalFormatting>
  <conditionalFormatting sqref="B109 B105 B101 B97">
    <cfRule type="cellIs" dxfId="5299" priority="196" operator="equal">
      <formula>"Feito"</formula>
    </cfRule>
  </conditionalFormatting>
  <conditionalFormatting sqref="C30:C31 C27:C28">
    <cfRule type="cellIs" dxfId="5298" priority="194" operator="equal">
      <formula>"Energia"</formula>
    </cfRule>
  </conditionalFormatting>
  <conditionalFormatting sqref="G11">
    <cfRule type="cellIs" dxfId="5297" priority="187" operator="equal">
      <formula>"Energia"</formula>
    </cfRule>
    <cfRule type="cellIs" dxfId="5296" priority="189" operator="equal">
      <formula>"Operação"</formula>
    </cfRule>
    <cfRule type="cellIs" dxfId="5295" priority="190" operator="equal">
      <formula>"Chuva"</formula>
    </cfRule>
    <cfRule type="cellIs" dxfId="5294" priority="191" operator="equal">
      <formula>"Elétrico"</formula>
    </cfRule>
    <cfRule type="cellIs" dxfId="5293" priority="192" operator="equal">
      <formula>"Mecânico"</formula>
    </cfRule>
    <cfRule type="cellIs" dxfId="5292" priority="193" operator="equal">
      <formula>"Ok"</formula>
    </cfRule>
  </conditionalFormatting>
  <conditionalFormatting sqref="G11">
    <cfRule type="cellIs" dxfId="5291" priority="188" operator="equal">
      <formula>"Feito"</formula>
    </cfRule>
  </conditionalFormatting>
  <conditionalFormatting sqref="G16 G14">
    <cfRule type="cellIs" dxfId="5290" priority="186" operator="equal">
      <formula>"Energia"</formula>
    </cfRule>
  </conditionalFormatting>
  <conditionalFormatting sqref="G16 G14">
    <cfRule type="cellIs" dxfId="5289" priority="179" operator="equal">
      <formula>"Energia"</formula>
    </cfRule>
    <cfRule type="cellIs" dxfId="5288" priority="181" operator="equal">
      <formula>"Operação"</formula>
    </cfRule>
    <cfRule type="cellIs" dxfId="5287" priority="182" operator="equal">
      <formula>"Chuva"</formula>
    </cfRule>
    <cfRule type="cellIs" dxfId="5286" priority="183" operator="equal">
      <formula>"Elétrico"</formula>
    </cfRule>
    <cfRule type="cellIs" dxfId="5285" priority="184" operator="equal">
      <formula>"Mecânico"</formula>
    </cfRule>
    <cfRule type="cellIs" dxfId="5284" priority="185" operator="equal">
      <formula>"Ok"</formula>
    </cfRule>
  </conditionalFormatting>
  <conditionalFormatting sqref="G16 G14">
    <cfRule type="cellIs" dxfId="5283" priority="180" operator="equal">
      <formula>"Feito"</formula>
    </cfRule>
  </conditionalFormatting>
  <conditionalFormatting sqref="G24:G26 G22">
    <cfRule type="cellIs" dxfId="5282" priority="172" operator="equal">
      <formula>"Energia"</formula>
    </cfRule>
    <cfRule type="cellIs" dxfId="5281" priority="174" operator="equal">
      <formula>"Operação"</formula>
    </cfRule>
    <cfRule type="cellIs" dxfId="5280" priority="175" operator="equal">
      <formula>"Chuva"</formula>
    </cfRule>
    <cfRule type="cellIs" dxfId="5279" priority="176" operator="equal">
      <formula>"Elétrico"</formula>
    </cfRule>
    <cfRule type="cellIs" dxfId="5278" priority="177" operator="equal">
      <formula>"Mecânico"</formula>
    </cfRule>
    <cfRule type="cellIs" dxfId="5277" priority="178" operator="equal">
      <formula>"Ok"</formula>
    </cfRule>
  </conditionalFormatting>
  <conditionalFormatting sqref="G24:G26 G22">
    <cfRule type="cellIs" dxfId="5276" priority="173" operator="equal">
      <formula>"Feito"</formula>
    </cfRule>
  </conditionalFormatting>
  <conditionalFormatting sqref="G22:G26">
    <cfRule type="cellIs" dxfId="5275" priority="171" operator="equal">
      <formula>"Energia"</formula>
    </cfRule>
  </conditionalFormatting>
  <conditionalFormatting sqref="G22:G26">
    <cfRule type="cellIs" dxfId="5274" priority="164" operator="equal">
      <formula>"Energia"</formula>
    </cfRule>
    <cfRule type="cellIs" dxfId="5273" priority="166" operator="equal">
      <formula>"Operação"</formula>
    </cfRule>
    <cfRule type="cellIs" dxfId="5272" priority="167" operator="equal">
      <formula>"Chuva"</formula>
    </cfRule>
    <cfRule type="cellIs" dxfId="5271" priority="168" operator="equal">
      <formula>"Elétrico"</formula>
    </cfRule>
    <cfRule type="cellIs" dxfId="5270" priority="169" operator="equal">
      <formula>"Mecânico"</formula>
    </cfRule>
    <cfRule type="cellIs" dxfId="5269" priority="170" operator="equal">
      <formula>"Ok"</formula>
    </cfRule>
  </conditionalFormatting>
  <conditionalFormatting sqref="G22:G26">
    <cfRule type="cellIs" dxfId="5268" priority="165" operator="equal">
      <formula>"Feito"</formula>
    </cfRule>
  </conditionalFormatting>
  <conditionalFormatting sqref="G76 G65:G66 G57:G58">
    <cfRule type="cellIs" dxfId="5267" priority="157" operator="equal">
      <formula>"Energia"</formula>
    </cfRule>
    <cfRule type="cellIs" dxfId="5266" priority="159" operator="equal">
      <formula>"Operação"</formula>
    </cfRule>
    <cfRule type="cellIs" dxfId="5265" priority="160" operator="equal">
      <formula>"Chuva"</formula>
    </cfRule>
    <cfRule type="cellIs" dxfId="5264" priority="161" operator="equal">
      <formula>"Elétrico"</formula>
    </cfRule>
    <cfRule type="cellIs" dxfId="5263" priority="162" operator="equal">
      <formula>"Mecânico"</formula>
    </cfRule>
    <cfRule type="cellIs" dxfId="5262" priority="163" operator="equal">
      <formula>"Ok"</formula>
    </cfRule>
  </conditionalFormatting>
  <conditionalFormatting sqref="G76 G65:G66 G57:G58">
    <cfRule type="cellIs" dxfId="5261" priority="158" operator="equal">
      <formula>"Feito"</formula>
    </cfRule>
  </conditionalFormatting>
  <conditionalFormatting sqref="G76 G65:G66 G57:G58">
    <cfRule type="cellIs" dxfId="5260" priority="156" operator="equal">
      <formula>"Energia"</formula>
    </cfRule>
  </conditionalFormatting>
  <conditionalFormatting sqref="G99 G85:G86">
    <cfRule type="cellIs" dxfId="5259" priority="149" operator="equal">
      <formula>"Energia"</formula>
    </cfRule>
    <cfRule type="cellIs" dxfId="5258" priority="151" operator="equal">
      <formula>"Operação"</formula>
    </cfRule>
    <cfRule type="cellIs" dxfId="5257" priority="152" operator="equal">
      <formula>"Chuva"</formula>
    </cfRule>
    <cfRule type="cellIs" dxfId="5256" priority="153" operator="equal">
      <formula>"Elétrico"</formula>
    </cfRule>
    <cfRule type="cellIs" dxfId="5255" priority="154" operator="equal">
      <formula>"Mecânico"</formula>
    </cfRule>
    <cfRule type="cellIs" dxfId="5254" priority="155" operator="equal">
      <formula>"Ok"</formula>
    </cfRule>
  </conditionalFormatting>
  <conditionalFormatting sqref="G99 G85:G86">
    <cfRule type="cellIs" dxfId="5253" priority="150" operator="equal">
      <formula>"Feito"</formula>
    </cfRule>
  </conditionalFormatting>
  <conditionalFormatting sqref="H25 H16">
    <cfRule type="cellIs" dxfId="5252" priority="148" operator="equal">
      <formula>"Energia"</formula>
    </cfRule>
  </conditionalFormatting>
  <conditionalFormatting sqref="H25 H16">
    <cfRule type="cellIs" dxfId="5251" priority="141" operator="equal">
      <formula>"Energia"</formula>
    </cfRule>
    <cfRule type="cellIs" dxfId="5250" priority="143" operator="equal">
      <formula>"Operação"</formula>
    </cfRule>
    <cfRule type="cellIs" dxfId="5249" priority="144" operator="equal">
      <formula>"Chuva"</formula>
    </cfRule>
    <cfRule type="cellIs" dxfId="5248" priority="145" operator="equal">
      <formula>"Elétrico"</formula>
    </cfRule>
    <cfRule type="cellIs" dxfId="5247" priority="146" operator="equal">
      <formula>"Mecânico"</formula>
    </cfRule>
    <cfRule type="cellIs" dxfId="5246" priority="147" operator="equal">
      <formula>"Ok"</formula>
    </cfRule>
  </conditionalFormatting>
  <conditionalFormatting sqref="H25 H16">
    <cfRule type="cellIs" dxfId="5245" priority="142" operator="equal">
      <formula>"Feito"</formula>
    </cfRule>
  </conditionalFormatting>
  <conditionalFormatting sqref="H25 H19">
    <cfRule type="cellIs" dxfId="5244" priority="134" operator="equal">
      <formula>"Energia"</formula>
    </cfRule>
    <cfRule type="cellIs" dxfId="5243" priority="136" operator="equal">
      <formula>"Operação"</formula>
    </cfRule>
    <cfRule type="cellIs" dxfId="5242" priority="137" operator="equal">
      <formula>"Chuva"</formula>
    </cfRule>
    <cfRule type="cellIs" dxfId="5241" priority="138" operator="equal">
      <formula>"Elétrico"</formula>
    </cfRule>
    <cfRule type="cellIs" dxfId="5240" priority="139" operator="equal">
      <formula>"Mecânico"</formula>
    </cfRule>
    <cfRule type="cellIs" dxfId="5239" priority="140" operator="equal">
      <formula>"Ok"</formula>
    </cfRule>
  </conditionalFormatting>
  <conditionalFormatting sqref="H25 H19">
    <cfRule type="cellIs" dxfId="5238" priority="135" operator="equal">
      <formula>"Feito"</formula>
    </cfRule>
  </conditionalFormatting>
  <conditionalFormatting sqref="H104 H101 H97 H85:H88 H80 H74:H75 H71:H72 H59:H60 H50 H47">
    <cfRule type="cellIs" dxfId="5237" priority="127" operator="equal">
      <formula>"Energia"</formula>
    </cfRule>
    <cfRule type="cellIs" dxfId="5236" priority="129" operator="equal">
      <formula>"Operação"</formula>
    </cfRule>
    <cfRule type="cellIs" dxfId="5235" priority="130" operator="equal">
      <formula>"Chuva"</formula>
    </cfRule>
    <cfRule type="cellIs" dxfId="5234" priority="131" operator="equal">
      <formula>"Elétrico"</formula>
    </cfRule>
    <cfRule type="cellIs" dxfId="5233" priority="132" operator="equal">
      <formula>"Mecânico"</formula>
    </cfRule>
    <cfRule type="cellIs" dxfId="5232" priority="133" operator="equal">
      <formula>"Ok"</formula>
    </cfRule>
  </conditionalFormatting>
  <conditionalFormatting sqref="H104 H101 H97 H85:H88 H80 H74:H75 H71:H72 H59:H60 H50 H47">
    <cfRule type="cellIs" dxfId="5231" priority="128" operator="equal">
      <formula>"Feito"</formula>
    </cfRule>
  </conditionalFormatting>
  <conditionalFormatting sqref="H104 H101 H97 H74:H75 H71:H72 H50">
    <cfRule type="cellIs" dxfId="5230" priority="120" operator="equal">
      <formula>"Energia"</formula>
    </cfRule>
    <cfRule type="cellIs" dxfId="5229" priority="122" operator="equal">
      <formula>"Operação"</formula>
    </cfRule>
    <cfRule type="cellIs" dxfId="5228" priority="123" operator="equal">
      <formula>"Chuva"</formula>
    </cfRule>
    <cfRule type="cellIs" dxfId="5227" priority="124" operator="equal">
      <formula>"Elétrico"</formula>
    </cfRule>
    <cfRule type="cellIs" dxfId="5226" priority="125" operator="equal">
      <formula>"Mecânico"</formula>
    </cfRule>
    <cfRule type="cellIs" dxfId="5225" priority="126" operator="equal">
      <formula>"Ok"</formula>
    </cfRule>
  </conditionalFormatting>
  <conditionalFormatting sqref="H104 H101 H97 H74:H75 H71:H72 H50">
    <cfRule type="cellIs" dxfId="5224" priority="121" operator="equal">
      <formula>"Feito"</formula>
    </cfRule>
  </conditionalFormatting>
  <conditionalFormatting sqref="H104 H97 H85:H88 H80">
    <cfRule type="cellIs" dxfId="5223" priority="119" operator="equal">
      <formula>"Energia"</formula>
    </cfRule>
  </conditionalFormatting>
  <conditionalFormatting sqref="B107 B102 B83:B85 B56:B58 B50 B47 B41:B42 B37 B30 B22 B16:B17">
    <cfRule type="cellIs" dxfId="5222" priority="118" operator="equal">
      <formula>"Energia"</formula>
    </cfRule>
  </conditionalFormatting>
  <conditionalFormatting sqref="B102 B17">
    <cfRule type="cellIs" dxfId="5221" priority="111" operator="equal">
      <formula>"Energia"</formula>
    </cfRule>
    <cfRule type="cellIs" dxfId="5220" priority="113" operator="equal">
      <formula>"Operação"</formula>
    </cfRule>
    <cfRule type="cellIs" dxfId="5219" priority="114" operator="equal">
      <formula>"Chuva"</formula>
    </cfRule>
    <cfRule type="cellIs" dxfId="5218" priority="115" operator="equal">
      <formula>"Elétrico"</formula>
    </cfRule>
    <cfRule type="cellIs" dxfId="5217" priority="116" operator="equal">
      <formula>"Mecânico"</formula>
    </cfRule>
    <cfRule type="cellIs" dxfId="5216" priority="117" operator="equal">
      <formula>"Ok"</formula>
    </cfRule>
  </conditionalFormatting>
  <conditionalFormatting sqref="B102 B17">
    <cfRule type="cellIs" dxfId="5215" priority="112" operator="equal">
      <formula>"Feito"</formula>
    </cfRule>
  </conditionalFormatting>
  <conditionalFormatting sqref="C23 C17">
    <cfRule type="cellIs" dxfId="5214" priority="104" operator="equal">
      <formula>"Energia"</formula>
    </cfRule>
    <cfRule type="cellIs" dxfId="5213" priority="106" operator="equal">
      <formula>"Operação"</formula>
    </cfRule>
    <cfRule type="cellIs" dxfId="5212" priority="107" operator="equal">
      <formula>"Chuva"</formula>
    </cfRule>
    <cfRule type="cellIs" dxfId="5211" priority="108" operator="equal">
      <formula>"Elétrico"</formula>
    </cfRule>
    <cfRule type="cellIs" dxfId="5210" priority="109" operator="equal">
      <formula>"Mecânico"</formula>
    </cfRule>
    <cfRule type="cellIs" dxfId="5209" priority="110" operator="equal">
      <formula>"Ok"</formula>
    </cfRule>
  </conditionalFormatting>
  <conditionalFormatting sqref="C23 C17">
    <cfRule type="cellIs" dxfId="5208" priority="105" operator="equal">
      <formula>"Feito"</formula>
    </cfRule>
  </conditionalFormatting>
  <conditionalFormatting sqref="C36 C29 C25 C23 C38:C40">
    <cfRule type="cellIs" dxfId="5207" priority="103" operator="equal">
      <formula>"Energia"</formula>
    </cfRule>
  </conditionalFormatting>
  <conditionalFormatting sqref="C107 C109 C101 C86:C87 C80 C65 C59:C60 C52:C53 C50">
    <cfRule type="cellIs" dxfId="5206" priority="102" operator="equal">
      <formula>"Energia"</formula>
    </cfRule>
  </conditionalFormatting>
  <conditionalFormatting sqref="D19">
    <cfRule type="cellIs" dxfId="5205" priority="101" operator="equal">
      <formula>"Energia"</formula>
    </cfRule>
  </conditionalFormatting>
  <conditionalFormatting sqref="D25">
    <cfRule type="cellIs" dxfId="5204" priority="100" operator="equal">
      <formula>"Energia"</formula>
    </cfRule>
  </conditionalFormatting>
  <conditionalFormatting sqref="D25">
    <cfRule type="cellIs" dxfId="5203" priority="99" operator="equal">
      <formula>"Energia"</formula>
    </cfRule>
  </conditionalFormatting>
  <conditionalFormatting sqref="D104 D102 D88 D83:D85 D75 D71:D72 D61 D56:D58 D50 D46 D41">
    <cfRule type="cellIs" dxfId="5202" priority="98" operator="equal">
      <formula>"Energia"</formula>
    </cfRule>
  </conditionalFormatting>
  <conditionalFormatting sqref="D104 D102 D88 D83:D85 D75 D71:D72 D61 D56:D58 D50 D46 D41">
    <cfRule type="cellIs" dxfId="5201" priority="97" operator="equal">
      <formula>"Energia"</formula>
    </cfRule>
  </conditionalFormatting>
  <conditionalFormatting sqref="D104 D102 D88 D83:D85 D75 D71:D72 D61 D56:D58 D50 D46 D41">
    <cfRule type="cellIs" dxfId="5200" priority="96" operator="equal">
      <formula>"Energia"</formula>
    </cfRule>
  </conditionalFormatting>
  <conditionalFormatting sqref="E51">
    <cfRule type="cellIs" dxfId="5199" priority="89" operator="equal">
      <formula>"Energia"</formula>
    </cfRule>
    <cfRule type="cellIs" dxfId="5198" priority="91" operator="equal">
      <formula>"Operação"</formula>
    </cfRule>
    <cfRule type="cellIs" dxfId="5197" priority="92" operator="equal">
      <formula>"Chuva"</formula>
    </cfRule>
    <cfRule type="cellIs" dxfId="5196" priority="93" operator="equal">
      <formula>"Elétrico"</formula>
    </cfRule>
    <cfRule type="cellIs" dxfId="5195" priority="94" operator="equal">
      <formula>"Mecânico"</formula>
    </cfRule>
    <cfRule type="cellIs" dxfId="5194" priority="95" operator="equal">
      <formula>"Ok"</formula>
    </cfRule>
  </conditionalFormatting>
  <conditionalFormatting sqref="E51">
    <cfRule type="cellIs" dxfId="5193" priority="90" operator="equal">
      <formula>"Feito"</formula>
    </cfRule>
  </conditionalFormatting>
  <conditionalFormatting sqref="E51">
    <cfRule type="cellIs" dxfId="5192" priority="88" operator="equal">
      <formula>"Energia"</formula>
    </cfRule>
  </conditionalFormatting>
  <conditionalFormatting sqref="E51">
    <cfRule type="cellIs" dxfId="5191" priority="87" operator="equal">
      <formula>"Energia"</formula>
    </cfRule>
  </conditionalFormatting>
  <conditionalFormatting sqref="E51">
    <cfRule type="cellIs" dxfId="5190" priority="86" operator="equal">
      <formula>"Energia"</formula>
    </cfRule>
  </conditionalFormatting>
  <conditionalFormatting sqref="E35 E33 E26 E22 E20 E15:E16">
    <cfRule type="cellIs" dxfId="5189" priority="85" operator="equal">
      <formula>"Energia"</formula>
    </cfRule>
  </conditionalFormatting>
  <conditionalFormatting sqref="E26 E22">
    <cfRule type="cellIs" dxfId="5188" priority="78" operator="equal">
      <formula>"Energia"</formula>
    </cfRule>
    <cfRule type="cellIs" dxfId="5187" priority="80" operator="equal">
      <formula>"Operação"</formula>
    </cfRule>
    <cfRule type="cellIs" dxfId="5186" priority="81" operator="equal">
      <formula>"Chuva"</formula>
    </cfRule>
    <cfRule type="cellIs" dxfId="5185" priority="82" operator="equal">
      <formula>"Elétrico"</formula>
    </cfRule>
    <cfRule type="cellIs" dxfId="5184" priority="83" operator="equal">
      <formula>"Mecânico"</formula>
    </cfRule>
    <cfRule type="cellIs" dxfId="5183" priority="84" operator="equal">
      <formula>"Ok"</formula>
    </cfRule>
  </conditionalFormatting>
  <conditionalFormatting sqref="E26 E22">
    <cfRule type="cellIs" dxfId="5182" priority="79" operator="equal">
      <formula>"Feito"</formula>
    </cfRule>
  </conditionalFormatting>
  <conditionalFormatting sqref="E81 E75 E59:E60 E56 E47 E50 E39:E40">
    <cfRule type="cellIs" dxfId="5181" priority="77" operator="equal">
      <formula>"Energia"</formula>
    </cfRule>
  </conditionalFormatting>
  <conditionalFormatting sqref="E81 E75 E59:E60 E56 E47 E50 E39:E40">
    <cfRule type="cellIs" dxfId="5180" priority="76" operator="equal">
      <formula>"Energia"</formula>
    </cfRule>
  </conditionalFormatting>
  <conditionalFormatting sqref="E75 E59:E60 E56 E50">
    <cfRule type="cellIs" dxfId="5179" priority="69" operator="equal">
      <formula>"Energia"</formula>
    </cfRule>
    <cfRule type="cellIs" dxfId="5178" priority="71" operator="equal">
      <formula>"Operação"</formula>
    </cfRule>
    <cfRule type="cellIs" dxfId="5177" priority="72" operator="equal">
      <formula>"Chuva"</formula>
    </cfRule>
    <cfRule type="cellIs" dxfId="5176" priority="73" operator="equal">
      <formula>"Elétrico"</formula>
    </cfRule>
    <cfRule type="cellIs" dxfId="5175" priority="74" operator="equal">
      <formula>"Mecânico"</formula>
    </cfRule>
    <cfRule type="cellIs" dxfId="5174" priority="75" operator="equal">
      <formula>"Ok"</formula>
    </cfRule>
  </conditionalFormatting>
  <conditionalFormatting sqref="E75 E59:E60 E56 E50">
    <cfRule type="cellIs" dxfId="5173" priority="70" operator="equal">
      <formula>"Feito"</formula>
    </cfRule>
  </conditionalFormatting>
  <conditionalFormatting sqref="E105">
    <cfRule type="cellIs" dxfId="5172" priority="62" operator="equal">
      <formula>"Energia"</formula>
    </cfRule>
    <cfRule type="cellIs" dxfId="5171" priority="64" operator="equal">
      <formula>"Operação"</formula>
    </cfRule>
    <cfRule type="cellIs" dxfId="5170" priority="65" operator="equal">
      <formula>"Chuva"</formula>
    </cfRule>
    <cfRule type="cellIs" dxfId="5169" priority="66" operator="equal">
      <formula>"Elétrico"</formula>
    </cfRule>
    <cfRule type="cellIs" dxfId="5168" priority="67" operator="equal">
      <formula>"Mecânico"</formula>
    </cfRule>
    <cfRule type="cellIs" dxfId="5167" priority="68" operator="equal">
      <formula>"Ok"</formula>
    </cfRule>
  </conditionalFormatting>
  <conditionalFormatting sqref="E105">
    <cfRule type="cellIs" dxfId="5166" priority="63" operator="equal">
      <formula>"Feito"</formula>
    </cfRule>
  </conditionalFormatting>
  <conditionalFormatting sqref="F75 F56:F58 F50:F52 F47 F31 F29 F26 F17 F14 F11">
    <cfRule type="cellIs" dxfId="5165" priority="61" operator="equal">
      <formula>"Energia"</formula>
    </cfRule>
  </conditionalFormatting>
  <conditionalFormatting sqref="F75 F56:F58 F50:F51 F38 F29 F26">
    <cfRule type="cellIs" dxfId="5164" priority="54" operator="equal">
      <formula>"Energia"</formula>
    </cfRule>
    <cfRule type="cellIs" dxfId="5163" priority="56" operator="equal">
      <formula>"Operação"</formula>
    </cfRule>
    <cfRule type="cellIs" dxfId="5162" priority="57" operator="equal">
      <formula>"Chuva"</formula>
    </cfRule>
    <cfRule type="cellIs" dxfId="5161" priority="58" operator="equal">
      <formula>"Elétrico"</formula>
    </cfRule>
    <cfRule type="cellIs" dxfId="5160" priority="59" operator="equal">
      <formula>"Mecânico"</formula>
    </cfRule>
    <cfRule type="cellIs" dxfId="5159" priority="60" operator="equal">
      <formula>"Ok"</formula>
    </cfRule>
  </conditionalFormatting>
  <conditionalFormatting sqref="F75 F56:F58 F50:F51 F38 F29 F26">
    <cfRule type="cellIs" dxfId="5158" priority="55" operator="equal">
      <formula>"Feito"</formula>
    </cfRule>
  </conditionalFormatting>
  <conditionalFormatting sqref="G15">
    <cfRule type="cellIs" dxfId="5157" priority="47" operator="equal">
      <formula>"Energia"</formula>
    </cfRule>
    <cfRule type="cellIs" dxfId="5156" priority="49" operator="equal">
      <formula>"Operação"</formula>
    </cfRule>
    <cfRule type="cellIs" dxfId="5155" priority="50" operator="equal">
      <formula>"Chuva"</formula>
    </cfRule>
    <cfRule type="cellIs" dxfId="5154" priority="51" operator="equal">
      <formula>"Elétrico"</formula>
    </cfRule>
    <cfRule type="cellIs" dxfId="5153" priority="52" operator="equal">
      <formula>"Mecânico"</formula>
    </cfRule>
    <cfRule type="cellIs" dxfId="5152" priority="53" operator="equal">
      <formula>"Ok"</formula>
    </cfRule>
  </conditionalFormatting>
  <conditionalFormatting sqref="G15">
    <cfRule type="cellIs" dxfId="5151" priority="48" operator="equal">
      <formula>"Feito"</formula>
    </cfRule>
  </conditionalFormatting>
  <conditionalFormatting sqref="G16">
    <cfRule type="cellIs" dxfId="5150" priority="46" operator="equal">
      <formula>"Energia"</formula>
    </cfRule>
  </conditionalFormatting>
  <conditionalFormatting sqref="G16">
    <cfRule type="cellIs" dxfId="5149" priority="39" operator="equal">
      <formula>"Energia"</formula>
    </cfRule>
    <cfRule type="cellIs" dxfId="5148" priority="41" operator="equal">
      <formula>"Operação"</formula>
    </cfRule>
    <cfRule type="cellIs" dxfId="5147" priority="42" operator="equal">
      <formula>"Chuva"</formula>
    </cfRule>
    <cfRule type="cellIs" dxfId="5146" priority="43" operator="equal">
      <formula>"Elétrico"</formula>
    </cfRule>
    <cfRule type="cellIs" dxfId="5145" priority="44" operator="equal">
      <formula>"Mecânico"</formula>
    </cfRule>
    <cfRule type="cellIs" dxfId="5144" priority="45" operator="equal">
      <formula>"Ok"</formula>
    </cfRule>
  </conditionalFormatting>
  <conditionalFormatting sqref="G16">
    <cfRule type="cellIs" dxfId="5143" priority="40" operator="equal">
      <formula>"Feito"</formula>
    </cfRule>
  </conditionalFormatting>
  <conditionalFormatting sqref="G91 G88 G84 G80 G71:G73 G50 G36 G27 G20:G21 G17">
    <cfRule type="cellIs" dxfId="5142" priority="38" operator="equal">
      <formula>"Energia"</formula>
    </cfRule>
  </conditionalFormatting>
  <conditionalFormatting sqref="G97 G91 G88 G84 G80 G71:G73 G56 G50 G36 G32 G27 G20:G21 G17">
    <cfRule type="cellIs" dxfId="5141" priority="31" operator="equal">
      <formula>"Energia"</formula>
    </cfRule>
    <cfRule type="cellIs" dxfId="5140" priority="33" operator="equal">
      <formula>"Operação"</formula>
    </cfRule>
    <cfRule type="cellIs" dxfId="5139" priority="34" operator="equal">
      <formula>"Chuva"</formula>
    </cfRule>
    <cfRule type="cellIs" dxfId="5138" priority="35" operator="equal">
      <formula>"Elétrico"</formula>
    </cfRule>
    <cfRule type="cellIs" dxfId="5137" priority="36" operator="equal">
      <formula>"Mecânico"</formula>
    </cfRule>
    <cfRule type="cellIs" dxfId="5136" priority="37" operator="equal">
      <formula>"Ok"</formula>
    </cfRule>
  </conditionalFormatting>
  <conditionalFormatting sqref="G97 G91 G88 G84 G80 G71:G73 G56 G50 G36 G32 G27 G20:G21 G17">
    <cfRule type="cellIs" dxfId="5135" priority="32" operator="equal">
      <formula>"Feito"</formula>
    </cfRule>
  </conditionalFormatting>
  <conditionalFormatting sqref="G107 G104:G105 G101:G102 G97 G91 G88 G84 G80 G75 G71:G73 G56 G50:G51 G39:G40 G36 G32 G27 G19:G21 G17">
    <cfRule type="cellIs" dxfId="5134" priority="24" operator="equal">
      <formula>"Energia"</formula>
    </cfRule>
    <cfRule type="cellIs" dxfId="5133" priority="26" operator="equal">
      <formula>"Operação"</formula>
    </cfRule>
    <cfRule type="cellIs" dxfId="5132" priority="27" operator="equal">
      <formula>"Chuva"</formula>
    </cfRule>
    <cfRule type="cellIs" dxfId="5131" priority="28" operator="equal">
      <formula>"Elétrico"</formula>
    </cfRule>
    <cfRule type="cellIs" dxfId="5130" priority="29" operator="equal">
      <formula>"Mecânico"</formula>
    </cfRule>
    <cfRule type="cellIs" dxfId="5129" priority="30" operator="equal">
      <formula>"Ok"</formula>
    </cfRule>
  </conditionalFormatting>
  <conditionalFormatting sqref="G107 G104:G105 G101:G102 G97 G91 G88 G84 G80 G75 G71:G73 G56 G50:G51 G39:G40 G36 G32 G27 G19:G21 G17">
    <cfRule type="cellIs" dxfId="5128" priority="25" operator="equal">
      <formula>"Feito"</formula>
    </cfRule>
  </conditionalFormatting>
  <conditionalFormatting sqref="H16 H13">
    <cfRule type="cellIs" dxfId="5127" priority="23" operator="equal">
      <formula>"Energia"</formula>
    </cfRule>
  </conditionalFormatting>
  <conditionalFormatting sqref="H16 H13">
    <cfRule type="cellIs" dxfId="5126" priority="16" operator="equal">
      <formula>"Energia"</formula>
    </cfRule>
    <cfRule type="cellIs" dxfId="5125" priority="18" operator="equal">
      <formula>"Operação"</formula>
    </cfRule>
    <cfRule type="cellIs" dxfId="5124" priority="19" operator="equal">
      <formula>"Chuva"</formula>
    </cfRule>
    <cfRule type="cellIs" dxfId="5123" priority="20" operator="equal">
      <formula>"Elétrico"</formula>
    </cfRule>
    <cfRule type="cellIs" dxfId="5122" priority="21" operator="equal">
      <formula>"Mecânico"</formula>
    </cfRule>
    <cfRule type="cellIs" dxfId="5121" priority="22" operator="equal">
      <formula>"Ok"</formula>
    </cfRule>
  </conditionalFormatting>
  <conditionalFormatting sqref="H16 H13">
    <cfRule type="cellIs" dxfId="5120" priority="17" operator="equal">
      <formula>"Feito"</formula>
    </cfRule>
  </conditionalFormatting>
  <conditionalFormatting sqref="H109 H105 H102 H93 H75 H73 H50 H38">
    <cfRule type="cellIs" dxfId="5119" priority="9" operator="equal">
      <formula>"Energia"</formula>
    </cfRule>
    <cfRule type="cellIs" dxfId="5118" priority="11" operator="equal">
      <formula>"Operação"</formula>
    </cfRule>
    <cfRule type="cellIs" dxfId="5117" priority="12" operator="equal">
      <formula>"Chuva"</formula>
    </cfRule>
    <cfRule type="cellIs" dxfId="5116" priority="13" operator="equal">
      <formula>"Elétrico"</formula>
    </cfRule>
    <cfRule type="cellIs" dxfId="5115" priority="14" operator="equal">
      <formula>"Mecânico"</formula>
    </cfRule>
    <cfRule type="cellIs" dxfId="5114" priority="15" operator="equal">
      <formula>"Ok"</formula>
    </cfRule>
  </conditionalFormatting>
  <conditionalFormatting sqref="H109 H105 H102 H93 H75 H73 H50 H38">
    <cfRule type="cellIs" dxfId="5113" priority="10" operator="equal">
      <formula>"Feito"</formula>
    </cfRule>
  </conditionalFormatting>
  <conditionalFormatting sqref="H105 H102 H86:H87 H73 H59:H60 H56 H46 H41 H38">
    <cfRule type="cellIs" dxfId="5112" priority="2" operator="equal">
      <formula>"Energia"</formula>
    </cfRule>
    <cfRule type="cellIs" dxfId="5111" priority="4" operator="equal">
      <formula>"Operação"</formula>
    </cfRule>
    <cfRule type="cellIs" dxfId="5110" priority="5" operator="equal">
      <formula>"Chuva"</formula>
    </cfRule>
    <cfRule type="cellIs" dxfId="5109" priority="6" operator="equal">
      <formula>"Elétrico"</formula>
    </cfRule>
    <cfRule type="cellIs" dxfId="5108" priority="7" operator="equal">
      <formula>"Mecânico"</formula>
    </cfRule>
    <cfRule type="cellIs" dxfId="5107" priority="8" operator="equal">
      <formula>"Ok"</formula>
    </cfRule>
  </conditionalFormatting>
  <conditionalFormatting sqref="H105 H102 H86:H87 H73 H59:H60 H56 H46 H41 H38">
    <cfRule type="cellIs" dxfId="5106" priority="3" operator="equal">
      <formula>"Feito"</formula>
    </cfRule>
  </conditionalFormatting>
  <conditionalFormatting sqref="H109 H107 H105 H102 H93 H86:H87">
    <cfRule type="cellIs" dxfId="5105" priority="1" operator="equal">
      <formula>"Energia"</formula>
    </cfRule>
  </conditionalFormatting>
  <dataValidations count="1">
    <dataValidation type="list" allowBlank="1" showInputMessage="1" showErrorMessage="1" sqref="I5:I16 I19:I26 J36:J39 J41:J61 J63:J76 I29:I78 B5:H111" xr:uid="{42EA394F-25D6-416B-865D-753F8A14B0BA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5C55-A5CC-4A22-953F-067A62D5F32B}">
  <sheetPr>
    <tabColor theme="8"/>
  </sheetPr>
  <dimension ref="A1:S111"/>
  <sheetViews>
    <sheetView showGridLines="0" zoomScale="115" zoomScaleNormal="115" workbookViewId="0">
      <pane xSplit="1" ySplit="4" topLeftCell="D20" activePane="bottomRight" state="frozen"/>
      <selection pane="topRight" activeCell="B1" sqref="B1"/>
      <selection pane="bottomLeft" activeCell="A5" sqref="A5"/>
      <selection pane="bottomRight" activeCell="L30" sqref="L3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1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17" x14ac:dyDescent="0.25">
      <c r="A2" s="70"/>
      <c r="B2" s="70"/>
      <c r="C2" s="70"/>
      <c r="D2" s="70"/>
      <c r="E2" s="70"/>
      <c r="F2" s="70"/>
      <c r="G2" s="70"/>
      <c r="H2" s="70"/>
    </row>
    <row r="3" spans="1:17" x14ac:dyDescent="0.25">
      <c r="A3" s="22" t="s">
        <v>19</v>
      </c>
      <c r="B3" s="21">
        <v>45103</v>
      </c>
      <c r="C3" s="21">
        <f t="shared" ref="C3:H3" si="0">B3+1</f>
        <v>45104</v>
      </c>
      <c r="D3" s="21">
        <f t="shared" si="0"/>
        <v>45105</v>
      </c>
      <c r="E3" s="21">
        <f t="shared" si="0"/>
        <v>45106</v>
      </c>
      <c r="F3" s="21">
        <f t="shared" si="0"/>
        <v>45107</v>
      </c>
      <c r="G3" s="21">
        <f t="shared" si="0"/>
        <v>45108</v>
      </c>
      <c r="H3" s="23">
        <f t="shared" si="0"/>
        <v>45109</v>
      </c>
      <c r="I3" s="3"/>
    </row>
    <row r="4" spans="1:1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17" x14ac:dyDescent="0.25">
      <c r="A5" s="4">
        <v>1</v>
      </c>
      <c r="B5" s="36"/>
      <c r="C5" s="36"/>
      <c r="D5" s="36" t="s">
        <v>9</v>
      </c>
      <c r="E5" s="36"/>
      <c r="F5" s="36"/>
      <c r="G5" s="36"/>
      <c r="H5" s="36"/>
      <c r="J5" s="46" t="s">
        <v>5</v>
      </c>
      <c r="K5">
        <f t="shared" ref="K5:K10" si="2">COUNTIF($B$5:$H$111,J5)</f>
        <v>154</v>
      </c>
      <c r="L5" s="32">
        <f t="shared" ref="L5:L10" si="3">K5/$K$11</f>
        <v>0.8651685393258427</v>
      </c>
      <c r="M5" s="50">
        <f>B3</f>
        <v>45103</v>
      </c>
      <c r="O5" t="s">
        <v>42</v>
      </c>
      <c r="P5" s="57">
        <v>189</v>
      </c>
      <c r="Q5" s="50">
        <f>M5</f>
        <v>45103</v>
      </c>
    </row>
    <row r="6" spans="1:17" x14ac:dyDescent="0.25">
      <c r="A6" s="4">
        <v>2</v>
      </c>
      <c r="B6" s="36" t="s">
        <v>5</v>
      </c>
      <c r="C6" s="36"/>
      <c r="D6" s="36"/>
      <c r="E6" s="36" t="s">
        <v>5</v>
      </c>
      <c r="F6" s="36"/>
      <c r="G6" s="36" t="s">
        <v>5</v>
      </c>
      <c r="H6" s="36"/>
      <c r="J6" s="40" t="s">
        <v>8</v>
      </c>
      <c r="K6">
        <f t="shared" si="2"/>
        <v>8</v>
      </c>
      <c r="L6" s="33">
        <f t="shared" si="3"/>
        <v>4.49438202247191E-2</v>
      </c>
      <c r="O6" t="s">
        <v>43</v>
      </c>
      <c r="P6">
        <f>SUM(K19:K25)</f>
        <v>0</v>
      </c>
    </row>
    <row r="7" spans="1:17" x14ac:dyDescent="0.25">
      <c r="A7" s="4">
        <v>3</v>
      </c>
      <c r="B7" s="36"/>
      <c r="C7" s="36"/>
      <c r="D7" s="36"/>
      <c r="E7" s="36" t="s">
        <v>8</v>
      </c>
      <c r="F7" s="36"/>
      <c r="G7" s="36" t="s">
        <v>5</v>
      </c>
      <c r="H7" s="36"/>
      <c r="J7" s="44" t="s">
        <v>9</v>
      </c>
      <c r="K7">
        <f t="shared" si="2"/>
        <v>3</v>
      </c>
      <c r="L7" s="33">
        <f t="shared" si="3"/>
        <v>1.6853932584269662E-2</v>
      </c>
      <c r="O7" t="s">
        <v>44</v>
      </c>
      <c r="P7">
        <f>SUM(K29:K35)</f>
        <v>0</v>
      </c>
    </row>
    <row r="8" spans="1:17" x14ac:dyDescent="0.25">
      <c r="A8" s="4">
        <v>4</v>
      </c>
      <c r="B8" s="36" t="s">
        <v>5</v>
      </c>
      <c r="C8" s="36"/>
      <c r="D8" s="36" t="s">
        <v>5</v>
      </c>
      <c r="E8" s="36" t="s">
        <v>5</v>
      </c>
      <c r="F8" s="36"/>
      <c r="G8" s="36"/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189</v>
      </c>
    </row>
    <row r="9" spans="1:17" x14ac:dyDescent="0.25">
      <c r="A9" s="4">
        <v>5</v>
      </c>
      <c r="B9" s="36" t="s">
        <v>5</v>
      </c>
      <c r="C9" s="36"/>
      <c r="D9" s="36" t="s">
        <v>5</v>
      </c>
      <c r="E9" s="36"/>
      <c r="F9" s="36"/>
      <c r="G9" s="36"/>
      <c r="H9" s="36" t="s">
        <v>5</v>
      </c>
      <c r="J9" s="43" t="s">
        <v>6</v>
      </c>
      <c r="K9">
        <f t="shared" si="2"/>
        <v>0</v>
      </c>
      <c r="L9" s="33">
        <f t="shared" si="3"/>
        <v>0</v>
      </c>
    </row>
    <row r="10" spans="1:17" x14ac:dyDescent="0.25">
      <c r="A10" s="4">
        <v>6</v>
      </c>
      <c r="B10" s="36"/>
      <c r="C10" s="36" t="s">
        <v>5</v>
      </c>
      <c r="D10" s="36"/>
      <c r="E10" s="36" t="s">
        <v>5</v>
      </c>
      <c r="F10" s="36" t="s">
        <v>5</v>
      </c>
      <c r="G10" s="36"/>
      <c r="H10" s="36" t="s">
        <v>5</v>
      </c>
      <c r="J10" s="41" t="s">
        <v>10</v>
      </c>
      <c r="K10">
        <f t="shared" si="2"/>
        <v>13</v>
      </c>
      <c r="L10" s="35">
        <f t="shared" si="3"/>
        <v>7.3033707865168537E-2</v>
      </c>
      <c r="O10" t="s">
        <v>55</v>
      </c>
      <c r="P10">
        <f>P8</f>
        <v>189</v>
      </c>
    </row>
    <row r="11" spans="1:17" x14ac:dyDescent="0.25">
      <c r="A11" s="4">
        <v>7</v>
      </c>
      <c r="B11" s="36" t="s">
        <v>5</v>
      </c>
      <c r="C11" s="36"/>
      <c r="D11" s="36" t="s">
        <v>5</v>
      </c>
      <c r="E11" s="36" t="s">
        <v>5</v>
      </c>
      <c r="F11" s="36" t="s">
        <v>5</v>
      </c>
      <c r="G11" s="36"/>
      <c r="H11" s="36" t="s">
        <v>5</v>
      </c>
      <c r="J11" s="42" t="s">
        <v>20</v>
      </c>
      <c r="K11">
        <f>SUM(K5:K10)</f>
        <v>178</v>
      </c>
    </row>
    <row r="12" spans="1:17" x14ac:dyDescent="0.25">
      <c r="A12" s="4">
        <v>8</v>
      </c>
      <c r="B12" s="36" t="s">
        <v>5</v>
      </c>
      <c r="C12" s="36"/>
      <c r="D12" s="36" t="s">
        <v>5</v>
      </c>
      <c r="E12" s="36"/>
      <c r="F12" s="36"/>
      <c r="G12" s="36" t="s">
        <v>5</v>
      </c>
      <c r="H12" s="36"/>
    </row>
    <row r="13" spans="1:17" x14ac:dyDescent="0.25">
      <c r="A13" s="4">
        <v>9</v>
      </c>
      <c r="B13" s="36"/>
      <c r="C13" s="36"/>
      <c r="D13" s="36" t="s">
        <v>5</v>
      </c>
      <c r="E13" s="36" t="s">
        <v>5</v>
      </c>
      <c r="F13" s="36" t="s">
        <v>5</v>
      </c>
      <c r="G13" s="36" t="s">
        <v>5</v>
      </c>
      <c r="H13" s="36"/>
      <c r="L13" t="s">
        <v>84</v>
      </c>
      <c r="M13" s="57">
        <f>SUM(N19:U19)</f>
        <v>0</v>
      </c>
      <c r="P13" s="50"/>
    </row>
    <row r="14" spans="1:17" x14ac:dyDescent="0.25">
      <c r="A14" s="4">
        <v>10</v>
      </c>
      <c r="B14" s="36" t="s">
        <v>5</v>
      </c>
      <c r="C14" s="36"/>
      <c r="D14" s="36"/>
      <c r="E14" s="36" t="s">
        <v>5</v>
      </c>
      <c r="F14" s="36" t="s">
        <v>5</v>
      </c>
      <c r="G14" s="36"/>
      <c r="H14" s="36"/>
      <c r="L14" t="s">
        <v>85</v>
      </c>
      <c r="M14" s="57">
        <f>SUM(N20:U20)</f>
        <v>0</v>
      </c>
      <c r="P14" s="50"/>
    </row>
    <row r="15" spans="1:17" x14ac:dyDescent="0.25">
      <c r="A15" s="4">
        <v>11</v>
      </c>
      <c r="B15" s="36"/>
      <c r="C15" s="36" t="s">
        <v>8</v>
      </c>
      <c r="D15" s="36"/>
      <c r="E15" s="36"/>
      <c r="F15" s="36"/>
      <c r="G15" s="36"/>
      <c r="H15" s="36"/>
      <c r="L15" t="s">
        <v>86</v>
      </c>
      <c r="M15" s="57">
        <f>SUM(N21:U21)</f>
        <v>0</v>
      </c>
      <c r="P15" t="s">
        <v>84</v>
      </c>
    </row>
    <row r="16" spans="1:17" x14ac:dyDescent="0.25">
      <c r="A16" s="4">
        <v>12</v>
      </c>
      <c r="B16" s="36"/>
      <c r="C16" s="36"/>
      <c r="D16" s="36" t="s">
        <v>5</v>
      </c>
      <c r="E16" s="36" t="s">
        <v>10</v>
      </c>
      <c r="F16" s="36"/>
      <c r="G16" s="36"/>
      <c r="H16" s="36"/>
      <c r="L16" t="s">
        <v>87</v>
      </c>
      <c r="M16" s="57">
        <f>SUM(N22:U22)</f>
        <v>0</v>
      </c>
      <c r="O16" s="60"/>
      <c r="P16" t="s">
        <v>85</v>
      </c>
    </row>
    <row r="17" spans="1:19" x14ac:dyDescent="0.25">
      <c r="A17" s="4">
        <v>13</v>
      </c>
      <c r="B17" s="36"/>
      <c r="C17" s="36" t="s">
        <v>5</v>
      </c>
      <c r="D17" s="36"/>
      <c r="E17" s="36"/>
      <c r="F17" s="36"/>
      <c r="G17" s="36"/>
      <c r="H17" s="36"/>
      <c r="I17" s="71" t="s">
        <v>43</v>
      </c>
      <c r="J17" s="72"/>
      <c r="K17" s="72"/>
      <c r="P17" t="s">
        <v>86</v>
      </c>
    </row>
    <row r="18" spans="1:19" x14ac:dyDescent="0.25">
      <c r="A18" s="4">
        <v>14</v>
      </c>
      <c r="B18" s="36"/>
      <c r="C18" s="36" t="s">
        <v>5</v>
      </c>
      <c r="D18" s="36"/>
      <c r="E18" s="36"/>
      <c r="F18" s="36"/>
      <c r="G18" s="36"/>
      <c r="H18" s="36" t="s">
        <v>5</v>
      </c>
      <c r="I18" s="71" t="s">
        <v>45</v>
      </c>
      <c r="J18" s="72"/>
      <c r="K18" t="s">
        <v>2</v>
      </c>
      <c r="P18" t="s">
        <v>87</v>
      </c>
    </row>
    <row r="19" spans="1:19" x14ac:dyDescent="0.25">
      <c r="A19" s="4">
        <v>15</v>
      </c>
      <c r="B19" s="36"/>
      <c r="C19" s="36"/>
      <c r="D19" s="36"/>
      <c r="E19" s="36" t="s">
        <v>5</v>
      </c>
      <c r="F19" s="36"/>
      <c r="G19" s="36"/>
      <c r="H19" s="36"/>
      <c r="I19" s="38" t="s">
        <v>46</v>
      </c>
      <c r="J19" s="38" t="str">
        <f>TEXT(B3,"ddd")</f>
        <v>seg</v>
      </c>
      <c r="K19" s="58"/>
      <c r="M19" t="s">
        <v>90</v>
      </c>
      <c r="N19" s="57"/>
      <c r="O19" s="57"/>
      <c r="P19" s="57"/>
      <c r="Q19" s="57"/>
      <c r="R19" s="57"/>
      <c r="S19" s="57"/>
    </row>
    <row r="20" spans="1:19" x14ac:dyDescent="0.25">
      <c r="A20" s="4">
        <v>16</v>
      </c>
      <c r="B20" s="36"/>
      <c r="C20" s="36"/>
      <c r="D20" s="36" t="s">
        <v>5</v>
      </c>
      <c r="E20" s="36"/>
      <c r="F20" s="36"/>
      <c r="G20" s="36"/>
      <c r="H20" s="36"/>
      <c r="I20" s="38" t="s">
        <v>47</v>
      </c>
      <c r="J20" s="38" t="str">
        <f>TEXT(C3,"ddd")</f>
        <v>ter</v>
      </c>
      <c r="K20" s="58"/>
      <c r="M20" t="s">
        <v>91</v>
      </c>
      <c r="N20" s="57"/>
      <c r="O20" s="57"/>
      <c r="P20" s="57"/>
      <c r="Q20" s="57"/>
      <c r="R20" s="57"/>
      <c r="S20" s="57"/>
    </row>
    <row r="21" spans="1:19" x14ac:dyDescent="0.25">
      <c r="A21" s="4">
        <v>17</v>
      </c>
      <c r="B21" s="36"/>
      <c r="C21" s="36" t="s">
        <v>5</v>
      </c>
      <c r="D21" s="36"/>
      <c r="E21" s="36"/>
      <c r="F21" s="36"/>
      <c r="G21" s="36"/>
      <c r="H21" s="36" t="s">
        <v>5</v>
      </c>
      <c r="I21" s="38" t="s">
        <v>48</v>
      </c>
      <c r="J21" s="38" t="str">
        <f>TEXT(D3,"ddd")</f>
        <v>qua</v>
      </c>
      <c r="K21" s="58"/>
      <c r="M21" t="s">
        <v>92</v>
      </c>
      <c r="N21" s="57"/>
      <c r="O21" s="57"/>
      <c r="P21" s="57"/>
      <c r="Q21" s="57"/>
      <c r="R21" s="57"/>
      <c r="S21" s="57"/>
    </row>
    <row r="22" spans="1:19" x14ac:dyDescent="0.25">
      <c r="A22" s="4">
        <v>18</v>
      </c>
      <c r="B22" s="36"/>
      <c r="C22" s="36"/>
      <c r="D22" s="36"/>
      <c r="E22" s="36" t="s">
        <v>5</v>
      </c>
      <c r="F22" s="36"/>
      <c r="G22" s="36"/>
      <c r="H22" s="36"/>
      <c r="I22" s="38" t="s">
        <v>49</v>
      </c>
      <c r="J22" s="38" t="str">
        <f>TEXT(E3,"ddd")</f>
        <v>qui</v>
      </c>
      <c r="K22" s="58"/>
      <c r="M22" t="s">
        <v>93</v>
      </c>
      <c r="N22" s="57"/>
      <c r="O22" s="57"/>
      <c r="P22" s="57"/>
      <c r="Q22" s="57"/>
      <c r="R22" s="57"/>
      <c r="S22" s="57"/>
    </row>
    <row r="23" spans="1:19" x14ac:dyDescent="0.25">
      <c r="A23" s="4">
        <v>19</v>
      </c>
      <c r="B23" s="36" t="s">
        <v>5</v>
      </c>
      <c r="C23" s="36"/>
      <c r="D23" s="36"/>
      <c r="E23" s="36"/>
      <c r="F23" s="36"/>
      <c r="G23" s="36" t="s">
        <v>5</v>
      </c>
      <c r="H23" s="36"/>
      <c r="I23" s="38" t="s">
        <v>50</v>
      </c>
      <c r="J23" s="38" t="str">
        <f>TEXT(F3,"ddd")</f>
        <v>sex</v>
      </c>
      <c r="K23" s="58"/>
    </row>
    <row r="24" spans="1:19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 t="s">
        <v>51</v>
      </c>
      <c r="J24" s="38" t="str">
        <f>TEXT(G3,"ddd")</f>
        <v>sáb</v>
      </c>
      <c r="K24" s="58"/>
      <c r="M24" s="50">
        <v>45047</v>
      </c>
      <c r="P24" s="50">
        <v>45048</v>
      </c>
    </row>
    <row r="25" spans="1:19" x14ac:dyDescent="0.25">
      <c r="A25" s="4">
        <v>21</v>
      </c>
      <c r="B25" s="36"/>
      <c r="C25" s="36"/>
      <c r="D25" s="36"/>
      <c r="E25" s="36"/>
      <c r="F25" s="36" t="s">
        <v>8</v>
      </c>
      <c r="G25" s="36"/>
      <c r="H25" s="36"/>
      <c r="I25" s="38" t="s">
        <v>52</v>
      </c>
      <c r="J25" s="38" t="str">
        <f>TEXT(H3,"ddd")</f>
        <v>dom</v>
      </c>
      <c r="K25" s="58"/>
      <c r="M25" t="s">
        <v>103</v>
      </c>
      <c r="N25">
        <v>4</v>
      </c>
      <c r="P25" t="s">
        <v>103</v>
      </c>
      <c r="Q25">
        <v>6</v>
      </c>
    </row>
    <row r="26" spans="1:19" x14ac:dyDescent="0.25">
      <c r="A26" s="4">
        <v>22</v>
      </c>
      <c r="B26" s="36" t="s">
        <v>5</v>
      </c>
      <c r="C26" s="36"/>
      <c r="D26" s="36"/>
      <c r="E26" s="36"/>
      <c r="F26" s="36"/>
      <c r="G26" s="36" t="s">
        <v>5</v>
      </c>
      <c r="H26" s="36"/>
      <c r="M26" t="s">
        <v>104</v>
      </c>
      <c r="N26">
        <v>26</v>
      </c>
      <c r="P26" t="s">
        <v>105</v>
      </c>
      <c r="Q26">
        <v>19</v>
      </c>
    </row>
    <row r="27" spans="1:19" x14ac:dyDescent="0.25">
      <c r="A27" s="4">
        <v>23</v>
      </c>
      <c r="B27" s="36"/>
      <c r="C27" s="36"/>
      <c r="D27" s="36"/>
      <c r="E27" s="36"/>
      <c r="F27" s="36" t="s">
        <v>5</v>
      </c>
      <c r="G27" s="36" t="s">
        <v>5</v>
      </c>
      <c r="H27" s="36"/>
      <c r="I27" s="71" t="s">
        <v>44</v>
      </c>
      <c r="J27" s="72"/>
      <c r="K27" s="72"/>
      <c r="M27" t="s">
        <v>97</v>
      </c>
      <c r="N27">
        <v>2</v>
      </c>
      <c r="P27" t="s">
        <v>97</v>
      </c>
      <c r="Q27">
        <v>2</v>
      </c>
    </row>
    <row r="28" spans="1:19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 t="s">
        <v>45</v>
      </c>
      <c r="J28" s="72"/>
      <c r="K28" t="s">
        <v>2</v>
      </c>
      <c r="M28" t="s">
        <v>102</v>
      </c>
      <c r="N28">
        <v>1</v>
      </c>
      <c r="P28" t="s">
        <v>98</v>
      </c>
      <c r="Q28">
        <v>3</v>
      </c>
    </row>
    <row r="29" spans="1:19" x14ac:dyDescent="0.25">
      <c r="A29" s="4">
        <v>25</v>
      </c>
      <c r="B29" s="36" t="s">
        <v>5</v>
      </c>
      <c r="C29" s="36"/>
      <c r="D29" s="36"/>
      <c r="E29" s="36" t="s">
        <v>5</v>
      </c>
      <c r="F29" s="36" t="s">
        <v>5</v>
      </c>
      <c r="G29" s="36"/>
      <c r="H29" s="36" t="s">
        <v>5</v>
      </c>
      <c r="I29" s="38" t="s">
        <v>46</v>
      </c>
      <c r="J29" s="38" t="str">
        <f t="shared" ref="J29:J35" si="4">J19</f>
        <v>seg</v>
      </c>
      <c r="K29" s="58"/>
    </row>
    <row r="30" spans="1:19" x14ac:dyDescent="0.25">
      <c r="A30" s="4">
        <v>26</v>
      </c>
      <c r="B30" s="36" t="s">
        <v>5</v>
      </c>
      <c r="C30" s="36"/>
      <c r="D30" s="36"/>
      <c r="E30" s="36"/>
      <c r="F30" s="36"/>
      <c r="G30" s="36" t="s">
        <v>5</v>
      </c>
      <c r="H30" s="36"/>
      <c r="I30" s="38" t="s">
        <v>47</v>
      </c>
      <c r="J30" s="38" t="str">
        <f t="shared" si="4"/>
        <v>ter</v>
      </c>
      <c r="K30" s="58"/>
      <c r="M30" s="50">
        <v>45019</v>
      </c>
      <c r="P30" s="50"/>
    </row>
    <row r="31" spans="1:19" x14ac:dyDescent="0.25">
      <c r="A31" s="4">
        <v>27</v>
      </c>
      <c r="B31" s="36"/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/>
      <c r="I31" s="38" t="s">
        <v>48</v>
      </c>
      <c r="J31" s="38" t="str">
        <f t="shared" si="4"/>
        <v>qua</v>
      </c>
      <c r="K31" s="58"/>
      <c r="M31" t="s">
        <v>103</v>
      </c>
      <c r="N31">
        <v>5</v>
      </c>
      <c r="P31" t="s">
        <v>103</v>
      </c>
    </row>
    <row r="32" spans="1:19" x14ac:dyDescent="0.25">
      <c r="A32" s="4">
        <v>28</v>
      </c>
      <c r="B32" s="36" t="s">
        <v>5</v>
      </c>
      <c r="C32" s="36"/>
      <c r="D32" s="36"/>
      <c r="E32" s="36" t="s">
        <v>5</v>
      </c>
      <c r="F32" s="36"/>
      <c r="G32" s="36"/>
      <c r="H32" s="36"/>
      <c r="I32" s="38" t="s">
        <v>49</v>
      </c>
      <c r="J32" s="38" t="str">
        <f t="shared" si="4"/>
        <v>qui</v>
      </c>
      <c r="K32" s="58"/>
      <c r="M32" t="s">
        <v>105</v>
      </c>
      <c r="N32">
        <v>15</v>
      </c>
      <c r="P32" t="s">
        <v>105</v>
      </c>
    </row>
    <row r="33" spans="1:16" x14ac:dyDescent="0.25">
      <c r="A33" s="4">
        <v>29</v>
      </c>
      <c r="B33" s="36" t="s">
        <v>5</v>
      </c>
      <c r="C33" s="36" t="s">
        <v>5</v>
      </c>
      <c r="D33" s="36" t="s">
        <v>5</v>
      </c>
      <c r="E33" s="36"/>
      <c r="F33" s="36"/>
      <c r="G33" s="36" t="s">
        <v>5</v>
      </c>
      <c r="H33" s="36"/>
      <c r="I33" s="38" t="s">
        <v>50</v>
      </c>
      <c r="J33" s="38" t="str">
        <f t="shared" si="4"/>
        <v>sex</v>
      </c>
      <c r="K33" s="58"/>
      <c r="M33" t="s">
        <v>97</v>
      </c>
      <c r="N33">
        <v>0</v>
      </c>
      <c r="P33" t="s">
        <v>97</v>
      </c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 t="s">
        <v>51</v>
      </c>
      <c r="J34" s="38" t="str">
        <f t="shared" si="4"/>
        <v>sáb</v>
      </c>
      <c r="K34" s="58"/>
      <c r="M34" t="s">
        <v>98</v>
      </c>
      <c r="N34">
        <v>3</v>
      </c>
      <c r="P34" t="s">
        <v>98</v>
      </c>
    </row>
    <row r="35" spans="1:16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 t="s">
        <v>52</v>
      </c>
      <c r="J35" s="38" t="str">
        <f t="shared" si="4"/>
        <v>dom</v>
      </c>
      <c r="K35" s="58"/>
      <c r="M35" s="50"/>
    </row>
    <row r="36" spans="1:16" x14ac:dyDescent="0.25">
      <c r="A36" s="4">
        <v>32</v>
      </c>
      <c r="B36" s="36"/>
      <c r="C36" s="36" t="s">
        <v>8</v>
      </c>
      <c r="D36" s="36"/>
      <c r="E36" s="36"/>
      <c r="F36" s="36" t="s">
        <v>8</v>
      </c>
      <c r="G36" s="36" t="s">
        <v>10</v>
      </c>
      <c r="H36" s="36" t="s">
        <v>10</v>
      </c>
      <c r="M36" s="50"/>
      <c r="O36" s="50"/>
      <c r="P36" s="50"/>
    </row>
    <row r="37" spans="1:16" x14ac:dyDescent="0.25">
      <c r="A37" s="4">
        <v>33</v>
      </c>
      <c r="B37" s="36" t="s">
        <v>5</v>
      </c>
      <c r="C37" s="36"/>
      <c r="D37" s="36"/>
      <c r="E37" s="36" t="s">
        <v>5</v>
      </c>
      <c r="F37" s="36"/>
      <c r="G37" s="36"/>
      <c r="H37" s="36" t="s">
        <v>5</v>
      </c>
      <c r="M37" t="s">
        <v>103</v>
      </c>
      <c r="P37" t="s">
        <v>103</v>
      </c>
    </row>
    <row r="38" spans="1:16" x14ac:dyDescent="0.25">
      <c r="A38" s="4">
        <v>34</v>
      </c>
      <c r="B38" s="36"/>
      <c r="C38" s="36"/>
      <c r="D38" s="36" t="s">
        <v>5</v>
      </c>
      <c r="E38" s="36"/>
      <c r="F38" s="36"/>
      <c r="G38" s="36"/>
      <c r="H38" s="36"/>
      <c r="M38" t="s">
        <v>105</v>
      </c>
      <c r="P38" t="s">
        <v>105</v>
      </c>
    </row>
    <row r="39" spans="1:16" x14ac:dyDescent="0.25">
      <c r="A39" s="4">
        <v>35</v>
      </c>
      <c r="B39" s="36" t="s">
        <v>10</v>
      </c>
      <c r="C39" s="36"/>
      <c r="D39" s="36" t="s">
        <v>10</v>
      </c>
      <c r="E39" s="36"/>
      <c r="F39" s="36"/>
      <c r="G39" s="36"/>
      <c r="H39" s="36" t="s">
        <v>5</v>
      </c>
      <c r="M39" t="s">
        <v>97</v>
      </c>
      <c r="P39" t="s">
        <v>97</v>
      </c>
    </row>
    <row r="40" spans="1:16" x14ac:dyDescent="0.25">
      <c r="A40" s="4">
        <v>36</v>
      </c>
      <c r="B40" s="36" t="s">
        <v>5</v>
      </c>
      <c r="C40" s="36"/>
      <c r="D40" s="36" t="s">
        <v>5</v>
      </c>
      <c r="E40" s="36"/>
      <c r="F40" s="36"/>
      <c r="G40" s="36" t="s">
        <v>5</v>
      </c>
      <c r="H40" s="36"/>
      <c r="I40" s="38"/>
      <c r="J40"/>
      <c r="L40" s="65"/>
      <c r="M40" t="s">
        <v>98</v>
      </c>
      <c r="O40" s="50"/>
      <c r="P40" t="s">
        <v>98</v>
      </c>
    </row>
    <row r="41" spans="1:16" x14ac:dyDescent="0.25">
      <c r="A41" s="4">
        <v>37</v>
      </c>
      <c r="B41" s="36"/>
      <c r="C41" s="36"/>
      <c r="D41" s="36" t="s">
        <v>5</v>
      </c>
      <c r="E41" s="36"/>
      <c r="F41" s="36"/>
      <c r="G41" s="36"/>
      <c r="H41" s="36"/>
    </row>
    <row r="42" spans="1:16" x14ac:dyDescent="0.25">
      <c r="A42" s="4">
        <v>38</v>
      </c>
      <c r="B42" s="36" t="s">
        <v>5</v>
      </c>
      <c r="C42" s="36"/>
      <c r="D42" s="36" t="s">
        <v>10</v>
      </c>
      <c r="E42" s="36" t="s">
        <v>10</v>
      </c>
      <c r="F42" s="36"/>
      <c r="G42" s="36"/>
      <c r="H42" s="36"/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/>
      <c r="C46" s="36" t="s">
        <v>10</v>
      </c>
      <c r="D46" s="36"/>
      <c r="E46" s="36" t="s">
        <v>5</v>
      </c>
      <c r="F46" s="36"/>
      <c r="G46" s="36"/>
      <c r="H46" s="36"/>
    </row>
    <row r="47" spans="1:16" x14ac:dyDescent="0.25">
      <c r="A47" s="4">
        <v>43</v>
      </c>
      <c r="B47" s="36"/>
      <c r="C47" s="36" t="s">
        <v>5</v>
      </c>
      <c r="D47" s="36"/>
      <c r="E47" s="36"/>
      <c r="F47" s="36"/>
      <c r="G47" s="36" t="s">
        <v>5</v>
      </c>
      <c r="H47" s="36"/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 t="s">
        <v>8</v>
      </c>
      <c r="C49" s="36" t="s">
        <v>10</v>
      </c>
      <c r="D49" s="36" t="s">
        <v>8</v>
      </c>
      <c r="E49" s="36" t="s">
        <v>8</v>
      </c>
      <c r="F49" s="36" t="s">
        <v>5</v>
      </c>
      <c r="G49" s="36" t="s">
        <v>5</v>
      </c>
      <c r="H49" s="36" t="s">
        <v>5</v>
      </c>
    </row>
    <row r="50" spans="1:16" x14ac:dyDescent="0.25">
      <c r="A50" s="4">
        <v>46</v>
      </c>
      <c r="B50" s="36"/>
      <c r="C50" s="36" t="s">
        <v>5</v>
      </c>
      <c r="D50" s="36" t="s">
        <v>9</v>
      </c>
      <c r="E50" s="36" t="s">
        <v>5</v>
      </c>
      <c r="F50" s="36"/>
      <c r="G50" s="36" t="s">
        <v>5</v>
      </c>
      <c r="H50" s="36"/>
      <c r="M50" s="50"/>
    </row>
    <row r="51" spans="1:16" x14ac:dyDescent="0.25">
      <c r="A51" s="4">
        <v>47</v>
      </c>
      <c r="B51" s="36" t="s">
        <v>5</v>
      </c>
      <c r="C51" s="36"/>
      <c r="D51" s="36"/>
      <c r="E51" s="36" t="s">
        <v>10</v>
      </c>
      <c r="F51" s="36"/>
      <c r="G51" s="36"/>
      <c r="H51" s="36"/>
      <c r="P51" s="50"/>
    </row>
    <row r="52" spans="1:16" x14ac:dyDescent="0.25">
      <c r="A52" s="4">
        <v>48</v>
      </c>
      <c r="B52" s="36"/>
      <c r="C52" s="36" t="s">
        <v>5</v>
      </c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 t="s">
        <v>5</v>
      </c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 t="s">
        <v>5</v>
      </c>
      <c r="D56" s="36" t="s">
        <v>5</v>
      </c>
      <c r="E56" s="36" t="s">
        <v>5</v>
      </c>
      <c r="F56" s="36" t="s">
        <v>5</v>
      </c>
      <c r="G56" s="36" t="s">
        <v>5</v>
      </c>
      <c r="H56" s="36" t="s">
        <v>5</v>
      </c>
    </row>
    <row r="57" spans="1:16" x14ac:dyDescent="0.25">
      <c r="A57" s="4">
        <v>53</v>
      </c>
      <c r="B57" s="36" t="s">
        <v>5</v>
      </c>
      <c r="C57" s="36"/>
      <c r="D57" s="36"/>
      <c r="E57" s="36" t="s">
        <v>5</v>
      </c>
      <c r="F57" s="36"/>
      <c r="G57" s="36"/>
      <c r="H57" s="36" t="s">
        <v>5</v>
      </c>
      <c r="P57" s="17"/>
    </row>
    <row r="58" spans="1:16" x14ac:dyDescent="0.25">
      <c r="A58" s="4">
        <v>54</v>
      </c>
      <c r="B58" s="36" t="s">
        <v>5</v>
      </c>
      <c r="C58" s="36"/>
      <c r="D58" s="36"/>
      <c r="E58" s="36" t="s">
        <v>5</v>
      </c>
      <c r="F58" s="36"/>
      <c r="G58" s="36"/>
      <c r="H58" s="36" t="s">
        <v>5</v>
      </c>
    </row>
    <row r="59" spans="1:16" x14ac:dyDescent="0.25">
      <c r="A59" s="4">
        <v>55</v>
      </c>
      <c r="B59" s="36"/>
      <c r="C59" s="36"/>
      <c r="D59" s="36" t="s">
        <v>9</v>
      </c>
      <c r="E59" s="36"/>
      <c r="F59" s="36"/>
      <c r="G59" s="36" t="s">
        <v>5</v>
      </c>
      <c r="H59" s="36" t="s">
        <v>5</v>
      </c>
    </row>
    <row r="60" spans="1:16" x14ac:dyDescent="0.25">
      <c r="A60" s="4">
        <v>56</v>
      </c>
      <c r="B60" s="36"/>
      <c r="C60" s="36"/>
      <c r="D60" s="36" t="s">
        <v>5</v>
      </c>
      <c r="E60" s="36"/>
      <c r="F60" s="36"/>
      <c r="G60" s="36" t="s">
        <v>5</v>
      </c>
      <c r="H60" s="36" t="s">
        <v>5</v>
      </c>
    </row>
    <row r="61" spans="1:16" x14ac:dyDescent="0.25">
      <c r="A61" s="4">
        <v>57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/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 t="s">
        <v>5</v>
      </c>
      <c r="H74" s="36" t="s">
        <v>5</v>
      </c>
    </row>
    <row r="75" spans="1:8" x14ac:dyDescent="0.25">
      <c r="A75" s="4">
        <v>71</v>
      </c>
      <c r="B75" s="36" t="s">
        <v>5</v>
      </c>
      <c r="C75" s="36" t="s">
        <v>5</v>
      </c>
      <c r="D75" s="36" t="s">
        <v>5</v>
      </c>
      <c r="E75" s="36" t="s">
        <v>5</v>
      </c>
      <c r="F75" s="36" t="s">
        <v>5</v>
      </c>
      <c r="G75" s="36" t="s">
        <v>5</v>
      </c>
      <c r="H75" s="36" t="s">
        <v>5</v>
      </c>
    </row>
    <row r="76" spans="1:8" x14ac:dyDescent="0.25">
      <c r="A76" s="4">
        <v>72</v>
      </c>
      <c r="B76" s="36"/>
      <c r="C76" s="36"/>
      <c r="D76" s="36"/>
      <c r="E76" s="36"/>
      <c r="F76" s="36"/>
      <c r="G76" s="36" t="s">
        <v>5</v>
      </c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7"/>
      <c r="D79" s="36"/>
      <c r="E79" s="37"/>
      <c r="F79" s="37"/>
      <c r="G79" s="36"/>
      <c r="H79" s="36"/>
    </row>
    <row r="80" spans="1:8" x14ac:dyDescent="0.25">
      <c r="A80" s="4">
        <v>102</v>
      </c>
      <c r="B80" s="36" t="s">
        <v>5</v>
      </c>
      <c r="C80" s="36"/>
      <c r="D80" s="36" t="s">
        <v>5</v>
      </c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/>
      <c r="F81" s="37"/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 t="s">
        <v>5</v>
      </c>
      <c r="H82" s="36" t="s">
        <v>5</v>
      </c>
    </row>
    <row r="83" spans="1:8" x14ac:dyDescent="0.25">
      <c r="A83" s="4">
        <v>105</v>
      </c>
      <c r="B83" s="36"/>
      <c r="C83" s="36" t="s">
        <v>5</v>
      </c>
      <c r="D83" s="36"/>
      <c r="E83" s="36"/>
      <c r="F83" s="36" t="s">
        <v>5</v>
      </c>
      <c r="G83" s="36"/>
      <c r="H83" s="36"/>
    </row>
    <row r="84" spans="1:8" x14ac:dyDescent="0.25">
      <c r="A84" s="4">
        <v>106</v>
      </c>
      <c r="B84" s="36"/>
      <c r="C84" s="36" t="s">
        <v>5</v>
      </c>
      <c r="D84" s="36" t="s">
        <v>5</v>
      </c>
      <c r="E84" s="36"/>
      <c r="F84" s="36"/>
      <c r="G84" s="36"/>
      <c r="H84" s="36" t="s">
        <v>5</v>
      </c>
    </row>
    <row r="85" spans="1:8" x14ac:dyDescent="0.25">
      <c r="A85" s="4">
        <v>107</v>
      </c>
      <c r="B85" s="36"/>
      <c r="C85" s="36"/>
      <c r="D85" s="36"/>
      <c r="E85" s="36"/>
      <c r="F85" s="36" t="s">
        <v>5</v>
      </c>
      <c r="G85" s="36"/>
      <c r="H85" s="36"/>
    </row>
    <row r="86" spans="1:8" x14ac:dyDescent="0.25">
      <c r="A86" s="4">
        <v>108</v>
      </c>
      <c r="B86" s="36"/>
      <c r="C86" s="36"/>
      <c r="D86" s="36"/>
      <c r="E86" s="36" t="s">
        <v>5</v>
      </c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 t="s">
        <v>5</v>
      </c>
      <c r="F87" s="36"/>
      <c r="G87" s="36"/>
      <c r="H87" s="36"/>
    </row>
    <row r="88" spans="1:8" x14ac:dyDescent="0.25">
      <c r="A88" s="4">
        <v>110</v>
      </c>
      <c r="B88" s="36"/>
      <c r="C88" s="36"/>
      <c r="D88" s="36" t="s">
        <v>5</v>
      </c>
      <c r="E88" s="36"/>
      <c r="F88" s="36"/>
      <c r="G88" s="36"/>
      <c r="H88" s="36" t="s">
        <v>5</v>
      </c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/>
      <c r="F90" s="36"/>
      <c r="G90" s="36"/>
      <c r="H90" s="36"/>
    </row>
    <row r="91" spans="1:8" x14ac:dyDescent="0.25">
      <c r="A91" s="4">
        <v>113</v>
      </c>
      <c r="B91" s="36"/>
      <c r="C91" s="36"/>
      <c r="D91" s="36" t="s">
        <v>5</v>
      </c>
      <c r="E91" s="36" t="s">
        <v>5</v>
      </c>
      <c r="F91" s="36" t="s">
        <v>5</v>
      </c>
      <c r="G91" s="36" t="s">
        <v>5</v>
      </c>
      <c r="H91" s="36" t="s">
        <v>5</v>
      </c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 t="s">
        <v>5</v>
      </c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/>
      <c r="E95" s="36"/>
      <c r="F95" s="36" t="s">
        <v>5</v>
      </c>
      <c r="G95" s="36" t="s">
        <v>5</v>
      </c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 t="s">
        <v>5</v>
      </c>
      <c r="D99" s="36"/>
      <c r="E99" s="36"/>
      <c r="F99" s="36"/>
      <c r="G99" s="36"/>
      <c r="H99" s="36" t="s">
        <v>5</v>
      </c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7"/>
      <c r="F101" s="36"/>
      <c r="G101" s="36" t="s">
        <v>5</v>
      </c>
      <c r="H101" s="36"/>
    </row>
    <row r="102" spans="1:8" x14ac:dyDescent="0.25">
      <c r="A102" s="4">
        <v>124</v>
      </c>
      <c r="B102" s="36"/>
      <c r="C102" s="36" t="s">
        <v>5</v>
      </c>
      <c r="D102" s="36" t="s">
        <v>10</v>
      </c>
      <c r="E102" s="36"/>
      <c r="F102" s="36" t="s">
        <v>5</v>
      </c>
      <c r="G102" s="36"/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 t="s">
        <v>5</v>
      </c>
      <c r="E104" s="36"/>
      <c r="F104" s="36"/>
      <c r="G104" s="36" t="s">
        <v>5</v>
      </c>
      <c r="H104" s="36"/>
    </row>
    <row r="105" spans="1:8" x14ac:dyDescent="0.25">
      <c r="A105" s="4">
        <v>127</v>
      </c>
      <c r="B105" s="36" t="s">
        <v>5</v>
      </c>
      <c r="C105" s="36" t="s">
        <v>5</v>
      </c>
      <c r="D105" s="36" t="s">
        <v>10</v>
      </c>
      <c r="E105" s="36" t="s">
        <v>5</v>
      </c>
      <c r="F105" s="36" t="s">
        <v>5</v>
      </c>
      <c r="G105" s="36" t="s">
        <v>5</v>
      </c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/>
      <c r="C107" s="36" t="s">
        <v>5</v>
      </c>
      <c r="D107" s="36" t="s">
        <v>5</v>
      </c>
      <c r="E107" s="36" t="s">
        <v>10</v>
      </c>
      <c r="F107" s="36" t="s">
        <v>5</v>
      </c>
      <c r="G107" s="36"/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/>
      <c r="C109" s="36" t="s">
        <v>5</v>
      </c>
      <c r="D109" s="36"/>
      <c r="E109" s="36" t="s">
        <v>5</v>
      </c>
      <c r="F109" s="36"/>
      <c r="G109" s="36" t="s">
        <v>5</v>
      </c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F77:H77 D44:E44 G6:H6 F78:G78 I29:I39 I41:I61 I63:I78 F65:F66 E64:F64 E67:F71 F60:F63 F108:F110 C97 B110:C111 G67:H69 H65:H66 B5:H5 B22:C22 C36:F36 C79:C80 B24:E25 D45:D51 B15:E15 D79:G79 D107:E111 E18:H18 E88:F88 E97:F97 H53 H57:H58 H80:H81 B26:C26 B36:B37 C17:F17 B21:F21 B44:C51 B52:H52 B53:D77 B81:C96 B98:C100 C101:C102 B103:C108 B16:H16 B18:D20 B33:E35 D88:D106 D80:F80 B38:E43 B6:E13 E19:E20 B27:E31 D32:E32 D37:E37 E45:E47 E53 D87:G87 C109:E109 F6:F11 B14:H14 F31:F34 D84:F86 F107:H107 G6:G9 F13:H13 E23:G23 G31:H33 G54:H56 G59:H64 D81:G83 E89:G96 H7:H12 H17:H18 H21:H22 G37:H37 G39:H41 F42:H48 H85:H88 H83">
    <cfRule type="cellIs" dxfId="5104" priority="815" operator="equal">
      <formula>"Energia"</formula>
    </cfRule>
    <cfRule type="cellIs" dxfId="5103" priority="817" operator="equal">
      <formula>"Operação"</formula>
    </cfRule>
    <cfRule type="cellIs" dxfId="5102" priority="818" operator="equal">
      <formula>"Chuva"</formula>
    </cfRule>
    <cfRule type="cellIs" dxfId="5101" priority="819" operator="equal">
      <formula>"Elétrico"</formula>
    </cfRule>
    <cfRule type="cellIs" dxfId="5100" priority="820" operator="equal">
      <formula>"Mecânico"</formula>
    </cfRule>
    <cfRule type="cellIs" dxfId="5099" priority="821" operator="equal">
      <formula>"Ok"</formula>
    </cfRule>
  </conditionalFormatting>
  <conditionalFormatting sqref="I5:I16 I19:I26 F77:H77 D44:E44 G6:H6 F78:G78 I29:I39 I41:I61 I63:I78 F65:F66 E64:F64 E67:F71 F60:F63 F108:F110 C97 B110:C111 G67:H69 H65:H66 B5:H5 B22:C22 C36:F36 C79:C80 B24:E25 D45:D51 B15:E15 D79:G79 D107:E111 E18:H18 E88:F88 E97:F97 H53 H57:H58 H80:H81 B26:C26 B36:B37 C17:F17 B21:F21 B44:C51 B52:H52 B53:D77 B81:C96 B98:C100 C101:C102 B103:C108 B16:H16 B18:D20 B33:E35 D88:D106 D80:F80 B38:E43 B6:E13 E19:E20 B27:E31 D32:E32 D37:E37 E45:E47 E53 D87:G87 C109:E109 F6:F11 B14:H14 F31:F34 D84:F86 F107:H107 G6:G9 F13:H13 E23:G23 G31:H33 G54:H56 G59:H64 D81:G83 E89:G96 H7:H12 H17:H18 H21:H22 G37:H37 G39:H41 F42:H48 H85:H88 H83">
    <cfRule type="cellIs" dxfId="5098" priority="816" operator="equal">
      <formula>"Feito"</formula>
    </cfRule>
  </conditionalFormatting>
  <conditionalFormatting sqref="J7">
    <cfRule type="iconSet" priority="814">
      <iconSet iconSet="3Arrows">
        <cfvo type="percent" val="0"/>
        <cfvo type="percent" val="33"/>
        <cfvo type="percent" val="67"/>
      </iconSet>
    </cfRule>
  </conditionalFormatting>
  <conditionalFormatting sqref="G35:H35 G28:H28 F33:F34 B103:D103 G67:H69 H65:H66 G101:H101 F18:F19 G15:H15 G19:H19 C97:G97 F38:H38 H70:H73 B12:B14 B10:C11 C12:C21 B98:D100 C101:D102 D10:D13 B5:F9 E10:F10 E11:E14 E32:H32 F31:H31 G33:H33 G50:H56 G59:H64 G101:G110 G5:H12 H21:H23 G39:H48 H57:H58 G74:H76">
    <cfRule type="cellIs" dxfId="5097" priority="813" operator="equal">
      <formula>"Energia"</formula>
    </cfRule>
  </conditionalFormatting>
  <conditionalFormatting sqref="H78 G35:H35 H70:H71 H96 G28:H28 G103:H103 H31 H76 G106:H106 G15:H15 G19:H19 G38:G40 G51:G53 G101:G102 G104:G105 G107:G110 H33 H93:H94 G5:H12 H21:H23 H49:H53 G74:H75 H88:H89 H99:H100 H107:H111">
    <cfRule type="cellIs" dxfId="5096" priority="806" operator="equal">
      <formula>"Energia"</formula>
    </cfRule>
    <cfRule type="cellIs" dxfId="5095" priority="808" operator="equal">
      <formula>"Operação"</formula>
    </cfRule>
    <cfRule type="cellIs" dxfId="5094" priority="809" operator="equal">
      <formula>"Chuva"</formula>
    </cfRule>
    <cfRule type="cellIs" dxfId="5093" priority="810" operator="equal">
      <formula>"Elétrico"</formula>
    </cfRule>
    <cfRule type="cellIs" dxfId="5092" priority="811" operator="equal">
      <formula>"Mecânico"</formula>
    </cfRule>
    <cfRule type="cellIs" dxfId="5091" priority="812" operator="equal">
      <formula>"Ok"</formula>
    </cfRule>
  </conditionalFormatting>
  <conditionalFormatting sqref="H78 G35:H35 H70:H71 H96 G28:H28 G103:H103 H31 H76 G106:H106 G15:H15 G19:H19 G38:G40 G51:G53 G101:G102 G104:G105 G107:G110 H33 H93:H94 G5:H12 H21:H23 H49:H53 G74:H75 H88:H89 H99:H100 H107:H111">
    <cfRule type="cellIs" dxfId="5090" priority="807" operator="equal">
      <formula>"Feito"</formula>
    </cfRule>
  </conditionalFormatting>
  <conditionalFormatting sqref="E103:F103 F98">
    <cfRule type="cellIs" dxfId="5089" priority="805" operator="equal">
      <formula>"Energia"</formula>
    </cfRule>
  </conditionalFormatting>
  <conditionalFormatting sqref="F111 F12 E103:F103 F15 E73:F73 E55 F98 H30 E76:F76 F53:F54 F22">
    <cfRule type="cellIs" dxfId="5088" priority="798" operator="equal">
      <formula>"Energia"</formula>
    </cfRule>
    <cfRule type="cellIs" dxfId="5087" priority="800" operator="equal">
      <formula>"Operação"</formula>
    </cfRule>
    <cfRule type="cellIs" dxfId="5086" priority="801" operator="equal">
      <formula>"Chuva"</formula>
    </cfRule>
    <cfRule type="cellIs" dxfId="5085" priority="802" operator="equal">
      <formula>"Elétrico"</formula>
    </cfRule>
    <cfRule type="cellIs" dxfId="5084" priority="803" operator="equal">
      <formula>"Mecânico"</formula>
    </cfRule>
    <cfRule type="cellIs" dxfId="5083" priority="804" operator="equal">
      <formula>"Ok"</formula>
    </cfRule>
  </conditionalFormatting>
  <conditionalFormatting sqref="F111 F12 E103:F103 F15 E73:F73 E55 F98 H30 E76:F76 F53:F54 F22">
    <cfRule type="cellIs" dxfId="5082" priority="799" operator="equal">
      <formula>"Feito"</formula>
    </cfRule>
  </conditionalFormatting>
  <conditionalFormatting sqref="B79 B78:E78">
    <cfRule type="cellIs" dxfId="5081" priority="791" operator="equal">
      <formula>"Energia"</formula>
    </cfRule>
    <cfRule type="cellIs" dxfId="5080" priority="793" operator="equal">
      <formula>"Operação"</formula>
    </cfRule>
    <cfRule type="cellIs" dxfId="5079" priority="794" operator="equal">
      <formula>"Chuva"</formula>
    </cfRule>
    <cfRule type="cellIs" dxfId="5078" priority="795" operator="equal">
      <formula>"Elétrico"</formula>
    </cfRule>
    <cfRule type="cellIs" dxfId="5077" priority="796" operator="equal">
      <formula>"Mecânico"</formula>
    </cfRule>
    <cfRule type="cellIs" dxfId="5076" priority="797" operator="equal">
      <formula>"Ok"</formula>
    </cfRule>
  </conditionalFormatting>
  <conditionalFormatting sqref="B79 B78:E78">
    <cfRule type="cellIs" dxfId="5075" priority="792" operator="equal">
      <formula>"Feito"</formula>
    </cfRule>
  </conditionalFormatting>
  <conditionalFormatting sqref="C56">
    <cfRule type="cellIs" dxfId="5074" priority="784" operator="equal">
      <formula>"Energia"</formula>
    </cfRule>
    <cfRule type="cellIs" dxfId="5073" priority="786" operator="equal">
      <formula>"Operação"</formula>
    </cfRule>
    <cfRule type="cellIs" dxfId="5072" priority="787" operator="equal">
      <formula>"Chuva"</formula>
    </cfRule>
    <cfRule type="cellIs" dxfId="5071" priority="788" operator="equal">
      <formula>"Elétrico"</formula>
    </cfRule>
    <cfRule type="cellIs" dxfId="5070" priority="789" operator="equal">
      <formula>"Mecânico"</formula>
    </cfRule>
    <cfRule type="cellIs" dxfId="5069" priority="790" operator="equal">
      <formula>"Ok"</formula>
    </cfRule>
  </conditionalFormatting>
  <conditionalFormatting sqref="C56">
    <cfRule type="cellIs" dxfId="5068" priority="785" operator="equal">
      <formula>"Feito"</formula>
    </cfRule>
  </conditionalFormatting>
  <conditionalFormatting sqref="B111:C111">
    <cfRule type="cellIs" dxfId="5067" priority="783" operator="equal">
      <formula>"Energia"</formula>
    </cfRule>
  </conditionalFormatting>
  <conditionalFormatting sqref="B90:C90">
    <cfRule type="cellIs" dxfId="5066" priority="782" operator="equal">
      <formula>"Energia"</formula>
    </cfRule>
  </conditionalFormatting>
  <conditionalFormatting sqref="B92:C92">
    <cfRule type="cellIs" dxfId="5065" priority="781" operator="equal">
      <formula>"Energia"</formula>
    </cfRule>
  </conditionalFormatting>
  <conditionalFormatting sqref="C27:E27 D28:D30">
    <cfRule type="cellIs" dxfId="5064" priority="780" operator="equal">
      <formula>"Energia"</formula>
    </cfRule>
  </conditionalFormatting>
  <conditionalFormatting sqref="D60:D76">
    <cfRule type="cellIs" dxfId="5063" priority="779" operator="equal">
      <formula>"Energia"</formula>
    </cfRule>
  </conditionalFormatting>
  <conditionalFormatting sqref="C30:D30">
    <cfRule type="cellIs" dxfId="5062" priority="778" operator="equal">
      <formula>"Energia"</formula>
    </cfRule>
  </conditionalFormatting>
  <conditionalFormatting sqref="C35">
    <cfRule type="cellIs" dxfId="5061" priority="777" operator="equal">
      <formula>"Energia"</formula>
    </cfRule>
  </conditionalFormatting>
  <conditionalFormatting sqref="H79">
    <cfRule type="cellIs" dxfId="5060" priority="770" operator="equal">
      <formula>"Energia"</formula>
    </cfRule>
    <cfRule type="cellIs" dxfId="5059" priority="772" operator="equal">
      <formula>"Operação"</formula>
    </cfRule>
    <cfRule type="cellIs" dxfId="5058" priority="773" operator="equal">
      <formula>"Chuva"</formula>
    </cfRule>
    <cfRule type="cellIs" dxfId="5057" priority="774" operator="equal">
      <formula>"Elétrico"</formula>
    </cfRule>
    <cfRule type="cellIs" dxfId="5056" priority="775" operator="equal">
      <formula>"Mecânico"</formula>
    </cfRule>
    <cfRule type="cellIs" dxfId="5055" priority="776" operator="equal">
      <formula>"Ok"</formula>
    </cfRule>
  </conditionalFormatting>
  <conditionalFormatting sqref="H79">
    <cfRule type="cellIs" dxfId="5054" priority="771" operator="equal">
      <formula>"Feito"</formula>
    </cfRule>
  </conditionalFormatting>
  <conditionalFormatting sqref="C41">
    <cfRule type="cellIs" dxfId="5053" priority="769" operator="equal">
      <formula>"Energia"</formula>
    </cfRule>
  </conditionalFormatting>
  <conditionalFormatting sqref="C57:C58">
    <cfRule type="cellIs" dxfId="5052" priority="768" operator="equal">
      <formula>"Energia"</formula>
    </cfRule>
  </conditionalFormatting>
  <conditionalFormatting sqref="C111">
    <cfRule type="cellIs" dxfId="5051" priority="767" operator="equal">
      <formula>"Energia"</formula>
    </cfRule>
  </conditionalFormatting>
  <conditionalFormatting sqref="C108">
    <cfRule type="cellIs" dxfId="5050" priority="766" operator="equal">
      <formula>"Energia"</formula>
    </cfRule>
  </conditionalFormatting>
  <conditionalFormatting sqref="D15:E15">
    <cfRule type="cellIs" dxfId="5049" priority="765" operator="equal">
      <formula>"Energia"</formula>
    </cfRule>
  </conditionalFormatting>
  <conditionalFormatting sqref="D27:D28">
    <cfRule type="cellIs" dxfId="5048" priority="764" operator="equal">
      <formula>"Energia"</formula>
    </cfRule>
  </conditionalFormatting>
  <conditionalFormatting sqref="E28:E29">
    <cfRule type="cellIs" dxfId="5047" priority="763" operator="equal">
      <formula>"Energia"</formula>
    </cfRule>
  </conditionalFormatting>
  <conditionalFormatting sqref="E28:E29">
    <cfRule type="cellIs" dxfId="5046" priority="762" operator="equal">
      <formula>"Energia"</formula>
    </cfRule>
  </conditionalFormatting>
  <conditionalFormatting sqref="D30">
    <cfRule type="cellIs" dxfId="5045" priority="761" operator="equal">
      <formula>"Energia"</formula>
    </cfRule>
  </conditionalFormatting>
  <conditionalFormatting sqref="D39:D40 D44:D53 D77">
    <cfRule type="cellIs" dxfId="5044" priority="760" operator="equal">
      <formula>"Energia"</formula>
    </cfRule>
  </conditionalFormatting>
  <conditionalFormatting sqref="D39:D40 D44:D53 D77">
    <cfRule type="cellIs" dxfId="5043" priority="759" operator="equal">
      <formula>"Energia"</formula>
    </cfRule>
  </conditionalFormatting>
  <conditionalFormatting sqref="D39:D40 D44:D53 D77">
    <cfRule type="cellIs" dxfId="5042" priority="758" operator="equal">
      <formula>"Energia"</formula>
    </cfRule>
  </conditionalFormatting>
  <conditionalFormatting sqref="E27">
    <cfRule type="cellIs" dxfId="5041" priority="757" operator="equal">
      <formula>"Energia"</formula>
    </cfRule>
  </conditionalFormatting>
  <conditionalFormatting sqref="F28">
    <cfRule type="cellIs" dxfId="5040" priority="750" operator="equal">
      <formula>"Energia"</formula>
    </cfRule>
    <cfRule type="cellIs" dxfId="5039" priority="752" operator="equal">
      <formula>"Operação"</formula>
    </cfRule>
    <cfRule type="cellIs" dxfId="5038" priority="753" operator="equal">
      <formula>"Chuva"</formula>
    </cfRule>
    <cfRule type="cellIs" dxfId="5037" priority="754" operator="equal">
      <formula>"Elétrico"</formula>
    </cfRule>
    <cfRule type="cellIs" dxfId="5036" priority="755" operator="equal">
      <formula>"Mecânico"</formula>
    </cfRule>
    <cfRule type="cellIs" dxfId="5035" priority="756" operator="equal">
      <formula>"Ok"</formula>
    </cfRule>
  </conditionalFormatting>
  <conditionalFormatting sqref="F28">
    <cfRule type="cellIs" dxfId="5034" priority="751" operator="equal">
      <formula>"Feito"</formula>
    </cfRule>
  </conditionalFormatting>
  <conditionalFormatting sqref="F28">
    <cfRule type="cellIs" dxfId="5033" priority="749" operator="equal">
      <formula>"Energia"</formula>
    </cfRule>
  </conditionalFormatting>
  <conditionalFormatting sqref="F28">
    <cfRule type="cellIs" dxfId="5032" priority="748" operator="equal">
      <formula>"Energia"</formula>
    </cfRule>
  </conditionalFormatting>
  <conditionalFormatting sqref="G45">
    <cfRule type="cellIs" dxfId="5031" priority="741" operator="equal">
      <formula>"Energia"</formula>
    </cfRule>
    <cfRule type="cellIs" dxfId="5030" priority="743" operator="equal">
      <formula>"Operação"</formula>
    </cfRule>
    <cfRule type="cellIs" dxfId="5029" priority="744" operator="equal">
      <formula>"Chuva"</formula>
    </cfRule>
    <cfRule type="cellIs" dxfId="5028" priority="745" operator="equal">
      <formula>"Elétrico"</formula>
    </cfRule>
    <cfRule type="cellIs" dxfId="5027" priority="746" operator="equal">
      <formula>"Mecânico"</formula>
    </cfRule>
    <cfRule type="cellIs" dxfId="5026" priority="747" operator="equal">
      <formula>"Ok"</formula>
    </cfRule>
  </conditionalFormatting>
  <conditionalFormatting sqref="G45">
    <cfRule type="cellIs" dxfId="5025" priority="742" operator="equal">
      <formula>"Feito"</formula>
    </cfRule>
  </conditionalFormatting>
  <conditionalFormatting sqref="E108">
    <cfRule type="cellIs" dxfId="5024" priority="740" operator="equal">
      <formula>"Energia"</formula>
    </cfRule>
  </conditionalFormatting>
  <conditionalFormatting sqref="G9:H10 H11">
    <cfRule type="cellIs" dxfId="5023" priority="733" operator="equal">
      <formula>"Energia"</formula>
    </cfRule>
    <cfRule type="cellIs" dxfId="5022" priority="735" operator="equal">
      <formula>"Operação"</formula>
    </cfRule>
    <cfRule type="cellIs" dxfId="5021" priority="736" operator="equal">
      <formula>"Chuva"</formula>
    </cfRule>
    <cfRule type="cellIs" dxfId="5020" priority="737" operator="equal">
      <formula>"Elétrico"</formula>
    </cfRule>
    <cfRule type="cellIs" dxfId="5019" priority="738" operator="equal">
      <formula>"Mecânico"</formula>
    </cfRule>
    <cfRule type="cellIs" dxfId="5018" priority="739" operator="equal">
      <formula>"Ok"</formula>
    </cfRule>
  </conditionalFormatting>
  <conditionalFormatting sqref="G9:H10 H11">
    <cfRule type="cellIs" dxfId="5017" priority="734" operator="equal">
      <formula>"Feito"</formula>
    </cfRule>
  </conditionalFormatting>
  <conditionalFormatting sqref="H78">
    <cfRule type="cellIs" dxfId="5016" priority="732" operator="equal">
      <formula>"Energia"</formula>
    </cfRule>
  </conditionalFormatting>
  <conditionalFormatting sqref="G111">
    <cfRule type="cellIs" dxfId="5015" priority="725" operator="equal">
      <formula>"Energia"</formula>
    </cfRule>
    <cfRule type="cellIs" dxfId="5014" priority="727" operator="equal">
      <formula>"Operação"</formula>
    </cfRule>
    <cfRule type="cellIs" dxfId="5013" priority="728" operator="equal">
      <formula>"Chuva"</formula>
    </cfRule>
    <cfRule type="cellIs" dxfId="5012" priority="729" operator="equal">
      <formula>"Elétrico"</formula>
    </cfRule>
    <cfRule type="cellIs" dxfId="5011" priority="730" operator="equal">
      <formula>"Mecânico"</formula>
    </cfRule>
    <cfRule type="cellIs" dxfId="5010" priority="731" operator="equal">
      <formula>"Ok"</formula>
    </cfRule>
  </conditionalFormatting>
  <conditionalFormatting sqref="G111">
    <cfRule type="cellIs" dxfId="5009" priority="726" operator="equal">
      <formula>"Feito"</formula>
    </cfRule>
  </conditionalFormatting>
  <conditionalFormatting sqref="F35 F37 F41">
    <cfRule type="cellIs" dxfId="5008" priority="718" operator="equal">
      <formula>"Energia"</formula>
    </cfRule>
    <cfRule type="cellIs" dxfId="5007" priority="720" operator="equal">
      <formula>"Operação"</formula>
    </cfRule>
    <cfRule type="cellIs" dxfId="5006" priority="721" operator="equal">
      <formula>"Chuva"</formula>
    </cfRule>
    <cfRule type="cellIs" dxfId="5005" priority="722" operator="equal">
      <formula>"Elétrico"</formula>
    </cfRule>
    <cfRule type="cellIs" dxfId="5004" priority="723" operator="equal">
      <formula>"Mecânico"</formula>
    </cfRule>
    <cfRule type="cellIs" dxfId="5003" priority="724" operator="equal">
      <formula>"Ok"</formula>
    </cfRule>
  </conditionalFormatting>
  <conditionalFormatting sqref="F35 F37 F41">
    <cfRule type="cellIs" dxfId="5002" priority="719" operator="equal">
      <formula>"Feito"</formula>
    </cfRule>
  </conditionalFormatting>
  <conditionalFormatting sqref="H24">
    <cfRule type="cellIs" dxfId="5001" priority="711" operator="equal">
      <formula>"Energia"</formula>
    </cfRule>
    <cfRule type="cellIs" dxfId="5000" priority="713" operator="equal">
      <formula>"Operação"</formula>
    </cfRule>
    <cfRule type="cellIs" dxfId="4999" priority="714" operator="equal">
      <formula>"Chuva"</formula>
    </cfRule>
    <cfRule type="cellIs" dxfId="4998" priority="715" operator="equal">
      <formula>"Elétrico"</formula>
    </cfRule>
    <cfRule type="cellIs" dxfId="4997" priority="716" operator="equal">
      <formula>"Mecânico"</formula>
    </cfRule>
    <cfRule type="cellIs" dxfId="4996" priority="717" operator="equal">
      <formula>"Ok"</formula>
    </cfRule>
  </conditionalFormatting>
  <conditionalFormatting sqref="H24">
    <cfRule type="cellIs" dxfId="4995" priority="712" operator="equal">
      <formula>"Feito"</formula>
    </cfRule>
  </conditionalFormatting>
  <conditionalFormatting sqref="D26">
    <cfRule type="cellIs" dxfId="4994" priority="704" operator="equal">
      <formula>"Energia"</formula>
    </cfRule>
    <cfRule type="cellIs" dxfId="4993" priority="706" operator="equal">
      <formula>"Operação"</formula>
    </cfRule>
    <cfRule type="cellIs" dxfId="4992" priority="707" operator="equal">
      <formula>"Chuva"</formula>
    </cfRule>
    <cfRule type="cellIs" dxfId="4991" priority="708" operator="equal">
      <formula>"Elétrico"</formula>
    </cfRule>
    <cfRule type="cellIs" dxfId="4990" priority="709" operator="equal">
      <formula>"Mecânico"</formula>
    </cfRule>
    <cfRule type="cellIs" dxfId="4989" priority="710" operator="equal">
      <formula>"Ok"</formula>
    </cfRule>
  </conditionalFormatting>
  <conditionalFormatting sqref="D26">
    <cfRule type="cellIs" dxfId="4988" priority="705" operator="equal">
      <formula>"Feito"</formula>
    </cfRule>
  </conditionalFormatting>
  <conditionalFormatting sqref="G70">
    <cfRule type="cellIs" dxfId="4987" priority="697" operator="equal">
      <formula>"Energia"</formula>
    </cfRule>
    <cfRule type="cellIs" dxfId="4986" priority="699" operator="equal">
      <formula>"Operação"</formula>
    </cfRule>
    <cfRule type="cellIs" dxfId="4985" priority="700" operator="equal">
      <formula>"Chuva"</formula>
    </cfRule>
    <cfRule type="cellIs" dxfId="4984" priority="701" operator="equal">
      <formula>"Elétrico"</formula>
    </cfRule>
    <cfRule type="cellIs" dxfId="4983" priority="702" operator="equal">
      <formula>"Mecânico"</formula>
    </cfRule>
    <cfRule type="cellIs" dxfId="4982" priority="703" operator="equal">
      <formula>"Ok"</formula>
    </cfRule>
  </conditionalFormatting>
  <conditionalFormatting sqref="G70">
    <cfRule type="cellIs" dxfId="4981" priority="698" operator="equal">
      <formula>"Feito"</formula>
    </cfRule>
  </conditionalFormatting>
  <conditionalFormatting sqref="C97:D97 C95:D95">
    <cfRule type="cellIs" dxfId="4980" priority="696" operator="equal">
      <formula>"Energia"</formula>
    </cfRule>
  </conditionalFormatting>
  <conditionalFormatting sqref="E13:H13">
    <cfRule type="cellIs" dxfId="4979" priority="695" operator="equal">
      <formula>"Energia"</formula>
    </cfRule>
  </conditionalFormatting>
  <conditionalFormatting sqref="D16:E16">
    <cfRule type="cellIs" dxfId="4978" priority="694" operator="equal">
      <formula>"Energia"</formula>
    </cfRule>
  </conditionalFormatting>
  <conditionalFormatting sqref="D17:D20">
    <cfRule type="cellIs" dxfId="4977" priority="693" operator="equal">
      <formula>"Energia"</formula>
    </cfRule>
  </conditionalFormatting>
  <conditionalFormatting sqref="E18:H18">
    <cfRule type="cellIs" dxfId="4976" priority="692" operator="equal">
      <formula>"Energia"</formula>
    </cfRule>
  </conditionalFormatting>
  <conditionalFormatting sqref="D36">
    <cfRule type="cellIs" dxfId="4975" priority="691" operator="equal">
      <formula>"Energia"</formula>
    </cfRule>
  </conditionalFormatting>
  <conditionalFormatting sqref="D36">
    <cfRule type="cellIs" dxfId="4974" priority="690" operator="equal">
      <formula>"Energia"</formula>
    </cfRule>
  </conditionalFormatting>
  <conditionalFormatting sqref="D14:H14">
    <cfRule type="cellIs" dxfId="4973" priority="689" operator="equal">
      <formula>"Energia"</formula>
    </cfRule>
  </conditionalFormatting>
  <conditionalFormatting sqref="E17:F17 H17">
    <cfRule type="cellIs" dxfId="4972" priority="688" operator="equal">
      <formula>"Energia"</formula>
    </cfRule>
  </conditionalFormatting>
  <conditionalFormatting sqref="G29">
    <cfRule type="cellIs" dxfId="4971" priority="681" operator="equal">
      <formula>"Energia"</formula>
    </cfRule>
    <cfRule type="cellIs" dxfId="4970" priority="683" operator="equal">
      <formula>"Operação"</formula>
    </cfRule>
    <cfRule type="cellIs" dxfId="4969" priority="684" operator="equal">
      <formula>"Chuva"</formula>
    </cfRule>
    <cfRule type="cellIs" dxfId="4968" priority="685" operator="equal">
      <formula>"Elétrico"</formula>
    </cfRule>
    <cfRule type="cellIs" dxfId="4967" priority="686" operator="equal">
      <formula>"Mecânico"</formula>
    </cfRule>
    <cfRule type="cellIs" dxfId="4966" priority="687" operator="equal">
      <formula>"Ok"</formula>
    </cfRule>
  </conditionalFormatting>
  <conditionalFormatting sqref="G29">
    <cfRule type="cellIs" dxfId="4965" priority="682" operator="equal">
      <formula>"Feito"</formula>
    </cfRule>
  </conditionalFormatting>
  <conditionalFormatting sqref="G29">
    <cfRule type="cellIs" dxfId="4964" priority="680" operator="equal">
      <formula>"Energia"</formula>
    </cfRule>
  </conditionalFormatting>
  <conditionalFormatting sqref="D33:E33 D34">
    <cfRule type="cellIs" dxfId="4963" priority="679" operator="equal">
      <formula>"Energia"</formula>
    </cfRule>
  </conditionalFormatting>
  <conditionalFormatting sqref="D33:E33 D34">
    <cfRule type="cellIs" dxfId="4962" priority="678" operator="equal">
      <formula>"Energia"</formula>
    </cfRule>
  </conditionalFormatting>
  <conditionalFormatting sqref="E36:E37">
    <cfRule type="cellIs" dxfId="4961" priority="677" operator="equal">
      <formula>"Energia"</formula>
    </cfRule>
  </conditionalFormatting>
  <conditionalFormatting sqref="E36:E37">
    <cfRule type="cellIs" dxfId="4960" priority="676" operator="equal">
      <formula>"Energia"</formula>
    </cfRule>
  </conditionalFormatting>
  <conditionalFormatting sqref="E37 G37:H37">
    <cfRule type="cellIs" dxfId="4959" priority="673" operator="equal">
      <formula>"Energia"</formula>
    </cfRule>
  </conditionalFormatting>
  <conditionalFormatting sqref="E37 G37:H37">
    <cfRule type="cellIs" dxfId="4958" priority="672" operator="equal">
      <formula>"Energia"</formula>
    </cfRule>
  </conditionalFormatting>
  <conditionalFormatting sqref="E39">
    <cfRule type="cellIs" dxfId="4957" priority="671" operator="equal">
      <formula>"Energia"</formula>
    </cfRule>
  </conditionalFormatting>
  <conditionalFormatting sqref="E39">
    <cfRule type="cellIs" dxfId="4956" priority="670" operator="equal">
      <formula>"Energia"</formula>
    </cfRule>
  </conditionalFormatting>
  <conditionalFormatting sqref="E39">
    <cfRule type="cellIs" dxfId="4955" priority="669" operator="equal">
      <formula>"Energia"</formula>
    </cfRule>
  </conditionalFormatting>
  <conditionalFormatting sqref="E77">
    <cfRule type="cellIs" dxfId="4954" priority="655" operator="equal">
      <formula>"Energia"</formula>
    </cfRule>
    <cfRule type="cellIs" dxfId="4953" priority="657" operator="equal">
      <formula>"Operação"</formula>
    </cfRule>
    <cfRule type="cellIs" dxfId="4952" priority="658" operator="equal">
      <formula>"Chuva"</formula>
    </cfRule>
    <cfRule type="cellIs" dxfId="4951" priority="659" operator="equal">
      <formula>"Elétrico"</formula>
    </cfRule>
    <cfRule type="cellIs" dxfId="4950" priority="660" operator="equal">
      <formula>"Mecânico"</formula>
    </cfRule>
    <cfRule type="cellIs" dxfId="4949" priority="661" operator="equal">
      <formula>"Ok"</formula>
    </cfRule>
  </conditionalFormatting>
  <conditionalFormatting sqref="E77">
    <cfRule type="cellIs" dxfId="4948" priority="656" operator="equal">
      <formula>"Feito"</formula>
    </cfRule>
  </conditionalFormatting>
  <conditionalFormatting sqref="G35:H35">
    <cfRule type="cellIs" dxfId="4947" priority="648" operator="equal">
      <formula>"Energia"</formula>
    </cfRule>
    <cfRule type="cellIs" dxfId="4946" priority="650" operator="equal">
      <formula>"Operação"</formula>
    </cfRule>
    <cfRule type="cellIs" dxfId="4945" priority="651" operator="equal">
      <formula>"Chuva"</formula>
    </cfRule>
    <cfRule type="cellIs" dxfId="4944" priority="652" operator="equal">
      <formula>"Elétrico"</formula>
    </cfRule>
    <cfRule type="cellIs" dxfId="4943" priority="653" operator="equal">
      <formula>"Mecânico"</formula>
    </cfRule>
    <cfRule type="cellIs" dxfId="4942" priority="654" operator="equal">
      <formula>"Ok"</formula>
    </cfRule>
  </conditionalFormatting>
  <conditionalFormatting sqref="G35:H35">
    <cfRule type="cellIs" dxfId="4941" priority="649" operator="equal">
      <formula>"Feito"</formula>
    </cfRule>
  </conditionalFormatting>
  <conditionalFormatting sqref="H26">
    <cfRule type="cellIs" dxfId="4940" priority="641" operator="equal">
      <formula>"Energia"</formula>
    </cfRule>
    <cfRule type="cellIs" dxfId="4939" priority="643" operator="equal">
      <formula>"Operação"</formula>
    </cfRule>
    <cfRule type="cellIs" dxfId="4938" priority="644" operator="equal">
      <formula>"Chuva"</formula>
    </cfRule>
    <cfRule type="cellIs" dxfId="4937" priority="645" operator="equal">
      <formula>"Elétrico"</formula>
    </cfRule>
    <cfRule type="cellIs" dxfId="4936" priority="646" operator="equal">
      <formula>"Mecânico"</formula>
    </cfRule>
    <cfRule type="cellIs" dxfId="4935" priority="647" operator="equal">
      <formula>"Ok"</formula>
    </cfRule>
  </conditionalFormatting>
  <conditionalFormatting sqref="H26">
    <cfRule type="cellIs" dxfId="4934" priority="642" operator="equal">
      <formula>"Feito"</formula>
    </cfRule>
  </conditionalFormatting>
  <conditionalFormatting sqref="H26">
    <cfRule type="cellIs" dxfId="4933" priority="640" operator="equal">
      <formula>"Energia"</formula>
    </cfRule>
  </conditionalFormatting>
  <conditionalFormatting sqref="G34:H34">
    <cfRule type="cellIs" dxfId="4932" priority="633" operator="equal">
      <formula>"Energia"</formula>
    </cfRule>
    <cfRule type="cellIs" dxfId="4931" priority="635" operator="equal">
      <formula>"Operação"</formula>
    </cfRule>
    <cfRule type="cellIs" dxfId="4930" priority="636" operator="equal">
      <formula>"Chuva"</formula>
    </cfRule>
    <cfRule type="cellIs" dxfId="4929" priority="637" operator="equal">
      <formula>"Elétrico"</formula>
    </cfRule>
    <cfRule type="cellIs" dxfId="4928" priority="638" operator="equal">
      <formula>"Mecânico"</formula>
    </cfRule>
    <cfRule type="cellIs" dxfId="4927" priority="639" operator="equal">
      <formula>"Ok"</formula>
    </cfRule>
  </conditionalFormatting>
  <conditionalFormatting sqref="G34:H34">
    <cfRule type="cellIs" dxfId="4926" priority="634" operator="equal">
      <formula>"Feito"</formula>
    </cfRule>
  </conditionalFormatting>
  <conditionalFormatting sqref="G34:H34">
    <cfRule type="cellIs" dxfId="4925" priority="632" operator="equal">
      <formula>"Energia"</formula>
    </cfRule>
  </conditionalFormatting>
  <conditionalFormatting sqref="H33">
    <cfRule type="cellIs" dxfId="4924" priority="625" operator="equal">
      <formula>"Energia"</formula>
    </cfRule>
    <cfRule type="cellIs" dxfId="4923" priority="627" operator="equal">
      <formula>"Operação"</formula>
    </cfRule>
    <cfRule type="cellIs" dxfId="4922" priority="628" operator="equal">
      <formula>"Chuva"</formula>
    </cfRule>
    <cfRule type="cellIs" dxfId="4921" priority="629" operator="equal">
      <formula>"Elétrico"</formula>
    </cfRule>
    <cfRule type="cellIs" dxfId="4920" priority="630" operator="equal">
      <formula>"Mecânico"</formula>
    </cfRule>
    <cfRule type="cellIs" dxfId="4919" priority="631" operator="equal">
      <formula>"Ok"</formula>
    </cfRule>
  </conditionalFormatting>
  <conditionalFormatting sqref="H33">
    <cfRule type="cellIs" dxfId="4918" priority="626" operator="equal">
      <formula>"Feito"</formula>
    </cfRule>
  </conditionalFormatting>
  <conditionalFormatting sqref="B18 D18">
    <cfRule type="cellIs" dxfId="4917" priority="624" operator="equal">
      <formula>"Energia"</formula>
    </cfRule>
  </conditionalFormatting>
  <conditionalFormatting sqref="B27">
    <cfRule type="cellIs" dxfId="4916" priority="623" operator="equal">
      <formula>"Energia"</formula>
    </cfRule>
  </conditionalFormatting>
  <conditionalFormatting sqref="B28:C28">
    <cfRule type="cellIs" dxfId="4915" priority="622" operator="equal">
      <formula>"Energia"</formula>
    </cfRule>
  </conditionalFormatting>
  <conditionalFormatting sqref="B29">
    <cfRule type="cellIs" dxfId="4914" priority="621" operator="equal">
      <formula>"Energia"</formula>
    </cfRule>
  </conditionalFormatting>
  <conditionalFormatting sqref="B30">
    <cfRule type="cellIs" dxfId="4913" priority="620" operator="equal">
      <formula>"Energia"</formula>
    </cfRule>
  </conditionalFormatting>
  <conditionalFormatting sqref="B34">
    <cfRule type="cellIs" dxfId="4912" priority="619" operator="equal">
      <formula>"Energia"</formula>
    </cfRule>
  </conditionalFormatting>
  <conditionalFormatting sqref="B35:C35">
    <cfRule type="cellIs" dxfId="4911" priority="618" operator="equal">
      <formula>"Energia"</formula>
    </cfRule>
  </conditionalFormatting>
  <conditionalFormatting sqref="B38">
    <cfRule type="cellIs" dxfId="4910" priority="617" operator="equal">
      <formula>"Energia"</formula>
    </cfRule>
  </conditionalFormatting>
  <conditionalFormatting sqref="C28">
    <cfRule type="cellIs" dxfId="4909" priority="616" operator="equal">
      <formula>"Energia"</formula>
    </cfRule>
  </conditionalFormatting>
  <conditionalFormatting sqref="C30">
    <cfRule type="cellIs" dxfId="4908" priority="615" operator="equal">
      <formula>"Energia"</formula>
    </cfRule>
  </conditionalFormatting>
  <conditionalFormatting sqref="C35">
    <cfRule type="cellIs" dxfId="4907" priority="614" operator="equal">
      <formula>"Energia"</formula>
    </cfRule>
  </conditionalFormatting>
  <conditionalFormatting sqref="D37">
    <cfRule type="cellIs" dxfId="4906" priority="613" operator="equal">
      <formula>"Energia"</formula>
    </cfRule>
  </conditionalFormatting>
  <conditionalFormatting sqref="D37">
    <cfRule type="cellIs" dxfId="4905" priority="612" operator="equal">
      <formula>"Energia"</formula>
    </cfRule>
  </conditionalFormatting>
  <conditionalFormatting sqref="B106">
    <cfRule type="cellIs" dxfId="4904" priority="604" operator="equal">
      <formula>"Energia"</formula>
    </cfRule>
  </conditionalFormatting>
  <conditionalFormatting sqref="B108">
    <cfRule type="cellIs" dxfId="4903" priority="603" operator="equal">
      <formula>"Energia"</formula>
    </cfRule>
  </conditionalFormatting>
  <conditionalFormatting sqref="E27:E29">
    <cfRule type="cellIs" dxfId="4902" priority="602" operator="equal">
      <formula>"Energia"</formula>
    </cfRule>
  </conditionalFormatting>
  <conditionalFormatting sqref="F92">
    <cfRule type="cellIs" dxfId="4901" priority="601" operator="equal">
      <formula>"Energia"</formula>
    </cfRule>
  </conditionalFormatting>
  <conditionalFormatting sqref="F90">
    <cfRule type="cellIs" dxfId="4900" priority="600" operator="equal">
      <formula>"Energia"</formula>
    </cfRule>
  </conditionalFormatting>
  <conditionalFormatting sqref="G92:G93">
    <cfRule type="cellIs" dxfId="4899" priority="592" operator="equal">
      <formula>"Energia"</formula>
    </cfRule>
  </conditionalFormatting>
  <conditionalFormatting sqref="G95">
    <cfRule type="cellIs" dxfId="4898" priority="591" operator="equal">
      <formula>"Energia"</formula>
    </cfRule>
  </conditionalFormatting>
  <conditionalFormatting sqref="G98">
    <cfRule type="cellIs" dxfId="4897" priority="584" operator="equal">
      <formula>"Energia"</formula>
    </cfRule>
    <cfRule type="cellIs" dxfId="4896" priority="586" operator="equal">
      <formula>"Operação"</formula>
    </cfRule>
    <cfRule type="cellIs" dxfId="4895" priority="587" operator="equal">
      <formula>"Chuva"</formula>
    </cfRule>
    <cfRule type="cellIs" dxfId="4894" priority="588" operator="equal">
      <formula>"Elétrico"</formula>
    </cfRule>
    <cfRule type="cellIs" dxfId="4893" priority="589" operator="equal">
      <formula>"Mecânico"</formula>
    </cfRule>
    <cfRule type="cellIs" dxfId="4892" priority="590" operator="equal">
      <formula>"Ok"</formula>
    </cfRule>
  </conditionalFormatting>
  <conditionalFormatting sqref="G98">
    <cfRule type="cellIs" dxfId="4891" priority="585" operator="equal">
      <formula>"Feito"</formula>
    </cfRule>
  </conditionalFormatting>
  <conditionalFormatting sqref="G98">
    <cfRule type="cellIs" dxfId="4890" priority="583" operator="equal">
      <formula>"Energia"</formula>
    </cfRule>
  </conditionalFormatting>
  <conditionalFormatting sqref="H98">
    <cfRule type="cellIs" dxfId="4889" priority="568" operator="equal">
      <formula>"Energia"</formula>
    </cfRule>
    <cfRule type="cellIs" dxfId="4888" priority="570" operator="equal">
      <formula>"Operação"</formula>
    </cfRule>
    <cfRule type="cellIs" dxfId="4887" priority="571" operator="equal">
      <formula>"Chuva"</formula>
    </cfRule>
    <cfRule type="cellIs" dxfId="4886" priority="572" operator="equal">
      <formula>"Elétrico"</formula>
    </cfRule>
    <cfRule type="cellIs" dxfId="4885" priority="573" operator="equal">
      <formula>"Mecânico"</formula>
    </cfRule>
    <cfRule type="cellIs" dxfId="4884" priority="574" operator="equal">
      <formula>"Ok"</formula>
    </cfRule>
  </conditionalFormatting>
  <conditionalFormatting sqref="H98">
    <cfRule type="cellIs" dxfId="4883" priority="569" operator="equal">
      <formula>"Feito"</formula>
    </cfRule>
  </conditionalFormatting>
  <conditionalFormatting sqref="H98">
    <cfRule type="cellIs" dxfId="4882" priority="567" operator="equal">
      <formula>"Energia"</formula>
    </cfRule>
  </conditionalFormatting>
  <conditionalFormatting sqref="B15:B16">
    <cfRule type="cellIs" dxfId="4881" priority="566" operator="equal">
      <formula>"Energia"</formula>
    </cfRule>
  </conditionalFormatting>
  <conditionalFormatting sqref="B18">
    <cfRule type="cellIs" dxfId="4880" priority="565" operator="equal">
      <formula>"Energia"</formula>
    </cfRule>
  </conditionalFormatting>
  <conditionalFormatting sqref="C32">
    <cfRule type="cellIs" dxfId="4879" priority="558" operator="equal">
      <formula>"Energia"</formula>
    </cfRule>
    <cfRule type="cellIs" dxfId="4878" priority="560" operator="equal">
      <formula>"Operação"</formula>
    </cfRule>
    <cfRule type="cellIs" dxfId="4877" priority="561" operator="equal">
      <formula>"Chuva"</formula>
    </cfRule>
    <cfRule type="cellIs" dxfId="4876" priority="562" operator="equal">
      <formula>"Elétrico"</formula>
    </cfRule>
    <cfRule type="cellIs" dxfId="4875" priority="563" operator="equal">
      <formula>"Mecânico"</formula>
    </cfRule>
    <cfRule type="cellIs" dxfId="4874" priority="564" operator="equal">
      <formula>"Ok"</formula>
    </cfRule>
  </conditionalFormatting>
  <conditionalFormatting sqref="C32">
    <cfRule type="cellIs" dxfId="4873" priority="559" operator="equal">
      <formula>"Feito"</formula>
    </cfRule>
  </conditionalFormatting>
  <conditionalFormatting sqref="C32">
    <cfRule type="cellIs" dxfId="4872" priority="557" operator="equal">
      <formula>"Energia"</formula>
    </cfRule>
  </conditionalFormatting>
  <conditionalFormatting sqref="B95">
    <cfRule type="cellIs" dxfId="4871" priority="556" operator="equal">
      <formula>"Energia"</formula>
    </cfRule>
  </conditionalFormatting>
  <conditionalFormatting sqref="B100">
    <cfRule type="cellIs" dxfId="4870" priority="555" operator="equal">
      <formula>"Energia"</formula>
    </cfRule>
  </conditionalFormatting>
  <conditionalFormatting sqref="C28">
    <cfRule type="cellIs" dxfId="4869" priority="554" operator="equal">
      <formula>"Energia"</formula>
    </cfRule>
  </conditionalFormatting>
  <conditionalFormatting sqref="C36">
    <cfRule type="cellIs" dxfId="4868" priority="553" operator="equal">
      <formula>"Energia"</formula>
    </cfRule>
  </conditionalFormatting>
  <conditionalFormatting sqref="C35">
    <cfRule type="cellIs" dxfId="4867" priority="552" operator="equal">
      <formula>"Energia"</formula>
    </cfRule>
  </conditionalFormatting>
  <conditionalFormatting sqref="D91">
    <cfRule type="cellIs" dxfId="4866" priority="551" operator="equal">
      <formula>"Energia"</formula>
    </cfRule>
  </conditionalFormatting>
  <conditionalFormatting sqref="D104">
    <cfRule type="cellIs" dxfId="4865" priority="550" operator="equal">
      <formula>"Energia"</formula>
    </cfRule>
  </conditionalFormatting>
  <conditionalFormatting sqref="E90">
    <cfRule type="cellIs" dxfId="4864" priority="549" operator="equal">
      <formula>"Energia"</formula>
    </cfRule>
  </conditionalFormatting>
  <conditionalFormatting sqref="E92">
    <cfRule type="cellIs" dxfId="4863" priority="548" operator="equal">
      <formula>"Energia"</formula>
    </cfRule>
  </conditionalFormatting>
  <conditionalFormatting sqref="E98">
    <cfRule type="cellIs" dxfId="4862" priority="541" operator="equal">
      <formula>"Energia"</formula>
    </cfRule>
    <cfRule type="cellIs" dxfId="4861" priority="543" operator="equal">
      <formula>"Operação"</formula>
    </cfRule>
    <cfRule type="cellIs" dxfId="4860" priority="544" operator="equal">
      <formula>"Chuva"</formula>
    </cfRule>
    <cfRule type="cellIs" dxfId="4859" priority="545" operator="equal">
      <formula>"Elétrico"</formula>
    </cfRule>
    <cfRule type="cellIs" dxfId="4858" priority="546" operator="equal">
      <formula>"Mecânico"</formula>
    </cfRule>
    <cfRule type="cellIs" dxfId="4857" priority="547" operator="equal">
      <formula>"Ok"</formula>
    </cfRule>
  </conditionalFormatting>
  <conditionalFormatting sqref="E98">
    <cfRule type="cellIs" dxfId="4856" priority="542" operator="equal">
      <formula>"Feito"</formula>
    </cfRule>
  </conditionalFormatting>
  <conditionalFormatting sqref="E100">
    <cfRule type="cellIs" dxfId="4855" priority="534" operator="equal">
      <formula>"Energia"</formula>
    </cfRule>
    <cfRule type="cellIs" dxfId="4854" priority="536" operator="equal">
      <formula>"Operação"</formula>
    </cfRule>
    <cfRule type="cellIs" dxfId="4853" priority="537" operator="equal">
      <formula>"Chuva"</formula>
    </cfRule>
    <cfRule type="cellIs" dxfId="4852" priority="538" operator="equal">
      <formula>"Elétrico"</formula>
    </cfRule>
    <cfRule type="cellIs" dxfId="4851" priority="539" operator="equal">
      <formula>"Mecânico"</formula>
    </cfRule>
    <cfRule type="cellIs" dxfId="4850" priority="540" operator="equal">
      <formula>"Ok"</formula>
    </cfRule>
  </conditionalFormatting>
  <conditionalFormatting sqref="E100">
    <cfRule type="cellIs" dxfId="4849" priority="535" operator="equal">
      <formula>"Feito"</formula>
    </cfRule>
  </conditionalFormatting>
  <conditionalFormatting sqref="E101">
    <cfRule type="cellIs" dxfId="4848" priority="527" operator="equal">
      <formula>"Energia"</formula>
    </cfRule>
    <cfRule type="cellIs" dxfId="4847" priority="529" operator="equal">
      <formula>"Operação"</formula>
    </cfRule>
    <cfRule type="cellIs" dxfId="4846" priority="530" operator="equal">
      <formula>"Chuva"</formula>
    </cfRule>
    <cfRule type="cellIs" dxfId="4845" priority="531" operator="equal">
      <formula>"Elétrico"</formula>
    </cfRule>
    <cfRule type="cellIs" dxfId="4844" priority="532" operator="equal">
      <formula>"Mecânico"</formula>
    </cfRule>
    <cfRule type="cellIs" dxfId="4843" priority="533" operator="equal">
      <formula>"Ok"</formula>
    </cfRule>
  </conditionalFormatting>
  <conditionalFormatting sqref="E101">
    <cfRule type="cellIs" dxfId="4842" priority="528" operator="equal">
      <formula>"Feito"</formula>
    </cfRule>
  </conditionalFormatting>
  <conditionalFormatting sqref="H92">
    <cfRule type="cellIs" dxfId="4841" priority="520" operator="equal">
      <formula>"Energia"</formula>
    </cfRule>
    <cfRule type="cellIs" dxfId="4840" priority="522" operator="equal">
      <formula>"Operação"</formula>
    </cfRule>
    <cfRule type="cellIs" dxfId="4839" priority="523" operator="equal">
      <formula>"Chuva"</formula>
    </cfRule>
    <cfRule type="cellIs" dxfId="4838" priority="524" operator="equal">
      <formula>"Elétrico"</formula>
    </cfRule>
    <cfRule type="cellIs" dxfId="4837" priority="525" operator="equal">
      <formula>"Mecânico"</formula>
    </cfRule>
    <cfRule type="cellIs" dxfId="4836" priority="526" operator="equal">
      <formula>"Ok"</formula>
    </cfRule>
  </conditionalFormatting>
  <conditionalFormatting sqref="H92">
    <cfRule type="cellIs" dxfId="4835" priority="521" operator="equal">
      <formula>"Feito"</formula>
    </cfRule>
  </conditionalFormatting>
  <conditionalFormatting sqref="B106">
    <cfRule type="cellIs" dxfId="4834" priority="519" operator="equal">
      <formula>"Energia"</formula>
    </cfRule>
  </conditionalFormatting>
  <conditionalFormatting sqref="C37">
    <cfRule type="cellIs" dxfId="4833" priority="512" operator="equal">
      <formula>"Energia"</formula>
    </cfRule>
    <cfRule type="cellIs" dxfId="4832" priority="514" operator="equal">
      <formula>"Operação"</formula>
    </cfRule>
    <cfRule type="cellIs" dxfId="4831" priority="515" operator="equal">
      <formula>"Chuva"</formula>
    </cfRule>
    <cfRule type="cellIs" dxfId="4830" priority="516" operator="equal">
      <formula>"Elétrico"</formula>
    </cfRule>
    <cfRule type="cellIs" dxfId="4829" priority="517" operator="equal">
      <formula>"Mecânico"</formula>
    </cfRule>
    <cfRule type="cellIs" dxfId="4828" priority="518" operator="equal">
      <formula>"Ok"</formula>
    </cfRule>
  </conditionalFormatting>
  <conditionalFormatting sqref="C37">
    <cfRule type="cellIs" dxfId="4827" priority="513" operator="equal">
      <formula>"Feito"</formula>
    </cfRule>
  </conditionalFormatting>
  <conditionalFormatting sqref="C37">
    <cfRule type="cellIs" dxfId="4826" priority="511" operator="equal">
      <formula>"Energia"</formula>
    </cfRule>
  </conditionalFormatting>
  <conditionalFormatting sqref="F25">
    <cfRule type="cellIs" dxfId="4825" priority="504" operator="equal">
      <formula>"Energia"</formula>
    </cfRule>
    <cfRule type="cellIs" dxfId="4824" priority="506" operator="equal">
      <formula>"Operação"</formula>
    </cfRule>
    <cfRule type="cellIs" dxfId="4823" priority="507" operator="equal">
      <formula>"Chuva"</formula>
    </cfRule>
    <cfRule type="cellIs" dxfId="4822" priority="508" operator="equal">
      <formula>"Elétrico"</formula>
    </cfRule>
    <cfRule type="cellIs" dxfId="4821" priority="509" operator="equal">
      <formula>"Mecânico"</formula>
    </cfRule>
    <cfRule type="cellIs" dxfId="4820" priority="510" operator="equal">
      <formula>"Ok"</formula>
    </cfRule>
  </conditionalFormatting>
  <conditionalFormatting sqref="F25">
    <cfRule type="cellIs" dxfId="4819" priority="505" operator="equal">
      <formula>"Feito"</formula>
    </cfRule>
  </conditionalFormatting>
  <conditionalFormatting sqref="F25">
    <cfRule type="cellIs" dxfId="4818" priority="503" operator="equal">
      <formula>"Energia"</formula>
    </cfRule>
  </conditionalFormatting>
  <conditionalFormatting sqref="F100">
    <cfRule type="cellIs" dxfId="4817" priority="496" operator="equal">
      <formula>"Energia"</formula>
    </cfRule>
    <cfRule type="cellIs" dxfId="4816" priority="498" operator="equal">
      <formula>"Operação"</formula>
    </cfRule>
    <cfRule type="cellIs" dxfId="4815" priority="499" operator="equal">
      <formula>"Chuva"</formula>
    </cfRule>
    <cfRule type="cellIs" dxfId="4814" priority="500" operator="equal">
      <formula>"Elétrico"</formula>
    </cfRule>
    <cfRule type="cellIs" dxfId="4813" priority="501" operator="equal">
      <formula>"Mecânico"</formula>
    </cfRule>
    <cfRule type="cellIs" dxfId="4812" priority="502" operator="equal">
      <formula>"Ok"</formula>
    </cfRule>
  </conditionalFormatting>
  <conditionalFormatting sqref="F100">
    <cfRule type="cellIs" dxfId="4811" priority="497" operator="equal">
      <formula>"Feito"</formula>
    </cfRule>
  </conditionalFormatting>
  <conditionalFormatting sqref="G100">
    <cfRule type="cellIs" dxfId="4810" priority="489" operator="equal">
      <formula>"Energia"</formula>
    </cfRule>
    <cfRule type="cellIs" dxfId="4809" priority="491" operator="equal">
      <formula>"Operação"</formula>
    </cfRule>
    <cfRule type="cellIs" dxfId="4808" priority="492" operator="equal">
      <formula>"Chuva"</formula>
    </cfRule>
    <cfRule type="cellIs" dxfId="4807" priority="493" operator="equal">
      <formula>"Elétrico"</formula>
    </cfRule>
    <cfRule type="cellIs" dxfId="4806" priority="494" operator="equal">
      <formula>"Mecânico"</formula>
    </cfRule>
    <cfRule type="cellIs" dxfId="4805" priority="495" operator="equal">
      <formula>"Ok"</formula>
    </cfRule>
  </conditionalFormatting>
  <conditionalFormatting sqref="G100">
    <cfRule type="cellIs" dxfId="4804" priority="490" operator="equal">
      <formula>"Feito"</formula>
    </cfRule>
  </conditionalFormatting>
  <conditionalFormatting sqref="H95">
    <cfRule type="cellIs" dxfId="4803" priority="482" operator="equal">
      <formula>"Energia"</formula>
    </cfRule>
    <cfRule type="cellIs" dxfId="4802" priority="484" operator="equal">
      <formula>"Operação"</formula>
    </cfRule>
    <cfRule type="cellIs" dxfId="4801" priority="485" operator="equal">
      <formula>"Chuva"</formula>
    </cfRule>
    <cfRule type="cellIs" dxfId="4800" priority="486" operator="equal">
      <formula>"Elétrico"</formula>
    </cfRule>
    <cfRule type="cellIs" dxfId="4799" priority="487" operator="equal">
      <formula>"Mecânico"</formula>
    </cfRule>
    <cfRule type="cellIs" dxfId="4798" priority="488" operator="equal">
      <formula>"Ok"</formula>
    </cfRule>
  </conditionalFormatting>
  <conditionalFormatting sqref="H95">
    <cfRule type="cellIs" dxfId="4797" priority="483" operator="equal">
      <formula>"Feito"</formula>
    </cfRule>
  </conditionalFormatting>
  <conditionalFormatting sqref="H90">
    <cfRule type="cellIs" dxfId="4796" priority="475" operator="equal">
      <formula>"Energia"</formula>
    </cfRule>
    <cfRule type="cellIs" dxfId="4795" priority="477" operator="equal">
      <formula>"Operação"</formula>
    </cfRule>
    <cfRule type="cellIs" dxfId="4794" priority="478" operator="equal">
      <formula>"Chuva"</formula>
    </cfRule>
    <cfRule type="cellIs" dxfId="4793" priority="479" operator="equal">
      <formula>"Elétrico"</formula>
    </cfRule>
    <cfRule type="cellIs" dxfId="4792" priority="480" operator="equal">
      <formula>"Mecânico"</formula>
    </cfRule>
    <cfRule type="cellIs" dxfId="4791" priority="481" operator="equal">
      <formula>"Ok"</formula>
    </cfRule>
  </conditionalFormatting>
  <conditionalFormatting sqref="H90">
    <cfRule type="cellIs" dxfId="4790" priority="476" operator="equal">
      <formula>"Feito"</formula>
    </cfRule>
  </conditionalFormatting>
  <conditionalFormatting sqref="C29">
    <cfRule type="cellIs" dxfId="4789" priority="474" operator="equal">
      <formula>"Energia"</formula>
    </cfRule>
  </conditionalFormatting>
  <conditionalFormatting sqref="C31">
    <cfRule type="cellIs" dxfId="4788" priority="473" operator="equal">
      <formula>"Energia"</formula>
    </cfRule>
  </conditionalFormatting>
  <conditionalFormatting sqref="C33">
    <cfRule type="cellIs" dxfId="4787" priority="472" operator="equal">
      <formula>"Energia"</formula>
    </cfRule>
  </conditionalFormatting>
  <conditionalFormatting sqref="B30">
    <cfRule type="cellIs" dxfId="4786" priority="471" operator="equal">
      <formula>"Energia"</formula>
    </cfRule>
  </conditionalFormatting>
  <conditionalFormatting sqref="B38">
    <cfRule type="cellIs" dxfId="4785" priority="462" operator="equal">
      <formula>"Energia"</formula>
    </cfRule>
  </conditionalFormatting>
  <conditionalFormatting sqref="D22">
    <cfRule type="cellIs" dxfId="4784" priority="455" operator="equal">
      <formula>"Energia"</formula>
    </cfRule>
    <cfRule type="cellIs" dxfId="4783" priority="457" operator="equal">
      <formula>"Operação"</formula>
    </cfRule>
    <cfRule type="cellIs" dxfId="4782" priority="458" operator="equal">
      <formula>"Chuva"</formula>
    </cfRule>
    <cfRule type="cellIs" dxfId="4781" priority="459" operator="equal">
      <formula>"Elétrico"</formula>
    </cfRule>
    <cfRule type="cellIs" dxfId="4780" priority="460" operator="equal">
      <formula>"Mecânico"</formula>
    </cfRule>
    <cfRule type="cellIs" dxfId="4779" priority="461" operator="equal">
      <formula>"Ok"</formula>
    </cfRule>
  </conditionalFormatting>
  <conditionalFormatting sqref="D22">
    <cfRule type="cellIs" dxfId="4778" priority="456" operator="equal">
      <formula>"Feito"</formula>
    </cfRule>
  </conditionalFormatting>
  <conditionalFormatting sqref="D22">
    <cfRule type="cellIs" dxfId="4777" priority="454" operator="equal">
      <formula>"Energia"</formula>
    </cfRule>
  </conditionalFormatting>
  <conditionalFormatting sqref="D29">
    <cfRule type="cellIs" dxfId="4776" priority="453" operator="equal">
      <formula>"Energia"</formula>
    </cfRule>
  </conditionalFormatting>
  <conditionalFormatting sqref="D30:D36">
    <cfRule type="cellIs" dxfId="4775" priority="452" operator="equal">
      <formula>"Energia"</formula>
    </cfRule>
  </conditionalFormatting>
  <conditionalFormatting sqref="D37">
    <cfRule type="cellIs" dxfId="4774" priority="451" operator="equal">
      <formula>"Energia"</formula>
    </cfRule>
  </conditionalFormatting>
  <conditionalFormatting sqref="E34:E35">
    <cfRule type="cellIs" dxfId="4773" priority="450" operator="equal">
      <formula>"Energia"</formula>
    </cfRule>
  </conditionalFormatting>
  <conditionalFormatting sqref="E34:E35">
    <cfRule type="cellIs" dxfId="4772" priority="449" operator="equal">
      <formula>"Energia"</formula>
    </cfRule>
  </conditionalFormatting>
  <conditionalFormatting sqref="E34:E35">
    <cfRule type="cellIs" dxfId="4771" priority="448" operator="equal">
      <formula>"Energia"</formula>
    </cfRule>
  </conditionalFormatting>
  <conditionalFormatting sqref="E37">
    <cfRule type="cellIs" dxfId="4770" priority="447" operator="equal">
      <formula>"Energia"</formula>
    </cfRule>
  </conditionalFormatting>
  <conditionalFormatting sqref="E37">
    <cfRule type="cellIs" dxfId="4769" priority="446" operator="equal">
      <formula>"Energia"</formula>
    </cfRule>
  </conditionalFormatting>
  <conditionalFormatting sqref="E37">
    <cfRule type="cellIs" dxfId="4768" priority="445" operator="equal">
      <formula>"Energia"</formula>
    </cfRule>
  </conditionalFormatting>
  <conditionalFormatting sqref="F72">
    <cfRule type="cellIs" dxfId="4767" priority="438" operator="equal">
      <formula>"Energia"</formula>
    </cfRule>
    <cfRule type="cellIs" dxfId="4766" priority="440" operator="equal">
      <formula>"Operação"</formula>
    </cfRule>
    <cfRule type="cellIs" dxfId="4765" priority="441" operator="equal">
      <formula>"Chuva"</formula>
    </cfRule>
    <cfRule type="cellIs" dxfId="4764" priority="442" operator="equal">
      <formula>"Elétrico"</formula>
    </cfRule>
    <cfRule type="cellIs" dxfId="4763" priority="443" operator="equal">
      <formula>"Mecânico"</formula>
    </cfRule>
    <cfRule type="cellIs" dxfId="4762" priority="444" operator="equal">
      <formula>"Ok"</formula>
    </cfRule>
  </conditionalFormatting>
  <conditionalFormatting sqref="F72">
    <cfRule type="cellIs" dxfId="4761" priority="439" operator="equal">
      <formula>"Feito"</formula>
    </cfRule>
  </conditionalFormatting>
  <conditionalFormatting sqref="F72">
    <cfRule type="cellIs" dxfId="4760" priority="437" operator="equal">
      <formula>"Energia"</formula>
    </cfRule>
  </conditionalFormatting>
  <conditionalFormatting sqref="F65">
    <cfRule type="cellIs" dxfId="4759" priority="436" operator="equal">
      <formula>"Energia"</formula>
    </cfRule>
  </conditionalFormatting>
  <conditionalFormatting sqref="H37">
    <cfRule type="cellIs" dxfId="4758" priority="435" operator="equal">
      <formula>"Energia"</formula>
    </cfRule>
  </conditionalFormatting>
  <conditionalFormatting sqref="H37">
    <cfRule type="cellIs" dxfId="4757" priority="434" operator="equal">
      <formula>"Energia"</formula>
    </cfRule>
  </conditionalFormatting>
  <conditionalFormatting sqref="E61:E63 E65:E66">
    <cfRule type="cellIs" dxfId="4756" priority="427" operator="equal">
      <formula>"Energia"</formula>
    </cfRule>
    <cfRule type="cellIs" dxfId="4755" priority="429" operator="equal">
      <formula>"Operação"</formula>
    </cfRule>
    <cfRule type="cellIs" dxfId="4754" priority="430" operator="equal">
      <formula>"Chuva"</formula>
    </cfRule>
    <cfRule type="cellIs" dxfId="4753" priority="431" operator="equal">
      <formula>"Elétrico"</formula>
    </cfRule>
    <cfRule type="cellIs" dxfId="4752" priority="432" operator="equal">
      <formula>"Mecânico"</formula>
    </cfRule>
    <cfRule type="cellIs" dxfId="4751" priority="433" operator="equal">
      <formula>"Ok"</formula>
    </cfRule>
  </conditionalFormatting>
  <conditionalFormatting sqref="E61:E63 E65:E66">
    <cfRule type="cellIs" dxfId="4750" priority="428" operator="equal">
      <formula>"Feito"</formula>
    </cfRule>
  </conditionalFormatting>
  <conditionalFormatting sqref="E104 E99 E106">
    <cfRule type="cellIs" dxfId="4749" priority="420" operator="equal">
      <formula>"Energia"</formula>
    </cfRule>
    <cfRule type="cellIs" dxfId="4748" priority="422" operator="equal">
      <formula>"Operação"</formula>
    </cfRule>
    <cfRule type="cellIs" dxfId="4747" priority="423" operator="equal">
      <formula>"Chuva"</formula>
    </cfRule>
    <cfRule type="cellIs" dxfId="4746" priority="424" operator="equal">
      <formula>"Elétrico"</formula>
    </cfRule>
    <cfRule type="cellIs" dxfId="4745" priority="425" operator="equal">
      <formula>"Mecânico"</formula>
    </cfRule>
    <cfRule type="cellIs" dxfId="4744" priority="426" operator="equal">
      <formula>"Ok"</formula>
    </cfRule>
  </conditionalFormatting>
  <conditionalFormatting sqref="E104 E99 E106">
    <cfRule type="cellIs" dxfId="4743" priority="421" operator="equal">
      <formula>"Feito"</formula>
    </cfRule>
  </conditionalFormatting>
  <conditionalFormatting sqref="B36:B37">
    <cfRule type="cellIs" dxfId="4742" priority="419" operator="equal">
      <formula>"Energia"</formula>
    </cfRule>
  </conditionalFormatting>
  <conditionalFormatting sqref="B36:B37">
    <cfRule type="cellIs" dxfId="4741" priority="418" operator="equal">
      <formula>"Energia"</formula>
    </cfRule>
  </conditionalFormatting>
  <conditionalFormatting sqref="B59:B60">
    <cfRule type="cellIs" dxfId="4740" priority="417" operator="equal">
      <formula>"Energia"</formula>
    </cfRule>
  </conditionalFormatting>
  <conditionalFormatting sqref="B59:B60">
    <cfRule type="cellIs" dxfId="4739" priority="416" operator="equal">
      <formula>"Energia"</formula>
    </cfRule>
  </conditionalFormatting>
  <conditionalFormatting sqref="B76 B64 B70:B72 B74">
    <cfRule type="cellIs" dxfId="4738" priority="415" operator="equal">
      <formula>"Energia"</formula>
    </cfRule>
  </conditionalFormatting>
  <conditionalFormatting sqref="B76 B64 B70:B72 B74">
    <cfRule type="cellIs" dxfId="4737" priority="414" operator="equal">
      <formula>"Energia"</formula>
    </cfRule>
  </conditionalFormatting>
  <conditionalFormatting sqref="C65:C66 C61:C63">
    <cfRule type="cellIs" dxfId="4736" priority="413" operator="equal">
      <formula>"Energia"</formula>
    </cfRule>
  </conditionalFormatting>
  <conditionalFormatting sqref="C65:C66 C61:C63">
    <cfRule type="cellIs" dxfId="4735" priority="412" operator="equal">
      <formula>"Energia"</formula>
    </cfRule>
  </conditionalFormatting>
  <conditionalFormatting sqref="D23">
    <cfRule type="cellIs" dxfId="4734" priority="405" operator="equal">
      <formula>"Energia"</formula>
    </cfRule>
    <cfRule type="cellIs" dxfId="4733" priority="407" operator="equal">
      <formula>"Operação"</formula>
    </cfRule>
    <cfRule type="cellIs" dxfId="4732" priority="408" operator="equal">
      <formula>"Chuva"</formula>
    </cfRule>
    <cfRule type="cellIs" dxfId="4731" priority="409" operator="equal">
      <formula>"Elétrico"</formula>
    </cfRule>
    <cfRule type="cellIs" dxfId="4730" priority="410" operator="equal">
      <formula>"Mecânico"</formula>
    </cfRule>
    <cfRule type="cellIs" dxfId="4729" priority="411" operator="equal">
      <formula>"Ok"</formula>
    </cfRule>
  </conditionalFormatting>
  <conditionalFormatting sqref="D23">
    <cfRule type="cellIs" dxfId="4728" priority="406" operator="equal">
      <formula>"Feito"</formula>
    </cfRule>
  </conditionalFormatting>
  <conditionalFormatting sqref="D23">
    <cfRule type="cellIs" dxfId="4727" priority="404" operator="equal">
      <formula>"Energia"</formula>
    </cfRule>
  </conditionalFormatting>
  <conditionalFormatting sqref="D76 D64 D58 D54:D55 D38 D34:D36 D70:D72">
    <cfRule type="cellIs" dxfId="4726" priority="403" operator="equal">
      <formula>"Energia"</formula>
    </cfRule>
  </conditionalFormatting>
  <conditionalFormatting sqref="D76 D64 D58 D54:D55 D38 D34:D36 D70:D72">
    <cfRule type="cellIs" dxfId="4725" priority="402" operator="equal">
      <formula>"Energia"</formula>
    </cfRule>
  </conditionalFormatting>
  <conditionalFormatting sqref="C76 C65:C66 C63 C61">
    <cfRule type="cellIs" dxfId="4724" priority="401" operator="equal">
      <formula>"Energia"</formula>
    </cfRule>
  </conditionalFormatting>
  <conditionalFormatting sqref="E74">
    <cfRule type="cellIs" dxfId="4723" priority="394" operator="equal">
      <formula>"Energia"</formula>
    </cfRule>
    <cfRule type="cellIs" dxfId="4722" priority="396" operator="equal">
      <formula>"Operação"</formula>
    </cfRule>
    <cfRule type="cellIs" dxfId="4721" priority="397" operator="equal">
      <formula>"Chuva"</formula>
    </cfRule>
    <cfRule type="cellIs" dxfId="4720" priority="398" operator="equal">
      <formula>"Elétrico"</formula>
    </cfRule>
    <cfRule type="cellIs" dxfId="4719" priority="399" operator="equal">
      <formula>"Mecânico"</formula>
    </cfRule>
    <cfRule type="cellIs" dxfId="4718" priority="400" operator="equal">
      <formula>"Ok"</formula>
    </cfRule>
  </conditionalFormatting>
  <conditionalFormatting sqref="E74">
    <cfRule type="cellIs" dxfId="4717" priority="395" operator="equal">
      <formula>"Feito"</formula>
    </cfRule>
  </conditionalFormatting>
  <conditionalFormatting sqref="C36 C34">
    <cfRule type="cellIs" dxfId="4716" priority="393" operator="equal">
      <formula>"Energia"</formula>
    </cfRule>
  </conditionalFormatting>
  <conditionalFormatting sqref="B107 B95 B85:B86 B76 B71 B65:B66 B63 B61 B53:B55 B41:B44 B39 B37 B35 B33 B31 B29">
    <cfRule type="cellIs" dxfId="4715" priority="392" operator="equal">
      <formula>"Energia"</formula>
    </cfRule>
  </conditionalFormatting>
  <conditionalFormatting sqref="D83:D84 D74 D65:D66 D63 D61">
    <cfRule type="cellIs" dxfId="4714" priority="391" operator="equal">
      <formula>"Energia"</formula>
    </cfRule>
  </conditionalFormatting>
  <conditionalFormatting sqref="D83:D84 D74 D65:D66 D63 D61">
    <cfRule type="cellIs" dxfId="4713" priority="390" operator="equal">
      <formula>"Energia"</formula>
    </cfRule>
  </conditionalFormatting>
  <conditionalFormatting sqref="E40">
    <cfRule type="cellIs" dxfId="4712" priority="389" operator="equal">
      <formula>"Energia"</formula>
    </cfRule>
  </conditionalFormatting>
  <conditionalFormatting sqref="E107 E102 E95 E70:E72 E64 E54 E47:E48 E45 E39 E35 E33 E31 E29 E24 E13:E14 E83:E84 D109:E109">
    <cfRule type="cellIs" dxfId="4711" priority="388" operator="equal">
      <formula>"Energia"</formula>
    </cfRule>
  </conditionalFormatting>
  <conditionalFormatting sqref="E102 E72 E54 E48">
    <cfRule type="cellIs" dxfId="4710" priority="381" operator="equal">
      <formula>"Energia"</formula>
    </cfRule>
    <cfRule type="cellIs" dxfId="4709" priority="383" operator="equal">
      <formula>"Operação"</formula>
    </cfRule>
    <cfRule type="cellIs" dxfId="4708" priority="384" operator="equal">
      <formula>"Chuva"</formula>
    </cfRule>
    <cfRule type="cellIs" dxfId="4707" priority="385" operator="equal">
      <formula>"Elétrico"</formula>
    </cfRule>
    <cfRule type="cellIs" dxfId="4706" priority="386" operator="equal">
      <formula>"Mecânico"</formula>
    </cfRule>
    <cfRule type="cellIs" dxfId="4705" priority="387" operator="equal">
      <formula>"Ok"</formula>
    </cfRule>
  </conditionalFormatting>
  <conditionalFormatting sqref="E102 E72 E54 E48">
    <cfRule type="cellIs" dxfId="4704" priority="382" operator="equal">
      <formula>"Feito"</formula>
    </cfRule>
  </conditionalFormatting>
  <conditionalFormatting sqref="G13 G7 F109 F106 F99 F87:F88 F52 F45:F48 F39 F36 F33:F34 F30 F24 F18 F16">
    <cfRule type="cellIs" dxfId="4703" priority="380" operator="equal">
      <formula>"Energia"</formula>
    </cfRule>
  </conditionalFormatting>
  <conditionalFormatting sqref="F106 F99 F39 F30 F24">
    <cfRule type="cellIs" dxfId="4702" priority="373" operator="equal">
      <formula>"Energia"</formula>
    </cfRule>
    <cfRule type="cellIs" dxfId="4701" priority="375" operator="equal">
      <formula>"Operação"</formula>
    </cfRule>
    <cfRule type="cellIs" dxfId="4700" priority="376" operator="equal">
      <formula>"Chuva"</formula>
    </cfRule>
    <cfRule type="cellIs" dxfId="4699" priority="377" operator="equal">
      <formula>"Elétrico"</formula>
    </cfRule>
    <cfRule type="cellIs" dxfId="4698" priority="378" operator="equal">
      <formula>"Mecânico"</formula>
    </cfRule>
    <cfRule type="cellIs" dxfId="4697" priority="379" operator="equal">
      <formula>"Ok"</formula>
    </cfRule>
  </conditionalFormatting>
  <conditionalFormatting sqref="F106 F99 F39 F30 F24">
    <cfRule type="cellIs" dxfId="4696" priority="374" operator="equal">
      <formula>"Feito"</formula>
    </cfRule>
  </conditionalFormatting>
  <conditionalFormatting sqref="G109">
    <cfRule type="cellIs" dxfId="4695" priority="366" operator="equal">
      <formula>"Energia"</formula>
    </cfRule>
    <cfRule type="cellIs" dxfId="4694" priority="368" operator="equal">
      <formula>"Operação"</formula>
    </cfRule>
    <cfRule type="cellIs" dxfId="4693" priority="369" operator="equal">
      <formula>"Chuva"</formula>
    </cfRule>
    <cfRule type="cellIs" dxfId="4692" priority="370" operator="equal">
      <formula>"Elétrico"</formula>
    </cfRule>
    <cfRule type="cellIs" dxfId="4691" priority="371" operator="equal">
      <formula>"Mecânico"</formula>
    </cfRule>
    <cfRule type="cellIs" dxfId="4690" priority="372" operator="equal">
      <formula>"Ok"</formula>
    </cfRule>
  </conditionalFormatting>
  <conditionalFormatting sqref="G109">
    <cfRule type="cellIs" dxfId="4689" priority="367" operator="equal">
      <formula>"Feito"</formula>
    </cfRule>
  </conditionalFormatting>
  <conditionalFormatting sqref="G87">
    <cfRule type="cellIs" dxfId="4688" priority="365" operator="equal">
      <formula>"Energia"</formula>
    </cfRule>
  </conditionalFormatting>
  <conditionalFormatting sqref="H106 H27 H14">
    <cfRule type="cellIs" dxfId="4687" priority="364" operator="equal">
      <formula>"Energia"</formula>
    </cfRule>
  </conditionalFormatting>
  <conditionalFormatting sqref="H65:H66 H63 H41 H39 H27 H14 H52:H53">
    <cfRule type="cellIs" dxfId="4686" priority="357" operator="equal">
      <formula>"Energia"</formula>
    </cfRule>
    <cfRule type="cellIs" dxfId="4685" priority="359" operator="equal">
      <formula>"Operação"</formula>
    </cfRule>
    <cfRule type="cellIs" dxfId="4684" priority="360" operator="equal">
      <formula>"Chuva"</formula>
    </cfRule>
    <cfRule type="cellIs" dxfId="4683" priority="361" operator="equal">
      <formula>"Elétrico"</formula>
    </cfRule>
    <cfRule type="cellIs" dxfId="4682" priority="362" operator="equal">
      <formula>"Mecânico"</formula>
    </cfRule>
    <cfRule type="cellIs" dxfId="4681" priority="363" operator="equal">
      <formula>"Ok"</formula>
    </cfRule>
  </conditionalFormatting>
  <conditionalFormatting sqref="H65:H66 H63 H41 H39 H27 H14 H52:H53">
    <cfRule type="cellIs" dxfId="4680" priority="358" operator="equal">
      <formula>"Feito"</formula>
    </cfRule>
  </conditionalFormatting>
  <conditionalFormatting sqref="H106 H27:H28">
    <cfRule type="cellIs" dxfId="4679" priority="350" operator="equal">
      <formula>"Energia"</formula>
    </cfRule>
    <cfRule type="cellIs" dxfId="4678" priority="352" operator="equal">
      <formula>"Operação"</formula>
    </cfRule>
    <cfRule type="cellIs" dxfId="4677" priority="353" operator="equal">
      <formula>"Chuva"</formula>
    </cfRule>
    <cfRule type="cellIs" dxfId="4676" priority="354" operator="equal">
      <formula>"Elétrico"</formula>
    </cfRule>
    <cfRule type="cellIs" dxfId="4675" priority="355" operator="equal">
      <formula>"Mecânico"</formula>
    </cfRule>
    <cfRule type="cellIs" dxfId="4674" priority="356" operator="equal">
      <formula>"Ok"</formula>
    </cfRule>
  </conditionalFormatting>
  <conditionalFormatting sqref="H106 H27:H28">
    <cfRule type="cellIs" dxfId="4673" priority="351" operator="equal">
      <formula>"Feito"</formula>
    </cfRule>
  </conditionalFormatting>
  <conditionalFormatting sqref="B107 B85:B86 B58 B53 B46 B40 B38 B33 B31 B25">
    <cfRule type="cellIs" dxfId="4672" priority="342" operator="equal">
      <formula>"Energia"</formula>
    </cfRule>
  </conditionalFormatting>
  <conditionalFormatting sqref="E20:F20 H20">
    <cfRule type="cellIs" dxfId="4671" priority="341" operator="equal">
      <formula>"Energia"</formula>
    </cfRule>
  </conditionalFormatting>
  <conditionalFormatting sqref="F20 H20">
    <cfRule type="cellIs" dxfId="4670" priority="334" operator="equal">
      <formula>"Energia"</formula>
    </cfRule>
    <cfRule type="cellIs" dxfId="4669" priority="336" operator="equal">
      <formula>"Operação"</formula>
    </cfRule>
    <cfRule type="cellIs" dxfId="4668" priority="337" operator="equal">
      <formula>"Chuva"</formula>
    </cfRule>
    <cfRule type="cellIs" dxfId="4667" priority="338" operator="equal">
      <formula>"Elétrico"</formula>
    </cfRule>
    <cfRule type="cellIs" dxfId="4666" priority="339" operator="equal">
      <formula>"Mecânico"</formula>
    </cfRule>
    <cfRule type="cellIs" dxfId="4665" priority="340" operator="equal">
      <formula>"Ok"</formula>
    </cfRule>
  </conditionalFormatting>
  <conditionalFormatting sqref="F20 H20">
    <cfRule type="cellIs" dxfId="4664" priority="335" operator="equal">
      <formula>"Feito"</formula>
    </cfRule>
  </conditionalFormatting>
  <conditionalFormatting sqref="F109 F104 F101 F91 F83:F84 F80 F74 F59:F60 F55 F52 F42:F43 F40 F31 F21 F16 F14">
    <cfRule type="cellIs" dxfId="4663" priority="333" operator="equal">
      <formula>"Energia"</formula>
    </cfRule>
  </conditionalFormatting>
  <conditionalFormatting sqref="F104 F101 F74 F59 F55 F40 F19">
    <cfRule type="cellIs" dxfId="4662" priority="326" operator="equal">
      <formula>"Energia"</formula>
    </cfRule>
    <cfRule type="cellIs" dxfId="4661" priority="328" operator="equal">
      <formula>"Operação"</formula>
    </cfRule>
    <cfRule type="cellIs" dxfId="4660" priority="329" operator="equal">
      <formula>"Chuva"</formula>
    </cfRule>
    <cfRule type="cellIs" dxfId="4659" priority="330" operator="equal">
      <formula>"Elétrico"</formula>
    </cfRule>
    <cfRule type="cellIs" dxfId="4658" priority="331" operator="equal">
      <formula>"Mecânico"</formula>
    </cfRule>
    <cfRule type="cellIs" dxfId="4657" priority="332" operator="equal">
      <formula>"Ok"</formula>
    </cfRule>
  </conditionalFormatting>
  <conditionalFormatting sqref="F104 F101 F74 F59 F55 F40 F19">
    <cfRule type="cellIs" dxfId="4656" priority="327" operator="equal">
      <formula>"Feito"</formula>
    </cfRule>
  </conditionalFormatting>
  <conditionalFormatting sqref="H107 H93 H80 H16:H17 H14">
    <cfRule type="cellIs" dxfId="4655" priority="325" operator="equal">
      <formula>"Energia"</formula>
    </cfRule>
  </conditionalFormatting>
  <conditionalFormatting sqref="H80 H58 H47:H48 H45 H40:H41 H16:H17 H14">
    <cfRule type="cellIs" dxfId="4654" priority="318" operator="equal">
      <formula>"Energia"</formula>
    </cfRule>
    <cfRule type="cellIs" dxfId="4653" priority="320" operator="equal">
      <formula>"Operação"</formula>
    </cfRule>
    <cfRule type="cellIs" dxfId="4652" priority="321" operator="equal">
      <formula>"Chuva"</formula>
    </cfRule>
    <cfRule type="cellIs" dxfId="4651" priority="322" operator="equal">
      <formula>"Elétrico"</formula>
    </cfRule>
    <cfRule type="cellIs" dxfId="4650" priority="323" operator="equal">
      <formula>"Mecânico"</formula>
    </cfRule>
    <cfRule type="cellIs" dxfId="4649" priority="324" operator="equal">
      <formula>"Ok"</formula>
    </cfRule>
  </conditionalFormatting>
  <conditionalFormatting sqref="H80 H58 H47:H48 H45 H40:H41 H16:H17 H14">
    <cfRule type="cellIs" dxfId="4648" priority="319" operator="equal">
      <formula>"Feito"</formula>
    </cfRule>
  </conditionalFormatting>
  <conditionalFormatting sqref="H93 H50 H15">
    <cfRule type="cellIs" dxfId="4647" priority="311" operator="equal">
      <formula>"Energia"</formula>
    </cfRule>
    <cfRule type="cellIs" dxfId="4646" priority="313" operator="equal">
      <formula>"Operação"</formula>
    </cfRule>
    <cfRule type="cellIs" dxfId="4645" priority="314" operator="equal">
      <formula>"Chuva"</formula>
    </cfRule>
    <cfRule type="cellIs" dxfId="4644" priority="315" operator="equal">
      <formula>"Elétrico"</formula>
    </cfRule>
    <cfRule type="cellIs" dxfId="4643" priority="316" operator="equal">
      <formula>"Mecânico"</formula>
    </cfRule>
    <cfRule type="cellIs" dxfId="4642" priority="317" operator="equal">
      <formula>"Ok"</formula>
    </cfRule>
  </conditionalFormatting>
  <conditionalFormatting sqref="H93 H50 H15">
    <cfRule type="cellIs" dxfId="4641" priority="312" operator="equal">
      <formula>"Feito"</formula>
    </cfRule>
  </conditionalFormatting>
  <conditionalFormatting sqref="B57 B47:B49 B45 B42 B38:B39 B29:B31 B18">
    <cfRule type="cellIs" dxfId="4640" priority="310" operator="equal">
      <formula>"Energia"</formula>
    </cfRule>
  </conditionalFormatting>
  <conditionalFormatting sqref="B109 B101 B97">
    <cfRule type="cellIs" dxfId="4639" priority="303" operator="equal">
      <formula>"Energia"</formula>
    </cfRule>
    <cfRule type="cellIs" dxfId="4638" priority="305" operator="equal">
      <formula>"Operação"</formula>
    </cfRule>
    <cfRule type="cellIs" dxfId="4637" priority="306" operator="equal">
      <formula>"Chuva"</formula>
    </cfRule>
    <cfRule type="cellIs" dxfId="4636" priority="307" operator="equal">
      <formula>"Elétrico"</formula>
    </cfRule>
    <cfRule type="cellIs" dxfId="4635" priority="308" operator="equal">
      <formula>"Mecânico"</formula>
    </cfRule>
    <cfRule type="cellIs" dxfId="4634" priority="309" operator="equal">
      <formula>"Ok"</formula>
    </cfRule>
  </conditionalFormatting>
  <conditionalFormatting sqref="B109 B101 B97">
    <cfRule type="cellIs" dxfId="4633" priority="304" operator="equal">
      <formula>"Feito"</formula>
    </cfRule>
  </conditionalFormatting>
  <conditionalFormatting sqref="C30:C31 C27:C28">
    <cfRule type="cellIs" dxfId="4632" priority="302" operator="equal">
      <formula>"Energia"</formula>
    </cfRule>
  </conditionalFormatting>
  <conditionalFormatting sqref="G11">
    <cfRule type="cellIs" dxfId="4631" priority="295" operator="equal">
      <formula>"Energia"</formula>
    </cfRule>
    <cfRule type="cellIs" dxfId="4630" priority="297" operator="equal">
      <formula>"Operação"</formula>
    </cfRule>
    <cfRule type="cellIs" dxfId="4629" priority="298" operator="equal">
      <formula>"Chuva"</formula>
    </cfRule>
    <cfRule type="cellIs" dxfId="4628" priority="299" operator="equal">
      <formula>"Elétrico"</formula>
    </cfRule>
    <cfRule type="cellIs" dxfId="4627" priority="300" operator="equal">
      <formula>"Mecânico"</formula>
    </cfRule>
    <cfRule type="cellIs" dxfId="4626" priority="301" operator="equal">
      <formula>"Ok"</formula>
    </cfRule>
  </conditionalFormatting>
  <conditionalFormatting sqref="G11">
    <cfRule type="cellIs" dxfId="4625" priority="296" operator="equal">
      <formula>"Feito"</formula>
    </cfRule>
  </conditionalFormatting>
  <conditionalFormatting sqref="G16 G14">
    <cfRule type="cellIs" dxfId="4624" priority="294" operator="equal">
      <formula>"Energia"</formula>
    </cfRule>
  </conditionalFormatting>
  <conditionalFormatting sqref="G16 G14">
    <cfRule type="cellIs" dxfId="4623" priority="287" operator="equal">
      <formula>"Energia"</formula>
    </cfRule>
    <cfRule type="cellIs" dxfId="4622" priority="289" operator="equal">
      <formula>"Operação"</formula>
    </cfRule>
    <cfRule type="cellIs" dxfId="4621" priority="290" operator="equal">
      <formula>"Chuva"</formula>
    </cfRule>
    <cfRule type="cellIs" dxfId="4620" priority="291" operator="equal">
      <formula>"Elétrico"</formula>
    </cfRule>
    <cfRule type="cellIs" dxfId="4619" priority="292" operator="equal">
      <formula>"Mecânico"</formula>
    </cfRule>
    <cfRule type="cellIs" dxfId="4618" priority="293" operator="equal">
      <formula>"Ok"</formula>
    </cfRule>
  </conditionalFormatting>
  <conditionalFormatting sqref="G16 G14">
    <cfRule type="cellIs" dxfId="4617" priority="288" operator="equal">
      <formula>"Feito"</formula>
    </cfRule>
  </conditionalFormatting>
  <conditionalFormatting sqref="G24:G25 G22">
    <cfRule type="cellIs" dxfId="4616" priority="280" operator="equal">
      <formula>"Energia"</formula>
    </cfRule>
    <cfRule type="cellIs" dxfId="4615" priority="282" operator="equal">
      <formula>"Operação"</formula>
    </cfRule>
    <cfRule type="cellIs" dxfId="4614" priority="283" operator="equal">
      <formula>"Chuva"</formula>
    </cfRule>
    <cfRule type="cellIs" dxfId="4613" priority="284" operator="equal">
      <formula>"Elétrico"</formula>
    </cfRule>
    <cfRule type="cellIs" dxfId="4612" priority="285" operator="equal">
      <formula>"Mecânico"</formula>
    </cfRule>
    <cfRule type="cellIs" dxfId="4611" priority="286" operator="equal">
      <formula>"Ok"</formula>
    </cfRule>
  </conditionalFormatting>
  <conditionalFormatting sqref="G24:G25 G22">
    <cfRule type="cellIs" dxfId="4610" priority="281" operator="equal">
      <formula>"Feito"</formula>
    </cfRule>
  </conditionalFormatting>
  <conditionalFormatting sqref="G22:G25">
    <cfRule type="cellIs" dxfId="4609" priority="279" operator="equal">
      <formula>"Energia"</formula>
    </cfRule>
  </conditionalFormatting>
  <conditionalFormatting sqref="G22:G25">
    <cfRule type="cellIs" dxfId="4608" priority="272" operator="equal">
      <formula>"Energia"</formula>
    </cfRule>
    <cfRule type="cellIs" dxfId="4607" priority="274" operator="equal">
      <formula>"Operação"</formula>
    </cfRule>
    <cfRule type="cellIs" dxfId="4606" priority="275" operator="equal">
      <formula>"Chuva"</formula>
    </cfRule>
    <cfRule type="cellIs" dxfId="4605" priority="276" operator="equal">
      <formula>"Elétrico"</formula>
    </cfRule>
    <cfRule type="cellIs" dxfId="4604" priority="277" operator="equal">
      <formula>"Mecânico"</formula>
    </cfRule>
    <cfRule type="cellIs" dxfId="4603" priority="278" operator="equal">
      <formula>"Ok"</formula>
    </cfRule>
  </conditionalFormatting>
  <conditionalFormatting sqref="G22:G25">
    <cfRule type="cellIs" dxfId="4602" priority="273" operator="equal">
      <formula>"Feito"</formula>
    </cfRule>
  </conditionalFormatting>
  <conditionalFormatting sqref="G65:G66 G57:G58">
    <cfRule type="cellIs" dxfId="4601" priority="265" operator="equal">
      <formula>"Energia"</formula>
    </cfRule>
    <cfRule type="cellIs" dxfId="4600" priority="267" operator="equal">
      <formula>"Operação"</formula>
    </cfRule>
    <cfRule type="cellIs" dxfId="4599" priority="268" operator="equal">
      <formula>"Chuva"</formula>
    </cfRule>
    <cfRule type="cellIs" dxfId="4598" priority="269" operator="equal">
      <formula>"Elétrico"</formula>
    </cfRule>
    <cfRule type="cellIs" dxfId="4597" priority="270" operator="equal">
      <formula>"Mecânico"</formula>
    </cfRule>
    <cfRule type="cellIs" dxfId="4596" priority="271" operator="equal">
      <formula>"Ok"</formula>
    </cfRule>
  </conditionalFormatting>
  <conditionalFormatting sqref="G65:G66 G57:G58">
    <cfRule type="cellIs" dxfId="4595" priority="266" operator="equal">
      <formula>"Feito"</formula>
    </cfRule>
  </conditionalFormatting>
  <conditionalFormatting sqref="G65:G66 G57:G58">
    <cfRule type="cellIs" dxfId="4594" priority="264" operator="equal">
      <formula>"Energia"</formula>
    </cfRule>
  </conditionalFormatting>
  <conditionalFormatting sqref="G99 G85:G86">
    <cfRule type="cellIs" dxfId="4593" priority="257" operator="equal">
      <formula>"Energia"</formula>
    </cfRule>
    <cfRule type="cellIs" dxfId="4592" priority="259" operator="equal">
      <formula>"Operação"</formula>
    </cfRule>
    <cfRule type="cellIs" dxfId="4591" priority="260" operator="equal">
      <formula>"Chuva"</formula>
    </cfRule>
    <cfRule type="cellIs" dxfId="4590" priority="261" operator="equal">
      <formula>"Elétrico"</formula>
    </cfRule>
    <cfRule type="cellIs" dxfId="4589" priority="262" operator="equal">
      <formula>"Mecânico"</formula>
    </cfRule>
    <cfRule type="cellIs" dxfId="4588" priority="263" operator="equal">
      <formula>"Ok"</formula>
    </cfRule>
  </conditionalFormatting>
  <conditionalFormatting sqref="G99 G85:G86">
    <cfRule type="cellIs" dxfId="4587" priority="258" operator="equal">
      <formula>"Feito"</formula>
    </cfRule>
  </conditionalFormatting>
  <conditionalFormatting sqref="H25 H16">
    <cfRule type="cellIs" dxfId="4586" priority="256" operator="equal">
      <formula>"Energia"</formula>
    </cfRule>
  </conditionalFormatting>
  <conditionalFormatting sqref="H25 H16">
    <cfRule type="cellIs" dxfId="4585" priority="249" operator="equal">
      <formula>"Energia"</formula>
    </cfRule>
    <cfRule type="cellIs" dxfId="4584" priority="251" operator="equal">
      <formula>"Operação"</formula>
    </cfRule>
    <cfRule type="cellIs" dxfId="4583" priority="252" operator="equal">
      <formula>"Chuva"</formula>
    </cfRule>
    <cfRule type="cellIs" dxfId="4582" priority="253" operator="equal">
      <formula>"Elétrico"</formula>
    </cfRule>
    <cfRule type="cellIs" dxfId="4581" priority="254" operator="equal">
      <formula>"Mecânico"</formula>
    </cfRule>
    <cfRule type="cellIs" dxfId="4580" priority="255" operator="equal">
      <formula>"Ok"</formula>
    </cfRule>
  </conditionalFormatting>
  <conditionalFormatting sqref="H25 H16">
    <cfRule type="cellIs" dxfId="4579" priority="250" operator="equal">
      <formula>"Feito"</formula>
    </cfRule>
  </conditionalFormatting>
  <conditionalFormatting sqref="H25 H19">
    <cfRule type="cellIs" dxfId="4578" priority="242" operator="equal">
      <formula>"Energia"</formula>
    </cfRule>
    <cfRule type="cellIs" dxfId="4577" priority="244" operator="equal">
      <formula>"Operação"</formula>
    </cfRule>
    <cfRule type="cellIs" dxfId="4576" priority="245" operator="equal">
      <formula>"Chuva"</formula>
    </cfRule>
    <cfRule type="cellIs" dxfId="4575" priority="246" operator="equal">
      <formula>"Elétrico"</formula>
    </cfRule>
    <cfRule type="cellIs" dxfId="4574" priority="247" operator="equal">
      <formula>"Mecânico"</formula>
    </cfRule>
    <cfRule type="cellIs" dxfId="4573" priority="248" operator="equal">
      <formula>"Ok"</formula>
    </cfRule>
  </conditionalFormatting>
  <conditionalFormatting sqref="H25 H19">
    <cfRule type="cellIs" dxfId="4572" priority="243" operator="equal">
      <formula>"Feito"</formula>
    </cfRule>
  </conditionalFormatting>
  <conditionalFormatting sqref="H97 H80 H71:H72 H47 H49:H50 H58:H60 H74:H75 H84:H88 H101:H102 H104:H105">
    <cfRule type="cellIs" dxfId="4571" priority="235" operator="equal">
      <formula>"Energia"</formula>
    </cfRule>
    <cfRule type="cellIs" dxfId="4570" priority="237" operator="equal">
      <formula>"Operação"</formula>
    </cfRule>
    <cfRule type="cellIs" dxfId="4569" priority="238" operator="equal">
      <formula>"Chuva"</formula>
    </cfRule>
    <cfRule type="cellIs" dxfId="4568" priority="239" operator="equal">
      <formula>"Elétrico"</formula>
    </cfRule>
    <cfRule type="cellIs" dxfId="4567" priority="240" operator="equal">
      <formula>"Mecânico"</formula>
    </cfRule>
    <cfRule type="cellIs" dxfId="4566" priority="241" operator="equal">
      <formula>"Ok"</formula>
    </cfRule>
  </conditionalFormatting>
  <conditionalFormatting sqref="H97 H80 H71:H72 H47 H49:H50 H58:H60 H74:H75 H84:H88 H101:H102 H104:H105">
    <cfRule type="cellIs" dxfId="4565" priority="236" operator="equal">
      <formula>"Feito"</formula>
    </cfRule>
  </conditionalFormatting>
  <conditionalFormatting sqref="H97 H71:H72 H49:H50 H74:H75 H101:H102 H104:H105">
    <cfRule type="cellIs" dxfId="4564" priority="228" operator="equal">
      <formula>"Energia"</formula>
    </cfRule>
    <cfRule type="cellIs" dxfId="4563" priority="230" operator="equal">
      <formula>"Operação"</formula>
    </cfRule>
    <cfRule type="cellIs" dxfId="4562" priority="231" operator="equal">
      <formula>"Chuva"</formula>
    </cfRule>
    <cfRule type="cellIs" dxfId="4561" priority="232" operator="equal">
      <formula>"Elétrico"</formula>
    </cfRule>
    <cfRule type="cellIs" dxfId="4560" priority="233" operator="equal">
      <formula>"Mecânico"</formula>
    </cfRule>
    <cfRule type="cellIs" dxfId="4559" priority="234" operator="equal">
      <formula>"Ok"</formula>
    </cfRule>
  </conditionalFormatting>
  <conditionalFormatting sqref="H97 H71:H72 H49:H50 H74:H75 H101:H102 H104:H105">
    <cfRule type="cellIs" dxfId="4558" priority="229" operator="equal">
      <formula>"Feito"</formula>
    </cfRule>
  </conditionalFormatting>
  <conditionalFormatting sqref="H104 H97 H85:H88 H80">
    <cfRule type="cellIs" dxfId="4557" priority="227" operator="equal">
      <formula>"Energia"</formula>
    </cfRule>
  </conditionalFormatting>
  <conditionalFormatting sqref="B107 B102 B83:B85 B56:B58 B50 B47 B41:B42 B37 B30 B22 B16:B17">
    <cfRule type="cellIs" dxfId="4556" priority="226" operator="equal">
      <formula>"Energia"</formula>
    </cfRule>
  </conditionalFormatting>
  <conditionalFormatting sqref="B102 B17">
    <cfRule type="cellIs" dxfId="4555" priority="219" operator="equal">
      <formula>"Energia"</formula>
    </cfRule>
    <cfRule type="cellIs" dxfId="4554" priority="221" operator="equal">
      <formula>"Operação"</formula>
    </cfRule>
    <cfRule type="cellIs" dxfId="4553" priority="222" operator="equal">
      <formula>"Chuva"</formula>
    </cfRule>
    <cfRule type="cellIs" dxfId="4552" priority="223" operator="equal">
      <formula>"Elétrico"</formula>
    </cfRule>
    <cfRule type="cellIs" dxfId="4551" priority="224" operator="equal">
      <formula>"Mecânico"</formula>
    </cfRule>
    <cfRule type="cellIs" dxfId="4550" priority="225" operator="equal">
      <formula>"Ok"</formula>
    </cfRule>
  </conditionalFormatting>
  <conditionalFormatting sqref="B102 B17">
    <cfRule type="cellIs" dxfId="4549" priority="220" operator="equal">
      <formula>"Feito"</formula>
    </cfRule>
  </conditionalFormatting>
  <conditionalFormatting sqref="C23 C17">
    <cfRule type="cellIs" dxfId="4548" priority="212" operator="equal">
      <formula>"Energia"</formula>
    </cfRule>
    <cfRule type="cellIs" dxfId="4547" priority="214" operator="equal">
      <formula>"Operação"</formula>
    </cfRule>
    <cfRule type="cellIs" dxfId="4546" priority="215" operator="equal">
      <formula>"Chuva"</formula>
    </cfRule>
    <cfRule type="cellIs" dxfId="4545" priority="216" operator="equal">
      <formula>"Elétrico"</formula>
    </cfRule>
    <cfRule type="cellIs" dxfId="4544" priority="217" operator="equal">
      <formula>"Mecânico"</formula>
    </cfRule>
    <cfRule type="cellIs" dxfId="4543" priority="218" operator="equal">
      <formula>"Ok"</formula>
    </cfRule>
  </conditionalFormatting>
  <conditionalFormatting sqref="C23 C17">
    <cfRule type="cellIs" dxfId="4542" priority="213" operator="equal">
      <formula>"Feito"</formula>
    </cfRule>
  </conditionalFormatting>
  <conditionalFormatting sqref="C36 C29 C25 C23 C38:C40">
    <cfRule type="cellIs" dxfId="4541" priority="211" operator="equal">
      <formula>"Energia"</formula>
    </cfRule>
  </conditionalFormatting>
  <conditionalFormatting sqref="C107 C109 C101 C86:C87 C80 C65 C59:C60 C52:C53 C50">
    <cfRule type="cellIs" dxfId="4540" priority="210" operator="equal">
      <formula>"Energia"</formula>
    </cfRule>
  </conditionalFormatting>
  <conditionalFormatting sqref="D19">
    <cfRule type="cellIs" dxfId="4539" priority="209" operator="equal">
      <formula>"Energia"</formula>
    </cfRule>
  </conditionalFormatting>
  <conditionalFormatting sqref="D25">
    <cfRule type="cellIs" dxfId="4538" priority="208" operator="equal">
      <formula>"Energia"</formula>
    </cfRule>
  </conditionalFormatting>
  <conditionalFormatting sqref="D25">
    <cfRule type="cellIs" dxfId="4537" priority="207" operator="equal">
      <formula>"Energia"</formula>
    </cfRule>
  </conditionalFormatting>
  <conditionalFormatting sqref="D104 D102 D88 D83:D85 D75 D71:D72 D61 D56:D58 D50 D46 D41">
    <cfRule type="cellIs" dxfId="4536" priority="206" operator="equal">
      <formula>"Energia"</formula>
    </cfRule>
  </conditionalFormatting>
  <conditionalFormatting sqref="D104 D102 D88 D83:D85 D75 D71:D72 D61 D56:D58 D50 D46 D41">
    <cfRule type="cellIs" dxfId="4535" priority="205" operator="equal">
      <formula>"Energia"</formula>
    </cfRule>
  </conditionalFormatting>
  <conditionalFormatting sqref="D104 D102 D88 D83:D85 D75 D71:D72 D61 D56:D58 D50 D46 D41">
    <cfRule type="cellIs" dxfId="4534" priority="204" operator="equal">
      <formula>"Energia"</formula>
    </cfRule>
  </conditionalFormatting>
  <conditionalFormatting sqref="E51">
    <cfRule type="cellIs" dxfId="4533" priority="197" operator="equal">
      <formula>"Energia"</formula>
    </cfRule>
    <cfRule type="cellIs" dxfId="4532" priority="199" operator="equal">
      <formula>"Operação"</formula>
    </cfRule>
    <cfRule type="cellIs" dxfId="4531" priority="200" operator="equal">
      <formula>"Chuva"</formula>
    </cfRule>
    <cfRule type="cellIs" dxfId="4530" priority="201" operator="equal">
      <formula>"Elétrico"</formula>
    </cfRule>
    <cfRule type="cellIs" dxfId="4529" priority="202" operator="equal">
      <formula>"Mecânico"</formula>
    </cfRule>
    <cfRule type="cellIs" dxfId="4528" priority="203" operator="equal">
      <formula>"Ok"</formula>
    </cfRule>
  </conditionalFormatting>
  <conditionalFormatting sqref="E51">
    <cfRule type="cellIs" dxfId="4527" priority="198" operator="equal">
      <formula>"Feito"</formula>
    </cfRule>
  </conditionalFormatting>
  <conditionalFormatting sqref="E51">
    <cfRule type="cellIs" dxfId="4526" priority="196" operator="equal">
      <formula>"Energia"</formula>
    </cfRule>
  </conditionalFormatting>
  <conditionalFormatting sqref="E51">
    <cfRule type="cellIs" dxfId="4525" priority="195" operator="equal">
      <formula>"Energia"</formula>
    </cfRule>
  </conditionalFormatting>
  <conditionalFormatting sqref="E51">
    <cfRule type="cellIs" dxfId="4524" priority="194" operator="equal">
      <formula>"Energia"</formula>
    </cfRule>
  </conditionalFormatting>
  <conditionalFormatting sqref="E35 E33 E26 E20 E15:E16">
    <cfRule type="cellIs" dxfId="4523" priority="193" operator="equal">
      <formula>"Energia"</formula>
    </cfRule>
  </conditionalFormatting>
  <conditionalFormatting sqref="E26">
    <cfRule type="cellIs" dxfId="4522" priority="186" operator="equal">
      <formula>"Energia"</formula>
    </cfRule>
    <cfRule type="cellIs" dxfId="4521" priority="188" operator="equal">
      <formula>"Operação"</formula>
    </cfRule>
    <cfRule type="cellIs" dxfId="4520" priority="189" operator="equal">
      <formula>"Chuva"</formula>
    </cfRule>
    <cfRule type="cellIs" dxfId="4519" priority="190" operator="equal">
      <formula>"Elétrico"</formula>
    </cfRule>
    <cfRule type="cellIs" dxfId="4518" priority="191" operator="equal">
      <formula>"Mecânico"</formula>
    </cfRule>
    <cfRule type="cellIs" dxfId="4517" priority="192" operator="equal">
      <formula>"Ok"</formula>
    </cfRule>
  </conditionalFormatting>
  <conditionalFormatting sqref="E26">
    <cfRule type="cellIs" dxfId="4516" priority="187" operator="equal">
      <formula>"Feito"</formula>
    </cfRule>
  </conditionalFormatting>
  <conditionalFormatting sqref="E81 E59:E60 E47 E39:E40">
    <cfRule type="cellIs" dxfId="4515" priority="185" operator="equal">
      <formula>"Energia"</formula>
    </cfRule>
  </conditionalFormatting>
  <conditionalFormatting sqref="E81 E59:E60 E47 E39:E40">
    <cfRule type="cellIs" dxfId="4514" priority="184" operator="equal">
      <formula>"Energia"</formula>
    </cfRule>
  </conditionalFormatting>
  <conditionalFormatting sqref="E59:E60">
    <cfRule type="cellIs" dxfId="4513" priority="177" operator="equal">
      <formula>"Energia"</formula>
    </cfRule>
    <cfRule type="cellIs" dxfId="4512" priority="179" operator="equal">
      <formula>"Operação"</formula>
    </cfRule>
    <cfRule type="cellIs" dxfId="4511" priority="180" operator="equal">
      <formula>"Chuva"</formula>
    </cfRule>
    <cfRule type="cellIs" dxfId="4510" priority="181" operator="equal">
      <formula>"Elétrico"</formula>
    </cfRule>
    <cfRule type="cellIs" dxfId="4509" priority="182" operator="equal">
      <formula>"Mecânico"</formula>
    </cfRule>
    <cfRule type="cellIs" dxfId="4508" priority="183" operator="equal">
      <formula>"Ok"</formula>
    </cfRule>
  </conditionalFormatting>
  <conditionalFormatting sqref="E59:E60">
    <cfRule type="cellIs" dxfId="4507" priority="178" operator="equal">
      <formula>"Feito"</formula>
    </cfRule>
  </conditionalFormatting>
  <conditionalFormatting sqref="F57:F58 F50:F52 F47 F31 F26 F17 F14 F11">
    <cfRule type="cellIs" dxfId="4506" priority="169" operator="equal">
      <formula>"Energia"</formula>
    </cfRule>
  </conditionalFormatting>
  <conditionalFormatting sqref="F57:F58 F50:F51 F38 F26">
    <cfRule type="cellIs" dxfId="4505" priority="162" operator="equal">
      <formula>"Energia"</formula>
    </cfRule>
    <cfRule type="cellIs" dxfId="4504" priority="164" operator="equal">
      <formula>"Operação"</formula>
    </cfRule>
    <cfRule type="cellIs" dxfId="4503" priority="165" operator="equal">
      <formula>"Chuva"</formula>
    </cfRule>
    <cfRule type="cellIs" dxfId="4502" priority="166" operator="equal">
      <formula>"Elétrico"</formula>
    </cfRule>
    <cfRule type="cellIs" dxfId="4501" priority="167" operator="equal">
      <formula>"Mecânico"</formula>
    </cfRule>
    <cfRule type="cellIs" dxfId="4500" priority="168" operator="equal">
      <formula>"Ok"</formula>
    </cfRule>
  </conditionalFormatting>
  <conditionalFormatting sqref="F57:F58 F50:F51 F38 F26">
    <cfRule type="cellIs" dxfId="4499" priority="163" operator="equal">
      <formula>"Feito"</formula>
    </cfRule>
  </conditionalFormatting>
  <conditionalFormatting sqref="G15">
    <cfRule type="cellIs" dxfId="4498" priority="155" operator="equal">
      <formula>"Energia"</formula>
    </cfRule>
    <cfRule type="cellIs" dxfId="4497" priority="157" operator="equal">
      <formula>"Operação"</formula>
    </cfRule>
    <cfRule type="cellIs" dxfId="4496" priority="158" operator="equal">
      <formula>"Chuva"</formula>
    </cfRule>
    <cfRule type="cellIs" dxfId="4495" priority="159" operator="equal">
      <formula>"Elétrico"</formula>
    </cfRule>
    <cfRule type="cellIs" dxfId="4494" priority="160" operator="equal">
      <formula>"Mecânico"</formula>
    </cfRule>
    <cfRule type="cellIs" dxfId="4493" priority="161" operator="equal">
      <formula>"Ok"</formula>
    </cfRule>
  </conditionalFormatting>
  <conditionalFormatting sqref="G15">
    <cfRule type="cellIs" dxfId="4492" priority="156" operator="equal">
      <formula>"Feito"</formula>
    </cfRule>
  </conditionalFormatting>
  <conditionalFormatting sqref="G16">
    <cfRule type="cellIs" dxfId="4491" priority="154" operator="equal">
      <formula>"Energia"</formula>
    </cfRule>
  </conditionalFormatting>
  <conditionalFormatting sqref="G16">
    <cfRule type="cellIs" dxfId="4490" priority="147" operator="equal">
      <formula>"Energia"</formula>
    </cfRule>
    <cfRule type="cellIs" dxfId="4489" priority="149" operator="equal">
      <formula>"Operação"</formula>
    </cfRule>
    <cfRule type="cellIs" dxfId="4488" priority="150" operator="equal">
      <formula>"Chuva"</formula>
    </cfRule>
    <cfRule type="cellIs" dxfId="4487" priority="151" operator="equal">
      <formula>"Elétrico"</formula>
    </cfRule>
    <cfRule type="cellIs" dxfId="4486" priority="152" operator="equal">
      <formula>"Mecânico"</formula>
    </cfRule>
    <cfRule type="cellIs" dxfId="4485" priority="153" operator="equal">
      <formula>"Ok"</formula>
    </cfRule>
  </conditionalFormatting>
  <conditionalFormatting sqref="G16">
    <cfRule type="cellIs" dxfId="4484" priority="148" operator="equal">
      <formula>"Feito"</formula>
    </cfRule>
  </conditionalFormatting>
  <conditionalFormatting sqref="G88 G84 G80 G71:G73 G20:G21 G17 G36:H36">
    <cfRule type="cellIs" dxfId="4483" priority="146" operator="equal">
      <formula>"Energia"</formula>
    </cfRule>
  </conditionalFormatting>
  <conditionalFormatting sqref="G97 G88 G84 G80 G71:G73 G56 G32 G20:G21 G17 G36:H36">
    <cfRule type="cellIs" dxfId="4482" priority="139" operator="equal">
      <formula>"Energia"</formula>
    </cfRule>
    <cfRule type="cellIs" dxfId="4481" priority="141" operator="equal">
      <formula>"Operação"</formula>
    </cfRule>
    <cfRule type="cellIs" dxfId="4480" priority="142" operator="equal">
      <formula>"Chuva"</formula>
    </cfRule>
    <cfRule type="cellIs" dxfId="4479" priority="143" operator="equal">
      <formula>"Elétrico"</formula>
    </cfRule>
    <cfRule type="cellIs" dxfId="4478" priority="144" operator="equal">
      <formula>"Mecânico"</formula>
    </cfRule>
    <cfRule type="cellIs" dxfId="4477" priority="145" operator="equal">
      <formula>"Ok"</formula>
    </cfRule>
  </conditionalFormatting>
  <conditionalFormatting sqref="G97 G88 G84 G80 G71:G73 G56 G32 G20:G21 G17 G36:H36">
    <cfRule type="cellIs" dxfId="4476" priority="140" operator="equal">
      <formula>"Feito"</formula>
    </cfRule>
  </conditionalFormatting>
  <conditionalFormatting sqref="G107 G104:G105 G101:G102 G97 G88 G84 G80 G75 G71:G73 G56 G51 G39:G40 G32 G19:G21 G17 G36:H36">
    <cfRule type="cellIs" dxfId="4475" priority="132" operator="equal">
      <formula>"Energia"</formula>
    </cfRule>
    <cfRule type="cellIs" dxfId="4474" priority="134" operator="equal">
      <formula>"Operação"</formula>
    </cfRule>
    <cfRule type="cellIs" dxfId="4473" priority="135" operator="equal">
      <formula>"Chuva"</formula>
    </cfRule>
    <cfRule type="cellIs" dxfId="4472" priority="136" operator="equal">
      <formula>"Elétrico"</formula>
    </cfRule>
    <cfRule type="cellIs" dxfId="4471" priority="137" operator="equal">
      <formula>"Mecânico"</formula>
    </cfRule>
    <cfRule type="cellIs" dxfId="4470" priority="138" operator="equal">
      <formula>"Ok"</formula>
    </cfRule>
  </conditionalFormatting>
  <conditionalFormatting sqref="G107 G104:G105 G101:G102 G97 G88 G84 G80 G75 G71:G73 G56 G51 G39:G40 G32 G19:G21 G17 G36:H36">
    <cfRule type="cellIs" dxfId="4469" priority="133" operator="equal">
      <formula>"Feito"</formula>
    </cfRule>
  </conditionalFormatting>
  <conditionalFormatting sqref="H16 H13">
    <cfRule type="cellIs" dxfId="4468" priority="131" operator="equal">
      <formula>"Energia"</formula>
    </cfRule>
  </conditionalFormatting>
  <conditionalFormatting sqref="H16 H13">
    <cfRule type="cellIs" dxfId="4467" priority="124" operator="equal">
      <formula>"Energia"</formula>
    </cfRule>
    <cfRule type="cellIs" dxfId="4466" priority="126" operator="equal">
      <formula>"Operação"</formula>
    </cfRule>
    <cfRule type="cellIs" dxfId="4465" priority="127" operator="equal">
      <formula>"Chuva"</formula>
    </cfRule>
    <cfRule type="cellIs" dxfId="4464" priority="128" operator="equal">
      <formula>"Elétrico"</formula>
    </cfRule>
    <cfRule type="cellIs" dxfId="4463" priority="129" operator="equal">
      <formula>"Mecânico"</formula>
    </cfRule>
    <cfRule type="cellIs" dxfId="4462" priority="130" operator="equal">
      <formula>"Ok"</formula>
    </cfRule>
  </conditionalFormatting>
  <conditionalFormatting sqref="H16 H13">
    <cfRule type="cellIs" dxfId="4461" priority="125" operator="equal">
      <formula>"Feito"</formula>
    </cfRule>
  </conditionalFormatting>
  <conditionalFormatting sqref="H109 H93 H38 H49:H50 H73:H75 H102 H105">
    <cfRule type="cellIs" dxfId="4460" priority="117" operator="equal">
      <formula>"Energia"</formula>
    </cfRule>
    <cfRule type="cellIs" dxfId="4459" priority="119" operator="equal">
      <formula>"Operação"</formula>
    </cfRule>
    <cfRule type="cellIs" dxfId="4458" priority="120" operator="equal">
      <formula>"Chuva"</formula>
    </cfRule>
    <cfRule type="cellIs" dxfId="4457" priority="121" operator="equal">
      <formula>"Elétrico"</formula>
    </cfRule>
    <cfRule type="cellIs" dxfId="4456" priority="122" operator="equal">
      <formula>"Mecânico"</formula>
    </cfRule>
    <cfRule type="cellIs" dxfId="4455" priority="123" operator="equal">
      <formula>"Ok"</formula>
    </cfRule>
  </conditionalFormatting>
  <conditionalFormatting sqref="H109 H93 H38 H49:H50 H73:H75 H102 H105">
    <cfRule type="cellIs" dxfId="4454" priority="118" operator="equal">
      <formula>"Feito"</formula>
    </cfRule>
  </conditionalFormatting>
  <conditionalFormatting sqref="H105 H102 H86:H87 H73 H59:H60 H56 H46 H41 H38">
    <cfRule type="cellIs" dxfId="4453" priority="110" operator="equal">
      <formula>"Energia"</formula>
    </cfRule>
    <cfRule type="cellIs" dxfId="4452" priority="112" operator="equal">
      <formula>"Operação"</formula>
    </cfRule>
    <cfRule type="cellIs" dxfId="4451" priority="113" operator="equal">
      <formula>"Chuva"</formula>
    </cfRule>
    <cfRule type="cellIs" dxfId="4450" priority="114" operator="equal">
      <formula>"Elétrico"</formula>
    </cfRule>
    <cfRule type="cellIs" dxfId="4449" priority="115" operator="equal">
      <formula>"Mecânico"</formula>
    </cfRule>
    <cfRule type="cellIs" dxfId="4448" priority="116" operator="equal">
      <formula>"Ok"</formula>
    </cfRule>
  </conditionalFormatting>
  <conditionalFormatting sqref="H105 H102 H86:H87 H73 H59:H60 H56 H46 H41 H38">
    <cfRule type="cellIs" dxfId="4447" priority="111" operator="equal">
      <formula>"Feito"</formula>
    </cfRule>
  </conditionalFormatting>
  <conditionalFormatting sqref="H109 H107 H105 H102 H93 H86:H87">
    <cfRule type="cellIs" dxfId="4446" priority="109" operator="equal">
      <formula>"Energia"</formula>
    </cfRule>
  </conditionalFormatting>
  <conditionalFormatting sqref="B80 B32 B23">
    <cfRule type="cellIs" dxfId="4445" priority="102" operator="equal">
      <formula>"Energia"</formula>
    </cfRule>
    <cfRule type="cellIs" dxfId="4444" priority="104" operator="equal">
      <formula>"Operação"</formula>
    </cfRule>
    <cfRule type="cellIs" dxfId="4443" priority="105" operator="equal">
      <formula>"Chuva"</formula>
    </cfRule>
    <cfRule type="cellIs" dxfId="4442" priority="106" operator="equal">
      <formula>"Elétrico"</formula>
    </cfRule>
    <cfRule type="cellIs" dxfId="4441" priority="107" operator="equal">
      <formula>"Mecânico"</formula>
    </cfRule>
    <cfRule type="cellIs" dxfId="4440" priority="108" operator="equal">
      <formula>"Ok"</formula>
    </cfRule>
  </conditionalFormatting>
  <conditionalFormatting sqref="B80 B32 B23">
    <cfRule type="cellIs" dxfId="4439" priority="103" operator="equal">
      <formula>"Feito"</formula>
    </cfRule>
  </conditionalFormatting>
  <conditionalFormatting sqref="C109 C107 C83:C84 C56 C52 C50 C47 C33 C31 B105:C105 B80 B93 B75:C75 B56:B58 B51 B40 B42 B37 B32:B33 B29:B30 B26 B23">
    <cfRule type="cellIs" dxfId="4438" priority="101" operator="equal">
      <formula>"Energia"</formula>
    </cfRule>
  </conditionalFormatting>
  <conditionalFormatting sqref="D40:D41 D38 D33 D31 D20 D16">
    <cfRule type="cellIs" dxfId="4437" priority="100" operator="equal">
      <formula>"Energia"</formula>
    </cfRule>
  </conditionalFormatting>
  <conditionalFormatting sqref="D109">
    <cfRule type="cellIs" dxfId="4436" priority="99" operator="equal">
      <formula>"Energia"</formula>
    </cfRule>
  </conditionalFormatting>
  <conditionalFormatting sqref="D109">
    <cfRule type="cellIs" dxfId="4435" priority="98" operator="equal">
      <formula>"Energia"</formula>
    </cfRule>
  </conditionalFormatting>
  <conditionalFormatting sqref="D109">
    <cfRule type="cellIs" dxfId="4434" priority="97" operator="equal">
      <formula>"Energia"</formula>
    </cfRule>
  </conditionalFormatting>
  <conditionalFormatting sqref="D109">
    <cfRule type="cellIs" dxfId="4433" priority="96" operator="equal">
      <formula>"Energia"</formula>
    </cfRule>
  </conditionalFormatting>
  <conditionalFormatting sqref="D105">
    <cfRule type="cellIs" dxfId="4432" priority="95" operator="equal">
      <formula>"Energia"</formula>
    </cfRule>
  </conditionalFormatting>
  <conditionalFormatting sqref="D105">
    <cfRule type="cellIs" dxfId="4431" priority="94" operator="equal">
      <formula>"Energia"</formula>
    </cfRule>
  </conditionalFormatting>
  <conditionalFormatting sqref="D105">
    <cfRule type="cellIs" dxfId="4430" priority="93" operator="equal">
      <formula>"Energia"</formula>
    </cfRule>
  </conditionalFormatting>
  <conditionalFormatting sqref="D105">
    <cfRule type="cellIs" dxfId="4429" priority="92" operator="equal">
      <formula>"Energia"</formula>
    </cfRule>
  </conditionalFormatting>
  <conditionalFormatting sqref="E42">
    <cfRule type="cellIs" dxfId="4428" priority="91" operator="equal">
      <formula>"Energia"</formula>
    </cfRule>
  </conditionalFormatting>
  <conditionalFormatting sqref="E42">
    <cfRule type="cellIs" dxfId="4427" priority="90" operator="equal">
      <formula>"Energia"</formula>
    </cfRule>
  </conditionalFormatting>
  <conditionalFormatting sqref="E42">
    <cfRule type="cellIs" dxfId="4426" priority="89" operator="equal">
      <formula>"Energia"</formula>
    </cfRule>
  </conditionalFormatting>
  <conditionalFormatting sqref="D39">
    <cfRule type="cellIs" dxfId="4425" priority="88" operator="equal">
      <formula>"Energia"</formula>
    </cfRule>
  </conditionalFormatting>
  <conditionalFormatting sqref="D39">
    <cfRule type="cellIs" dxfId="4424" priority="87" operator="equal">
      <formula>"Energia"</formula>
    </cfRule>
  </conditionalFormatting>
  <conditionalFormatting sqref="D39">
    <cfRule type="cellIs" dxfId="4423" priority="86" operator="equal">
      <formula>"Energia"</formula>
    </cfRule>
  </conditionalFormatting>
  <conditionalFormatting sqref="E49">
    <cfRule type="cellIs" dxfId="4422" priority="79" operator="equal">
      <formula>"Energia"</formula>
    </cfRule>
    <cfRule type="cellIs" dxfId="4421" priority="81" operator="equal">
      <formula>"Operação"</formula>
    </cfRule>
    <cfRule type="cellIs" dxfId="4420" priority="82" operator="equal">
      <formula>"Chuva"</formula>
    </cfRule>
    <cfRule type="cellIs" dxfId="4419" priority="83" operator="equal">
      <formula>"Elétrico"</formula>
    </cfRule>
    <cfRule type="cellIs" dxfId="4418" priority="84" operator="equal">
      <formula>"Mecânico"</formula>
    </cfRule>
    <cfRule type="cellIs" dxfId="4417" priority="85" operator="equal">
      <formula>"Ok"</formula>
    </cfRule>
  </conditionalFormatting>
  <conditionalFormatting sqref="E49">
    <cfRule type="cellIs" dxfId="4416" priority="80" operator="equal">
      <formula>"Feito"</formula>
    </cfRule>
  </conditionalFormatting>
  <conditionalFormatting sqref="E49">
    <cfRule type="cellIs" dxfId="4415" priority="78" operator="equal">
      <formula>"Energia"</formula>
    </cfRule>
  </conditionalFormatting>
  <conditionalFormatting sqref="E49">
    <cfRule type="cellIs" dxfId="4414" priority="77" operator="equal">
      <formula>"Energia"</formula>
    </cfRule>
  </conditionalFormatting>
  <conditionalFormatting sqref="E49">
    <cfRule type="cellIs" dxfId="4413" priority="76" operator="equal">
      <formula>"Energia"</formula>
    </cfRule>
  </conditionalFormatting>
  <conditionalFormatting sqref="E109 E105 E91 E86:E87 E75 E56:E58 E53 E50 E46 E37 E31 E29 E22 E19">
    <cfRule type="cellIs" dxfId="4412" priority="75" operator="equal">
      <formula>"Energia"</formula>
    </cfRule>
  </conditionalFormatting>
  <conditionalFormatting sqref="E105 E75 E56:E58 E50 E22">
    <cfRule type="cellIs" dxfId="4411" priority="68" operator="equal">
      <formula>"Energia"</formula>
    </cfRule>
    <cfRule type="cellIs" dxfId="4410" priority="70" operator="equal">
      <formula>"Operação"</formula>
    </cfRule>
    <cfRule type="cellIs" dxfId="4409" priority="71" operator="equal">
      <formula>"Chuva"</formula>
    </cfRule>
    <cfRule type="cellIs" dxfId="4408" priority="72" operator="equal">
      <formula>"Elétrico"</formula>
    </cfRule>
    <cfRule type="cellIs" dxfId="4407" priority="73" operator="equal">
      <formula>"Mecânico"</formula>
    </cfRule>
    <cfRule type="cellIs" dxfId="4406" priority="74" operator="equal">
      <formula>"Ok"</formula>
    </cfRule>
  </conditionalFormatting>
  <conditionalFormatting sqref="E105 E75 E56:E58 E50 E22">
    <cfRule type="cellIs" dxfId="4405" priority="69" operator="equal">
      <formula>"Feito"</formula>
    </cfRule>
  </conditionalFormatting>
  <conditionalFormatting sqref="F107 F105 F102 F95 F91 F85 F83 F75 F56 F49 F29 F27 F13:F14 F11">
    <cfRule type="cellIs" dxfId="4404" priority="67" operator="equal">
      <formula>"Energia"</formula>
    </cfRule>
  </conditionalFormatting>
  <conditionalFormatting sqref="F105 F102 F75 F56 F49 F29 F27">
    <cfRule type="cellIs" dxfId="4403" priority="60" operator="equal">
      <formula>"Energia"</formula>
    </cfRule>
    <cfRule type="cellIs" dxfId="4402" priority="62" operator="equal">
      <formula>"Operação"</formula>
    </cfRule>
    <cfRule type="cellIs" dxfId="4401" priority="63" operator="equal">
      <formula>"Chuva"</formula>
    </cfRule>
    <cfRule type="cellIs" dxfId="4400" priority="64" operator="equal">
      <formula>"Elétrico"</formula>
    </cfRule>
    <cfRule type="cellIs" dxfId="4399" priority="65" operator="equal">
      <formula>"Mecânico"</formula>
    </cfRule>
    <cfRule type="cellIs" dxfId="4398" priority="66" operator="equal">
      <formula>"Ok"</formula>
    </cfRule>
  </conditionalFormatting>
  <conditionalFormatting sqref="F105 F102 F75 F56 F49 F29 F27">
    <cfRule type="cellIs" dxfId="4397" priority="61" operator="equal">
      <formula>"Feito"</formula>
    </cfRule>
  </conditionalFormatting>
  <conditionalFormatting sqref="G109 G104:G105 G101 G74:G76 G49:G50 G30 G26:G27 G12 H74:H75">
    <cfRule type="cellIs" dxfId="4396" priority="53" operator="equal">
      <formula>"Energia"</formula>
    </cfRule>
    <cfRule type="cellIs" dxfId="4395" priority="55" operator="equal">
      <formula>"Operação"</formula>
    </cfRule>
    <cfRule type="cellIs" dxfId="4394" priority="56" operator="equal">
      <formula>"Chuva"</formula>
    </cfRule>
    <cfRule type="cellIs" dxfId="4393" priority="57" operator="equal">
      <formula>"Elétrico"</formula>
    </cfRule>
    <cfRule type="cellIs" dxfId="4392" priority="58" operator="equal">
      <formula>"Mecânico"</formula>
    </cfRule>
    <cfRule type="cellIs" dxfId="4391" priority="59" operator="equal">
      <formula>"Ok"</formula>
    </cfRule>
  </conditionalFormatting>
  <conditionalFormatting sqref="G109 G104:G105 G101 G74:G76 G49:G50 G30 G26:G27 G12 H74:H75">
    <cfRule type="cellIs" dxfId="4390" priority="54" operator="equal">
      <formula>"Feito"</formula>
    </cfRule>
  </conditionalFormatting>
  <conditionalFormatting sqref="G95 G91 G82 G49 G30 G26:G27 G23 G13">
    <cfRule type="cellIs" dxfId="4389" priority="52" operator="equal">
      <formula>"Energia"</formula>
    </cfRule>
  </conditionalFormatting>
  <conditionalFormatting sqref="H37 H29 H18">
    <cfRule type="cellIs" dxfId="4388" priority="51" operator="equal">
      <formula>"Energia"</formula>
    </cfRule>
  </conditionalFormatting>
  <conditionalFormatting sqref="H47 H39 H37 H29 H18">
    <cfRule type="cellIs" dxfId="4387" priority="44" operator="equal">
      <formula>"Energia"</formula>
    </cfRule>
    <cfRule type="cellIs" dxfId="4386" priority="46" operator="equal">
      <formula>"Operação"</formula>
    </cfRule>
    <cfRule type="cellIs" dxfId="4385" priority="47" operator="equal">
      <formula>"Chuva"</formula>
    </cfRule>
    <cfRule type="cellIs" dxfId="4384" priority="48" operator="equal">
      <formula>"Elétrico"</formula>
    </cfRule>
    <cfRule type="cellIs" dxfId="4383" priority="49" operator="equal">
      <formula>"Mecânico"</formula>
    </cfRule>
    <cfRule type="cellIs" dxfId="4382" priority="50" operator="equal">
      <formula>"Ok"</formula>
    </cfRule>
  </conditionalFormatting>
  <conditionalFormatting sqref="H47 H39 H37 H29 H18">
    <cfRule type="cellIs" dxfId="4381" priority="45" operator="equal">
      <formula>"Feito"</formula>
    </cfRule>
  </conditionalFormatting>
  <conditionalFormatting sqref="H29">
    <cfRule type="cellIs" dxfId="4380" priority="37" operator="equal">
      <formula>"Energia"</formula>
    </cfRule>
    <cfRule type="cellIs" dxfId="4379" priority="39" operator="equal">
      <formula>"Operação"</formula>
    </cfRule>
    <cfRule type="cellIs" dxfId="4378" priority="40" operator="equal">
      <formula>"Chuva"</formula>
    </cfRule>
    <cfRule type="cellIs" dxfId="4377" priority="41" operator="equal">
      <formula>"Elétrico"</formula>
    </cfRule>
    <cfRule type="cellIs" dxfId="4376" priority="42" operator="equal">
      <formula>"Mecânico"</formula>
    </cfRule>
    <cfRule type="cellIs" dxfId="4375" priority="43" operator="equal">
      <formula>"Ok"</formula>
    </cfRule>
  </conditionalFormatting>
  <conditionalFormatting sqref="H29">
    <cfRule type="cellIs" dxfId="4374" priority="38" operator="equal">
      <formula>"Feito"</formula>
    </cfRule>
  </conditionalFormatting>
  <conditionalFormatting sqref="H107 H105 H102 H99 H91 H88 H82 H84 H49">
    <cfRule type="cellIs" dxfId="4373" priority="36" operator="equal">
      <formula>"Energia"</formula>
    </cfRule>
  </conditionalFormatting>
  <conditionalFormatting sqref="H107 H105 H102 H99 H91 H88 H82 H84 H57:H58 H49">
    <cfRule type="cellIs" dxfId="4372" priority="29" operator="equal">
      <formula>"Energia"</formula>
    </cfRule>
    <cfRule type="cellIs" dxfId="4371" priority="31" operator="equal">
      <formula>"Operação"</formula>
    </cfRule>
    <cfRule type="cellIs" dxfId="4370" priority="32" operator="equal">
      <formula>"Chuva"</formula>
    </cfRule>
    <cfRule type="cellIs" dxfId="4369" priority="33" operator="equal">
      <formula>"Elétrico"</formula>
    </cfRule>
    <cfRule type="cellIs" dxfId="4368" priority="34" operator="equal">
      <formula>"Mecânico"</formula>
    </cfRule>
    <cfRule type="cellIs" dxfId="4367" priority="35" operator="equal">
      <formula>"Ok"</formula>
    </cfRule>
  </conditionalFormatting>
  <conditionalFormatting sqref="H107 H105 H102 H99 H91 H88 H82 H84 H57:H58 H49">
    <cfRule type="cellIs" dxfId="4366" priority="30" operator="equal">
      <formula>"Feito"</formula>
    </cfRule>
  </conditionalFormatting>
  <conditionalFormatting sqref="H105 H102 H91 H82 H84 H57:H58">
    <cfRule type="cellIs" dxfId="4365" priority="22" operator="equal">
      <formula>"Energia"</formula>
    </cfRule>
    <cfRule type="cellIs" dxfId="4364" priority="24" operator="equal">
      <formula>"Operação"</formula>
    </cfRule>
    <cfRule type="cellIs" dxfId="4363" priority="25" operator="equal">
      <formula>"Chuva"</formula>
    </cfRule>
    <cfRule type="cellIs" dxfId="4362" priority="26" operator="equal">
      <formula>"Elétrico"</formula>
    </cfRule>
    <cfRule type="cellIs" dxfId="4361" priority="27" operator="equal">
      <formula>"Mecânico"</formula>
    </cfRule>
    <cfRule type="cellIs" dxfId="4360" priority="28" operator="equal">
      <formula>"Ok"</formula>
    </cfRule>
  </conditionalFormatting>
  <conditionalFormatting sqref="H105 H102 H91 H82 H84 H57:H58">
    <cfRule type="cellIs" dxfId="4359" priority="23" operator="equal">
      <formula>"Feito"</formula>
    </cfRule>
  </conditionalFormatting>
  <conditionalFormatting sqref="H107 H99 H91 H82 H57">
    <cfRule type="cellIs" dxfId="4358" priority="15" operator="equal">
      <formula>"Energia"</formula>
    </cfRule>
    <cfRule type="cellIs" dxfId="4357" priority="17" operator="equal">
      <formula>"Operação"</formula>
    </cfRule>
    <cfRule type="cellIs" dxfId="4356" priority="18" operator="equal">
      <formula>"Chuva"</formula>
    </cfRule>
    <cfRule type="cellIs" dxfId="4355" priority="19" operator="equal">
      <formula>"Elétrico"</formula>
    </cfRule>
    <cfRule type="cellIs" dxfId="4354" priority="20" operator="equal">
      <formula>"Mecânico"</formula>
    </cfRule>
    <cfRule type="cellIs" dxfId="4353" priority="21" operator="equal">
      <formula>"Ok"</formula>
    </cfRule>
  </conditionalFormatting>
  <conditionalFormatting sqref="H107 H99 H91 H82 H57">
    <cfRule type="cellIs" dxfId="4352" priority="16" operator="equal">
      <formula>"Feito"</formula>
    </cfRule>
  </conditionalFormatting>
  <conditionalFormatting sqref="H107 H99 H91 H88 H82 H84 H57:H58">
    <cfRule type="cellIs" dxfId="4351" priority="8" operator="equal">
      <formula>"Energia"</formula>
    </cfRule>
    <cfRule type="cellIs" dxfId="4350" priority="10" operator="equal">
      <formula>"Operação"</formula>
    </cfRule>
    <cfRule type="cellIs" dxfId="4349" priority="11" operator="equal">
      <formula>"Chuva"</formula>
    </cfRule>
    <cfRule type="cellIs" dxfId="4348" priority="12" operator="equal">
      <formula>"Elétrico"</formula>
    </cfRule>
    <cfRule type="cellIs" dxfId="4347" priority="13" operator="equal">
      <formula>"Mecânico"</formula>
    </cfRule>
    <cfRule type="cellIs" dxfId="4346" priority="14" operator="equal">
      <formula>"Ok"</formula>
    </cfRule>
  </conditionalFormatting>
  <conditionalFormatting sqref="H107 H99 H91 H88 H82 H84 H57:H58">
    <cfRule type="cellIs" dxfId="4345" priority="9" operator="equal">
      <formula>"Feito"</formula>
    </cfRule>
  </conditionalFormatting>
  <conditionalFormatting sqref="H107 H99 H91 H88 H82 H84 H57:H58">
    <cfRule type="cellIs" dxfId="4344" priority="1" operator="equal">
      <formula>"Energia"</formula>
    </cfRule>
    <cfRule type="cellIs" dxfId="4343" priority="3" operator="equal">
      <formula>"Operação"</formula>
    </cfRule>
    <cfRule type="cellIs" dxfId="4342" priority="4" operator="equal">
      <formula>"Chuva"</formula>
    </cfRule>
    <cfRule type="cellIs" dxfId="4341" priority="5" operator="equal">
      <formula>"Elétrico"</formula>
    </cfRule>
    <cfRule type="cellIs" dxfId="4340" priority="6" operator="equal">
      <formula>"Mecânico"</formula>
    </cfRule>
    <cfRule type="cellIs" dxfId="4339" priority="7" operator="equal">
      <formula>"Ok"</formula>
    </cfRule>
  </conditionalFormatting>
  <conditionalFormatting sqref="H107 H99 H91 H88 H82 H84 H57:H58">
    <cfRule type="cellIs" dxfId="4338" priority="2" operator="equal">
      <formula>"Feito"</formula>
    </cfRule>
  </conditionalFormatting>
  <dataValidations count="1">
    <dataValidation type="list" allowBlank="1" showInputMessage="1" showErrorMessage="1" sqref="I5:I16 I19:I26 J36:J39 J41:J61 J63:J76 I29:I78 B5:H111" xr:uid="{086D369C-0E12-4180-961A-76CAD19126A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A1FA-BECA-4C73-898F-DD3E86305167}">
  <sheetPr>
    <tabColor theme="8"/>
  </sheetPr>
  <dimension ref="A1:T111"/>
  <sheetViews>
    <sheetView showGridLines="0" zoomScaleNormal="100" workbookViewId="0">
      <pane xSplit="1" ySplit="4" topLeftCell="D20" activePane="bottomRight" state="frozen"/>
      <selection pane="topRight" activeCell="B1" sqref="B1"/>
      <selection pane="bottomLeft" activeCell="A5" sqref="A5"/>
      <selection pane="bottomRight" activeCell="H101" sqref="H10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9" width="11.85546875" bestFit="1" customWidth="1"/>
  </cols>
  <sheetData>
    <row r="1" spans="1:20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20" x14ac:dyDescent="0.25">
      <c r="A2" s="70"/>
      <c r="B2" s="70"/>
      <c r="C2" s="70"/>
      <c r="D2" s="70"/>
      <c r="E2" s="70"/>
      <c r="F2" s="70"/>
      <c r="G2" s="70"/>
      <c r="H2" s="70"/>
    </row>
    <row r="3" spans="1:20" x14ac:dyDescent="0.25">
      <c r="A3" s="22" t="s">
        <v>19</v>
      </c>
      <c r="B3" s="21">
        <v>45110</v>
      </c>
      <c r="C3" s="21">
        <f t="shared" ref="C3:H3" si="0">B3+1</f>
        <v>45111</v>
      </c>
      <c r="D3" s="21">
        <f t="shared" si="0"/>
        <v>45112</v>
      </c>
      <c r="E3" s="21">
        <f t="shared" si="0"/>
        <v>45113</v>
      </c>
      <c r="F3" s="21">
        <f t="shared" si="0"/>
        <v>45114</v>
      </c>
      <c r="G3" s="21">
        <f t="shared" si="0"/>
        <v>45115</v>
      </c>
      <c r="H3" s="23">
        <f t="shared" si="0"/>
        <v>45116</v>
      </c>
      <c r="I3" s="3"/>
    </row>
    <row r="4" spans="1:20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</row>
    <row r="5" spans="1:20" x14ac:dyDescent="0.25">
      <c r="A5" s="4">
        <v>1</v>
      </c>
      <c r="B5" s="36" t="s">
        <v>5</v>
      </c>
      <c r="C5" s="36"/>
      <c r="D5" s="36"/>
      <c r="E5" s="36"/>
      <c r="F5" s="36"/>
      <c r="G5" s="36" t="s">
        <v>5</v>
      </c>
      <c r="H5" s="36"/>
      <c r="J5" s="46" t="s">
        <v>5</v>
      </c>
      <c r="K5">
        <f t="shared" ref="K5:K10" si="2">COUNTIF($B$5:$H$111,J5)</f>
        <v>123</v>
      </c>
      <c r="L5" s="32">
        <f t="shared" ref="L5:L10" si="3">K5/$K$11</f>
        <v>0.83108108108108103</v>
      </c>
      <c r="M5" s="50">
        <f>B3</f>
        <v>45110</v>
      </c>
      <c r="O5" t="s">
        <v>42</v>
      </c>
      <c r="P5" s="57">
        <v>153</v>
      </c>
      <c r="Q5" s="50">
        <f>M5</f>
        <v>45110</v>
      </c>
      <c r="S5">
        <v>2</v>
      </c>
      <c r="T5" t="s">
        <v>5</v>
      </c>
    </row>
    <row r="6" spans="1:20" x14ac:dyDescent="0.25">
      <c r="A6" s="4">
        <v>2</v>
      </c>
      <c r="B6" s="36"/>
      <c r="C6" s="36"/>
      <c r="D6" s="36" t="s">
        <v>5</v>
      </c>
      <c r="E6" s="36"/>
      <c r="F6" s="36"/>
      <c r="G6" s="36"/>
      <c r="H6" s="36" t="s">
        <v>5</v>
      </c>
      <c r="J6" s="40" t="s">
        <v>8</v>
      </c>
      <c r="K6">
        <f t="shared" si="2"/>
        <v>3</v>
      </c>
      <c r="L6" s="33">
        <f t="shared" si="3"/>
        <v>2.0270270270270271E-2</v>
      </c>
      <c r="O6" t="s">
        <v>43</v>
      </c>
      <c r="P6">
        <f>SUM(K19:K25)</f>
        <v>0</v>
      </c>
      <c r="S6">
        <v>3</v>
      </c>
      <c r="T6" t="s">
        <v>5</v>
      </c>
    </row>
    <row r="7" spans="1:20" x14ac:dyDescent="0.25">
      <c r="A7" s="4">
        <v>3</v>
      </c>
      <c r="B7" s="36"/>
      <c r="C7" s="36"/>
      <c r="D7" s="36" t="s">
        <v>10</v>
      </c>
      <c r="E7" s="36"/>
      <c r="F7" s="36"/>
      <c r="G7" s="36" t="s">
        <v>5</v>
      </c>
      <c r="H7" s="36" t="s">
        <v>5</v>
      </c>
      <c r="J7" s="44" t="s">
        <v>9</v>
      </c>
      <c r="K7">
        <f t="shared" si="2"/>
        <v>6</v>
      </c>
      <c r="L7" s="33">
        <f t="shared" si="3"/>
        <v>4.0540540540540543E-2</v>
      </c>
      <c r="O7" t="s">
        <v>44</v>
      </c>
      <c r="P7">
        <f>SUM(K29:K35)</f>
        <v>0</v>
      </c>
      <c r="S7">
        <v>4</v>
      </c>
      <c r="T7" t="s">
        <v>5</v>
      </c>
    </row>
    <row r="8" spans="1:20" x14ac:dyDescent="0.25">
      <c r="A8" s="4">
        <v>4</v>
      </c>
      <c r="B8" s="36" t="s">
        <v>5</v>
      </c>
      <c r="C8" s="36"/>
      <c r="D8" s="36"/>
      <c r="E8" s="36"/>
      <c r="F8" s="36"/>
      <c r="G8" s="36" t="s">
        <v>5</v>
      </c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153</v>
      </c>
      <c r="S8">
        <v>8</v>
      </c>
      <c r="T8" t="s">
        <v>5</v>
      </c>
    </row>
    <row r="9" spans="1:20" x14ac:dyDescent="0.25">
      <c r="A9" s="4">
        <v>5</v>
      </c>
      <c r="B9" s="36"/>
      <c r="C9" s="36"/>
      <c r="D9" s="36" t="s">
        <v>9</v>
      </c>
      <c r="E9" s="36"/>
      <c r="F9" s="36"/>
      <c r="G9" s="36" t="s">
        <v>5</v>
      </c>
      <c r="H9" s="36"/>
      <c r="J9" s="43" t="s">
        <v>6</v>
      </c>
      <c r="K9">
        <f t="shared" si="2"/>
        <v>0</v>
      </c>
      <c r="L9" s="33">
        <f t="shared" si="3"/>
        <v>0</v>
      </c>
      <c r="S9">
        <v>9</v>
      </c>
      <c r="T9" t="s">
        <v>5</v>
      </c>
    </row>
    <row r="10" spans="1:20" x14ac:dyDescent="0.25">
      <c r="A10" s="4">
        <v>6</v>
      </c>
      <c r="B10" s="36"/>
      <c r="C10" s="36" t="s">
        <v>5</v>
      </c>
      <c r="D10" s="36"/>
      <c r="E10" s="36" t="s">
        <v>9</v>
      </c>
      <c r="F10" s="36"/>
      <c r="G10" s="36" t="s">
        <v>5</v>
      </c>
      <c r="H10" s="36"/>
      <c r="J10" s="41" t="s">
        <v>10</v>
      </c>
      <c r="K10">
        <f t="shared" si="2"/>
        <v>16</v>
      </c>
      <c r="L10" s="35">
        <f t="shared" si="3"/>
        <v>0.10810810810810811</v>
      </c>
      <c r="O10" t="s">
        <v>55</v>
      </c>
      <c r="P10">
        <f>P8</f>
        <v>153</v>
      </c>
      <c r="S10">
        <v>12</v>
      </c>
      <c r="T10" t="s">
        <v>5</v>
      </c>
    </row>
    <row r="11" spans="1:20" x14ac:dyDescent="0.25">
      <c r="A11" s="4">
        <v>7</v>
      </c>
      <c r="B11" s="36"/>
      <c r="C11" s="36" t="s">
        <v>5</v>
      </c>
      <c r="D11" s="36"/>
      <c r="E11" s="36" t="s">
        <v>5</v>
      </c>
      <c r="F11" s="36"/>
      <c r="G11" s="36" t="s">
        <v>5</v>
      </c>
      <c r="H11" s="36"/>
      <c r="J11" s="42" t="s">
        <v>20</v>
      </c>
      <c r="K11">
        <f>SUM(K5:K10)</f>
        <v>148</v>
      </c>
      <c r="S11">
        <v>16</v>
      </c>
      <c r="T11" t="s">
        <v>5</v>
      </c>
    </row>
    <row r="12" spans="1:20" x14ac:dyDescent="0.25">
      <c r="A12" s="4">
        <v>8</v>
      </c>
      <c r="B12" s="36" t="s">
        <v>5</v>
      </c>
      <c r="C12" s="36" t="s">
        <v>5</v>
      </c>
      <c r="D12" s="36"/>
      <c r="E12" s="36" t="s">
        <v>5</v>
      </c>
      <c r="F12" s="36" t="s">
        <v>5</v>
      </c>
      <c r="G12" s="36"/>
      <c r="H12" s="36" t="s">
        <v>5</v>
      </c>
      <c r="S12">
        <v>27</v>
      </c>
      <c r="T12" t="s">
        <v>5</v>
      </c>
    </row>
    <row r="13" spans="1:20" x14ac:dyDescent="0.25">
      <c r="A13" s="4">
        <v>9</v>
      </c>
      <c r="B13" s="36" t="s">
        <v>5</v>
      </c>
      <c r="C13" s="36"/>
      <c r="D13" s="36" t="s">
        <v>5</v>
      </c>
      <c r="E13" s="36" t="s">
        <v>5</v>
      </c>
      <c r="F13" s="36"/>
      <c r="G13" s="36"/>
      <c r="H13" s="36" t="s">
        <v>5</v>
      </c>
      <c r="M13" s="57"/>
      <c r="P13" s="50"/>
      <c r="S13">
        <v>27</v>
      </c>
      <c r="T13" t="s">
        <v>5</v>
      </c>
    </row>
    <row r="14" spans="1:20" x14ac:dyDescent="0.25">
      <c r="A14" s="4">
        <v>10</v>
      </c>
      <c r="B14" s="36" t="s">
        <v>5</v>
      </c>
      <c r="C14" s="36"/>
      <c r="D14" s="36" t="s">
        <v>5</v>
      </c>
      <c r="E14" s="36"/>
      <c r="F14" s="36"/>
      <c r="G14" s="36" t="s">
        <v>5</v>
      </c>
      <c r="H14" s="36"/>
      <c r="M14" s="57"/>
      <c r="P14" s="50"/>
      <c r="S14">
        <v>29</v>
      </c>
      <c r="T14" t="s">
        <v>10</v>
      </c>
    </row>
    <row r="15" spans="1:20" x14ac:dyDescent="0.25">
      <c r="A15" s="4">
        <v>11</v>
      </c>
      <c r="B15" s="36"/>
      <c r="C15" s="36"/>
      <c r="D15" s="36"/>
      <c r="E15" s="36"/>
      <c r="F15" s="36"/>
      <c r="G15" s="36"/>
      <c r="H15" s="36"/>
      <c r="M15" s="57"/>
      <c r="S15">
        <v>35</v>
      </c>
      <c r="T15" t="s">
        <v>5</v>
      </c>
    </row>
    <row r="16" spans="1:20" x14ac:dyDescent="0.25">
      <c r="A16" s="4">
        <v>12</v>
      </c>
      <c r="B16" s="36" t="s">
        <v>5</v>
      </c>
      <c r="C16" s="36"/>
      <c r="D16" s="36" t="s">
        <v>5</v>
      </c>
      <c r="E16" s="36"/>
      <c r="F16" s="36"/>
      <c r="G16" s="36"/>
      <c r="H16" s="36" t="s">
        <v>5</v>
      </c>
      <c r="M16" s="57"/>
      <c r="O16" s="60"/>
      <c r="S16">
        <v>43</v>
      </c>
      <c r="T16" t="s">
        <v>5</v>
      </c>
    </row>
    <row r="17" spans="1:20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/>
      <c r="J17" s="72"/>
      <c r="K17" s="72"/>
      <c r="S17">
        <v>45</v>
      </c>
      <c r="T17" t="s">
        <v>5</v>
      </c>
    </row>
    <row r="18" spans="1:20" x14ac:dyDescent="0.25">
      <c r="A18" s="4">
        <v>14</v>
      </c>
      <c r="B18" s="36"/>
      <c r="C18" s="36"/>
      <c r="D18" s="36"/>
      <c r="E18" s="36"/>
      <c r="F18" s="36" t="s">
        <v>8</v>
      </c>
      <c r="G18" s="36"/>
      <c r="H18" s="36"/>
      <c r="I18" s="71"/>
      <c r="J18" s="72"/>
      <c r="S18">
        <v>58</v>
      </c>
      <c r="T18" t="s">
        <v>9</v>
      </c>
    </row>
    <row r="19" spans="1:20" x14ac:dyDescent="0.25">
      <c r="A19" s="4">
        <v>15</v>
      </c>
      <c r="B19" s="36"/>
      <c r="C19" s="36"/>
      <c r="D19" s="36"/>
      <c r="E19" s="36"/>
      <c r="F19" s="36" t="s">
        <v>5</v>
      </c>
      <c r="G19" s="36"/>
      <c r="H19" s="36"/>
      <c r="I19" s="38"/>
      <c r="K19" s="58"/>
      <c r="N19" s="57"/>
      <c r="O19" s="57"/>
      <c r="P19" s="57"/>
      <c r="Q19" s="57"/>
      <c r="R19" s="57"/>
      <c r="S19">
        <v>70</v>
      </c>
      <c r="T19" t="s">
        <v>5</v>
      </c>
    </row>
    <row r="20" spans="1:20" x14ac:dyDescent="0.25">
      <c r="A20" s="4">
        <v>16</v>
      </c>
      <c r="B20" s="36"/>
      <c r="C20" s="36" t="s">
        <v>5</v>
      </c>
      <c r="D20" s="36"/>
      <c r="E20" s="36"/>
      <c r="F20" s="36"/>
      <c r="G20" s="36"/>
      <c r="H20" s="36" t="s">
        <v>5</v>
      </c>
      <c r="I20" s="38"/>
      <c r="K20" s="58"/>
      <c r="N20" s="57"/>
      <c r="O20" s="57"/>
      <c r="P20" s="57"/>
      <c r="Q20" s="57"/>
      <c r="R20" s="57"/>
      <c r="S20">
        <v>71</v>
      </c>
      <c r="T20" t="s">
        <v>5</v>
      </c>
    </row>
    <row r="21" spans="1:20" x14ac:dyDescent="0.25">
      <c r="A21" s="4">
        <v>17</v>
      </c>
      <c r="B21" s="36"/>
      <c r="C21" s="36"/>
      <c r="D21" s="36"/>
      <c r="E21" s="36"/>
      <c r="F21" s="36" t="s">
        <v>5</v>
      </c>
      <c r="G21" s="36"/>
      <c r="H21" s="36"/>
      <c r="I21" s="38"/>
      <c r="K21" s="58"/>
      <c r="N21" s="57"/>
      <c r="O21" s="57"/>
      <c r="P21" s="57"/>
      <c r="Q21" s="57"/>
      <c r="R21" s="57"/>
      <c r="S21">
        <v>113</v>
      </c>
      <c r="T21" t="s">
        <v>5</v>
      </c>
    </row>
    <row r="22" spans="1:20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/>
      <c r="K22" s="58"/>
      <c r="N22" s="57"/>
      <c r="O22" s="57"/>
      <c r="P22" s="57"/>
      <c r="Q22" s="57"/>
      <c r="R22" s="57"/>
      <c r="S22">
        <v>117</v>
      </c>
      <c r="T22" t="s">
        <v>5</v>
      </c>
    </row>
    <row r="23" spans="1:20" x14ac:dyDescent="0.25">
      <c r="A23" s="4">
        <v>19</v>
      </c>
      <c r="B23" s="36"/>
      <c r="C23" s="36"/>
      <c r="D23" s="36"/>
      <c r="E23" s="36" t="s">
        <v>5</v>
      </c>
      <c r="F23" s="36"/>
      <c r="G23" s="36"/>
      <c r="H23" s="36"/>
      <c r="I23" s="38"/>
      <c r="K23" s="58"/>
      <c r="S23">
        <v>119</v>
      </c>
      <c r="T23" t="s">
        <v>5</v>
      </c>
    </row>
    <row r="24" spans="1:20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/>
      <c r="K24" s="58"/>
      <c r="M24" s="50"/>
      <c r="P24" s="50"/>
      <c r="S24">
        <v>123</v>
      </c>
      <c r="T24" t="s">
        <v>8</v>
      </c>
    </row>
    <row r="25" spans="1:20" x14ac:dyDescent="0.25">
      <c r="A25" s="4">
        <v>21</v>
      </c>
      <c r="B25" s="36"/>
      <c r="C25" s="36"/>
      <c r="D25" s="36" t="s">
        <v>5</v>
      </c>
      <c r="E25" s="36"/>
      <c r="F25" s="36"/>
      <c r="G25" s="36"/>
      <c r="H25" s="36"/>
      <c r="I25" s="38"/>
      <c r="K25" s="58"/>
      <c r="S25">
        <v>127</v>
      </c>
      <c r="T25" t="s">
        <v>5</v>
      </c>
    </row>
    <row r="26" spans="1:20" x14ac:dyDescent="0.25">
      <c r="A26" s="4">
        <v>22</v>
      </c>
      <c r="B26" s="36"/>
      <c r="C26" s="36"/>
      <c r="D26" s="36"/>
      <c r="E26" s="36"/>
      <c r="F26" s="36"/>
      <c r="G26" s="36"/>
      <c r="H26" s="36"/>
      <c r="S26">
        <v>129</v>
      </c>
      <c r="T26" t="s">
        <v>5</v>
      </c>
    </row>
    <row r="27" spans="1:20" x14ac:dyDescent="0.25">
      <c r="A27" s="4">
        <v>23</v>
      </c>
      <c r="B27" s="36"/>
      <c r="C27" s="36"/>
      <c r="D27" s="36"/>
      <c r="E27" s="36" t="s">
        <v>9</v>
      </c>
      <c r="F27" s="36"/>
      <c r="G27" s="36"/>
      <c r="H27" s="36"/>
      <c r="I27" s="71"/>
      <c r="J27" s="72"/>
      <c r="K27" s="72"/>
      <c r="S27">
        <v>131</v>
      </c>
      <c r="T27" t="s">
        <v>5</v>
      </c>
    </row>
    <row r="28" spans="1:20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/>
      <c r="J28" s="72"/>
    </row>
    <row r="29" spans="1:20" x14ac:dyDescent="0.25">
      <c r="A29" s="4">
        <v>25</v>
      </c>
      <c r="B29" s="36"/>
      <c r="C29" s="36"/>
      <c r="D29" s="36" t="s">
        <v>5</v>
      </c>
      <c r="E29" s="36"/>
      <c r="F29" s="36"/>
      <c r="G29" s="36" t="s">
        <v>5</v>
      </c>
      <c r="H29" s="36"/>
      <c r="I29" s="38"/>
      <c r="K29" s="58"/>
    </row>
    <row r="30" spans="1:20" x14ac:dyDescent="0.25">
      <c r="A30" s="4">
        <v>26</v>
      </c>
      <c r="B30" s="36"/>
      <c r="C30" s="36"/>
      <c r="D30" s="36"/>
      <c r="E30" s="36" t="s">
        <v>9</v>
      </c>
      <c r="F30" s="36"/>
      <c r="G30" s="36"/>
      <c r="H30" s="36"/>
      <c r="I30" s="38"/>
      <c r="K30" s="58"/>
      <c r="M30" s="50"/>
      <c r="P30" s="50"/>
    </row>
    <row r="31" spans="1:20" x14ac:dyDescent="0.25">
      <c r="A31" s="4">
        <v>27</v>
      </c>
      <c r="B31" s="36" t="s">
        <v>5</v>
      </c>
      <c r="C31" s="36" t="s">
        <v>5</v>
      </c>
      <c r="D31" s="36" t="s">
        <v>5</v>
      </c>
      <c r="E31" s="36"/>
      <c r="F31" s="36" t="s">
        <v>5</v>
      </c>
      <c r="G31" s="36"/>
      <c r="H31" s="36" t="s">
        <v>5</v>
      </c>
      <c r="I31" s="38"/>
      <c r="K31" s="58"/>
    </row>
    <row r="32" spans="1:20" x14ac:dyDescent="0.25">
      <c r="A32" s="4">
        <v>28</v>
      </c>
      <c r="B32" s="36" t="s">
        <v>5</v>
      </c>
      <c r="C32" s="36"/>
      <c r="D32" s="36"/>
      <c r="E32" s="36"/>
      <c r="F32" s="36" t="s">
        <v>5</v>
      </c>
      <c r="G32" s="36"/>
      <c r="H32" s="36"/>
      <c r="I32" s="38"/>
      <c r="K32" s="58"/>
    </row>
    <row r="33" spans="1:16" x14ac:dyDescent="0.25">
      <c r="A33" s="4">
        <v>29</v>
      </c>
      <c r="B33" s="36"/>
      <c r="C33" s="36" t="s">
        <v>5</v>
      </c>
      <c r="D33" s="36"/>
      <c r="E33" s="36"/>
      <c r="F33" s="36" t="s">
        <v>5</v>
      </c>
      <c r="G33" s="36"/>
      <c r="H33" s="36" t="s">
        <v>10</v>
      </c>
      <c r="I33" s="38"/>
      <c r="K33" s="58"/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/>
      <c r="K34" s="58"/>
    </row>
    <row r="35" spans="1:16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/>
      <c r="K35" s="58"/>
      <c r="M35" s="50"/>
    </row>
    <row r="36" spans="1:16" x14ac:dyDescent="0.25">
      <c r="A36" s="4">
        <v>32</v>
      </c>
      <c r="B36" s="36" t="s">
        <v>10</v>
      </c>
      <c r="C36" s="36" t="s">
        <v>10</v>
      </c>
      <c r="D36" s="36"/>
      <c r="E36" s="36"/>
      <c r="F36" s="36" t="s">
        <v>8</v>
      </c>
      <c r="G36" s="36"/>
      <c r="H36" s="36"/>
      <c r="M36" s="50"/>
      <c r="O36" s="50"/>
      <c r="P36" s="50"/>
    </row>
    <row r="37" spans="1:16" x14ac:dyDescent="0.25">
      <c r="A37" s="4">
        <v>33</v>
      </c>
      <c r="B37" s="36"/>
      <c r="C37" s="36"/>
      <c r="D37" s="36"/>
      <c r="E37" s="36" t="s">
        <v>9</v>
      </c>
      <c r="F37" s="36"/>
      <c r="G37" s="36"/>
      <c r="H37" s="36"/>
    </row>
    <row r="38" spans="1:16" x14ac:dyDescent="0.25">
      <c r="A38" s="4">
        <v>34</v>
      </c>
      <c r="B38" s="36" t="s">
        <v>5</v>
      </c>
      <c r="C38" s="36"/>
      <c r="D38" s="36"/>
      <c r="E38" s="36"/>
      <c r="F38" s="36"/>
      <c r="G38" s="36" t="s">
        <v>5</v>
      </c>
      <c r="H38" s="36"/>
    </row>
    <row r="39" spans="1:16" x14ac:dyDescent="0.25">
      <c r="A39" s="4">
        <v>35</v>
      </c>
      <c r="B39" s="36"/>
      <c r="C39" s="36"/>
      <c r="D39" s="36" t="s">
        <v>5</v>
      </c>
      <c r="E39" s="36"/>
      <c r="F39" s="36"/>
      <c r="G39" s="36"/>
      <c r="H39" s="36" t="s">
        <v>5</v>
      </c>
    </row>
    <row r="40" spans="1:16" x14ac:dyDescent="0.25">
      <c r="A40" s="4">
        <v>36</v>
      </c>
      <c r="B40" s="36"/>
      <c r="C40" s="36" t="s">
        <v>5</v>
      </c>
      <c r="D40" s="36"/>
      <c r="E40" s="36"/>
      <c r="F40" s="36" t="s">
        <v>5</v>
      </c>
      <c r="G40" s="36"/>
      <c r="H40" s="36"/>
      <c r="I40" s="38"/>
      <c r="J40"/>
      <c r="L40" s="65"/>
      <c r="O40" s="50"/>
    </row>
    <row r="41" spans="1:16" x14ac:dyDescent="0.25">
      <c r="A41" s="4">
        <v>37</v>
      </c>
      <c r="B41" s="36"/>
      <c r="C41" s="36"/>
      <c r="D41" s="36" t="s">
        <v>5</v>
      </c>
      <c r="E41" s="36"/>
      <c r="F41" s="36"/>
      <c r="G41" s="36"/>
      <c r="H41" s="36"/>
    </row>
    <row r="42" spans="1:16" x14ac:dyDescent="0.25">
      <c r="A42" s="4">
        <v>38</v>
      </c>
      <c r="B42" s="36" t="s">
        <v>5</v>
      </c>
      <c r="C42" s="36"/>
      <c r="D42" s="36"/>
      <c r="E42" s="36"/>
      <c r="F42" s="36"/>
      <c r="G42" s="36" t="s">
        <v>5</v>
      </c>
      <c r="H42" s="36"/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 t="s">
        <v>5</v>
      </c>
      <c r="C46" s="36"/>
      <c r="D46" s="36"/>
      <c r="E46" s="36"/>
      <c r="F46" s="36"/>
      <c r="G46" s="36" t="s">
        <v>5</v>
      </c>
      <c r="H46" s="36"/>
    </row>
    <row r="47" spans="1:16" x14ac:dyDescent="0.25">
      <c r="A47" s="4">
        <v>43</v>
      </c>
      <c r="B47" s="36"/>
      <c r="C47" s="36"/>
      <c r="D47" s="36"/>
      <c r="E47" s="36" t="s">
        <v>5</v>
      </c>
      <c r="F47" s="36"/>
      <c r="G47" s="36"/>
      <c r="H47" s="36" t="s">
        <v>5</v>
      </c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 t="s">
        <v>5</v>
      </c>
      <c r="C49" s="36" t="s">
        <v>5</v>
      </c>
      <c r="D49" s="36" t="s">
        <v>10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6" x14ac:dyDescent="0.25">
      <c r="A50" s="4">
        <v>46</v>
      </c>
      <c r="B50" s="36"/>
      <c r="C50" s="36" t="s">
        <v>5</v>
      </c>
      <c r="D50" s="36"/>
      <c r="E50" s="36" t="s">
        <v>10</v>
      </c>
      <c r="F50" s="36"/>
      <c r="G50" s="36"/>
      <c r="H50" s="36"/>
      <c r="M50" s="50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 t="s">
        <v>5</v>
      </c>
      <c r="D56" s="36" t="s">
        <v>10</v>
      </c>
      <c r="E56" s="36"/>
      <c r="F56" s="36" t="s">
        <v>5</v>
      </c>
      <c r="G56" s="36"/>
      <c r="H56" s="36"/>
    </row>
    <row r="57" spans="1:16" x14ac:dyDescent="0.25">
      <c r="A57" s="4">
        <v>53</v>
      </c>
      <c r="B57" s="36"/>
      <c r="C57" s="36"/>
      <c r="D57" s="36" t="s">
        <v>5</v>
      </c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 t="s">
        <v>5</v>
      </c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 t="s">
        <v>5</v>
      </c>
      <c r="F59" s="36" t="s">
        <v>5</v>
      </c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57</v>
      </c>
      <c r="B61" s="36"/>
      <c r="C61" s="36"/>
      <c r="D61" s="36"/>
      <c r="E61" s="36"/>
      <c r="F61" s="36"/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 t="s">
        <v>5</v>
      </c>
      <c r="H62" s="36" t="s">
        <v>9</v>
      </c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69</v>
      </c>
      <c r="B73" s="36"/>
      <c r="C73" s="36"/>
      <c r="D73" s="36"/>
      <c r="E73" s="36"/>
      <c r="F73" s="36"/>
      <c r="G73" s="36" t="s">
        <v>5</v>
      </c>
      <c r="H73" s="36"/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 t="s">
        <v>5</v>
      </c>
    </row>
    <row r="75" spans="1:8" x14ac:dyDescent="0.25">
      <c r="A75" s="4">
        <v>71</v>
      </c>
      <c r="B75" s="36" t="s">
        <v>5</v>
      </c>
      <c r="C75" s="36" t="s">
        <v>5</v>
      </c>
      <c r="D75" s="36" t="s">
        <v>5</v>
      </c>
      <c r="E75" s="36" t="s">
        <v>5</v>
      </c>
      <c r="F75" s="36" t="s">
        <v>5</v>
      </c>
      <c r="G75" s="36" t="s">
        <v>5</v>
      </c>
      <c r="H75" s="36" t="s">
        <v>5</v>
      </c>
    </row>
    <row r="76" spans="1:8" x14ac:dyDescent="0.25">
      <c r="A76" s="4">
        <v>72</v>
      </c>
      <c r="B76" s="36"/>
      <c r="C76" s="36" t="s">
        <v>5</v>
      </c>
      <c r="D76" s="36"/>
      <c r="E76" s="36"/>
      <c r="F76" s="36" t="s">
        <v>5</v>
      </c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 t="s">
        <v>5</v>
      </c>
      <c r="C79" s="36" t="s">
        <v>5</v>
      </c>
      <c r="D79" s="36"/>
      <c r="E79" s="37"/>
      <c r="F79" s="37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7"/>
      <c r="C81" s="36"/>
      <c r="D81" s="36"/>
      <c r="E81" s="36" t="s">
        <v>5</v>
      </c>
      <c r="F81" s="36" t="s">
        <v>5</v>
      </c>
      <c r="G81" s="36"/>
      <c r="H81" s="36"/>
    </row>
    <row r="82" spans="1:8" x14ac:dyDescent="0.25">
      <c r="A82" s="4">
        <v>104</v>
      </c>
      <c r="B82" s="37"/>
      <c r="C82" s="36"/>
      <c r="D82" s="36"/>
      <c r="E82" s="36"/>
      <c r="F82" s="37"/>
      <c r="G82" s="36"/>
      <c r="H82" s="36"/>
    </row>
    <row r="83" spans="1:8" x14ac:dyDescent="0.25">
      <c r="A83" s="4">
        <v>105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106</v>
      </c>
      <c r="B84" s="36"/>
      <c r="C84" s="36"/>
      <c r="D84" s="36"/>
      <c r="E84" s="36"/>
      <c r="F84" s="36" t="s">
        <v>5</v>
      </c>
      <c r="G84" s="36"/>
      <c r="H84" s="36"/>
    </row>
    <row r="85" spans="1:8" x14ac:dyDescent="0.25">
      <c r="A85" s="4">
        <v>107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108</v>
      </c>
      <c r="B86" s="36" t="s">
        <v>5</v>
      </c>
      <c r="C86" s="36"/>
      <c r="D86" s="36"/>
      <c r="E86" s="36"/>
      <c r="F86" s="36"/>
      <c r="G86" s="36" t="s">
        <v>5</v>
      </c>
      <c r="H86" s="36"/>
    </row>
    <row r="87" spans="1:8" x14ac:dyDescent="0.25">
      <c r="A87" s="4">
        <v>109</v>
      </c>
      <c r="B87" s="36" t="s">
        <v>10</v>
      </c>
      <c r="C87" s="36"/>
      <c r="D87" s="36"/>
      <c r="E87" s="36"/>
      <c r="F87" s="36"/>
      <c r="G87" s="36"/>
      <c r="H87" s="36"/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7"/>
      <c r="D90" s="36"/>
      <c r="E90" s="37" t="s">
        <v>5</v>
      </c>
      <c r="F90" s="36"/>
      <c r="G90" s="36" t="s">
        <v>5</v>
      </c>
      <c r="H90" s="36"/>
    </row>
    <row r="91" spans="1:8" x14ac:dyDescent="0.25">
      <c r="A91" s="4">
        <v>113</v>
      </c>
      <c r="B91" s="36" t="s">
        <v>5</v>
      </c>
      <c r="C91" s="36" t="s">
        <v>5</v>
      </c>
      <c r="D91" s="36" t="s">
        <v>10</v>
      </c>
      <c r="E91" s="36" t="s">
        <v>10</v>
      </c>
      <c r="F91" s="36" t="s">
        <v>10</v>
      </c>
      <c r="G91" s="36"/>
      <c r="H91" s="36" t="s">
        <v>5</v>
      </c>
    </row>
    <row r="92" spans="1:8" x14ac:dyDescent="0.25">
      <c r="A92" s="4">
        <v>114</v>
      </c>
      <c r="B92" s="36"/>
      <c r="C92" s="36"/>
      <c r="D92" s="36"/>
      <c r="E92" s="37"/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/>
      <c r="D95" s="36" t="s">
        <v>10</v>
      </c>
      <c r="E95" s="36" t="s">
        <v>10</v>
      </c>
      <c r="F95" s="36" t="s">
        <v>10</v>
      </c>
      <c r="G95" s="36" t="s">
        <v>5</v>
      </c>
      <c r="H95" s="36" t="s">
        <v>5</v>
      </c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/>
      <c r="C97" s="36"/>
      <c r="D97" s="36"/>
      <c r="E97" s="37"/>
      <c r="F97" s="36"/>
      <c r="G97" s="36" t="s">
        <v>5</v>
      </c>
      <c r="H97" s="36" t="s">
        <v>5</v>
      </c>
    </row>
    <row r="98" spans="1:8" x14ac:dyDescent="0.25">
      <c r="A98" s="4">
        <v>120</v>
      </c>
      <c r="B98" s="36"/>
      <c r="C98" s="36"/>
      <c r="D98" s="36"/>
      <c r="E98" s="37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7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 t="s">
        <v>5</v>
      </c>
      <c r="E101" s="37"/>
      <c r="F101" s="36"/>
      <c r="G101" s="36"/>
      <c r="H101" s="36" t="s">
        <v>8</v>
      </c>
    </row>
    <row r="102" spans="1:8" x14ac:dyDescent="0.25">
      <c r="A102" s="4">
        <v>124</v>
      </c>
      <c r="B102" s="36"/>
      <c r="C102" s="36" t="s">
        <v>10</v>
      </c>
      <c r="D102" s="36" t="s">
        <v>5</v>
      </c>
      <c r="E102" s="36" t="s">
        <v>5</v>
      </c>
      <c r="F102" s="36" t="s">
        <v>5</v>
      </c>
      <c r="G102" s="36" t="s">
        <v>5</v>
      </c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 t="s">
        <v>5</v>
      </c>
      <c r="D104" s="36"/>
      <c r="E104" s="36"/>
      <c r="F104" s="36"/>
      <c r="G104" s="36"/>
      <c r="H104" s="36"/>
    </row>
    <row r="105" spans="1:8" x14ac:dyDescent="0.25">
      <c r="A105" s="4">
        <v>127</v>
      </c>
      <c r="B105" s="36" t="s">
        <v>5</v>
      </c>
      <c r="C105" s="36"/>
      <c r="D105" s="36"/>
      <c r="E105" s="36" t="s">
        <v>5</v>
      </c>
      <c r="F105" s="36" t="s">
        <v>5</v>
      </c>
      <c r="G105" s="36" t="s">
        <v>10</v>
      </c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 t="s">
        <v>5</v>
      </c>
      <c r="C107" s="36"/>
      <c r="D107" s="36" t="s">
        <v>5</v>
      </c>
      <c r="E107" s="36" t="s">
        <v>5</v>
      </c>
      <c r="F107" s="36"/>
      <c r="G107" s="36" t="s">
        <v>5</v>
      </c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 t="s">
        <v>5</v>
      </c>
      <c r="D109" s="36" t="s">
        <v>5</v>
      </c>
      <c r="E109" s="36"/>
      <c r="F109" s="36" t="s">
        <v>5</v>
      </c>
      <c r="G109" s="36" t="s">
        <v>5</v>
      </c>
      <c r="H109" s="36" t="s">
        <v>5</v>
      </c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D44:E44 F77:F78 I29:I39 I41:I61 I63:I78 F65:F66 E64:F64 E67:F71 F60:F63 C97 B22:C22 C36:F36 C79:C80 B24:E25 D45:D51 B15:E15 D107:E111 E18:F18 B26:C26 C17:F17 B21:E21 B52:F52 B98:C100 C101:C102 D80:F80 E19:E20 D32:E32 E45:E47 E53 F34 D85:F87 F107:F108 F13 E23:F23 D82:F83 F42:F48 B16:F16 B14:F14 B38:E43 B18:D20 B33:E35 B36:B37 B44:C51 B53:D77 C79:F79 B81:C96 B103:C111 D88:D106 B27:E31 D37:E37 E88:F97 D84:E84 D81:E81 F110 B5:E13 F5:F11 G5:H111">
    <cfRule type="cellIs" dxfId="4337" priority="791" operator="equal">
      <formula>"Energia"</formula>
    </cfRule>
    <cfRule type="cellIs" dxfId="4336" priority="793" operator="equal">
      <formula>"Operação"</formula>
    </cfRule>
    <cfRule type="cellIs" dxfId="4335" priority="794" operator="equal">
      <formula>"Chuva"</formula>
    </cfRule>
    <cfRule type="cellIs" dxfId="4334" priority="795" operator="equal">
      <formula>"Elétrico"</formula>
    </cfRule>
    <cfRule type="cellIs" dxfId="4333" priority="796" operator="equal">
      <formula>"Mecânico"</formula>
    </cfRule>
    <cfRule type="cellIs" dxfId="4332" priority="797" operator="equal">
      <formula>"Ok"</formula>
    </cfRule>
  </conditionalFormatting>
  <conditionalFormatting sqref="I5:I16 I19:I26 D44:E44 F77:F78 I29:I39 I41:I61 I63:I78 F65:F66 E64:F64 E67:F71 F60:F63 C97 B22:C22 C36:F36 C79:C80 B24:E25 D45:D51 B15:E15 D107:E111 E18:F18 B26:C26 C17:F17 B21:E21 B52:F52 B98:C100 C101:C102 D80:F80 E19:E20 D32:E32 E45:E47 E53 F34 D85:F87 F107:F108 F13 E23:F23 D82:F83 F42:F48 B16:F16 B14:F14 B38:E43 B18:D20 B33:E35 B36:B37 B44:C51 B53:D77 C79:F79 B81:C96 B103:C111 D88:D106 B27:E31 D37:E37 E88:F97 D84:E84 D81:E81 F110 B5:E13 F5:F11 G5:H111">
    <cfRule type="cellIs" dxfId="4331" priority="792" operator="equal">
      <formula>"Feito"</formula>
    </cfRule>
  </conditionalFormatting>
  <conditionalFormatting sqref="J7">
    <cfRule type="iconSet" priority="790">
      <iconSet iconSet="3Arrows">
        <cfvo type="percent" val="0"/>
        <cfvo type="percent" val="33"/>
        <cfvo type="percent" val="67"/>
      </iconSet>
    </cfRule>
  </conditionalFormatting>
  <conditionalFormatting sqref="F34 B103:D103 F18 C97:F97 F38 B10:C11 B98:D100 C101:D102 D10:D13 E10:F10 E11:E14 E32 B12:B14 C10:C21 B5:F9 G5:H111">
    <cfRule type="cellIs" dxfId="4330" priority="789" operator="equal">
      <formula>"Energia"</formula>
    </cfRule>
  </conditionalFormatting>
  <conditionalFormatting sqref="G5:H111">
    <cfRule type="cellIs" dxfId="4329" priority="782" operator="equal">
      <formula>"Energia"</formula>
    </cfRule>
    <cfRule type="cellIs" dxfId="4328" priority="784" operator="equal">
      <formula>"Operação"</formula>
    </cfRule>
    <cfRule type="cellIs" dxfId="4327" priority="785" operator="equal">
      <formula>"Chuva"</formula>
    </cfRule>
    <cfRule type="cellIs" dxfId="4326" priority="786" operator="equal">
      <formula>"Elétrico"</formula>
    </cfRule>
    <cfRule type="cellIs" dxfId="4325" priority="787" operator="equal">
      <formula>"Mecânico"</formula>
    </cfRule>
    <cfRule type="cellIs" dxfId="4324" priority="788" operator="equal">
      <formula>"Ok"</formula>
    </cfRule>
  </conditionalFormatting>
  <conditionalFormatting sqref="G5:H111">
    <cfRule type="cellIs" dxfId="4323" priority="783" operator="equal">
      <formula>"Feito"</formula>
    </cfRule>
  </conditionalFormatting>
  <conditionalFormatting sqref="E103:F103 F98">
    <cfRule type="cellIs" dxfId="4322" priority="781" operator="equal">
      <formula>"Energia"</formula>
    </cfRule>
  </conditionalFormatting>
  <conditionalFormatting sqref="F111 F12 E103:F103 F15 E73:F73 E55 F98 F53:F54 F21:F22 E76:F76">
    <cfRule type="cellIs" dxfId="4321" priority="774" operator="equal">
      <formula>"Energia"</formula>
    </cfRule>
    <cfRule type="cellIs" dxfId="4320" priority="776" operator="equal">
      <formula>"Operação"</formula>
    </cfRule>
    <cfRule type="cellIs" dxfId="4319" priority="777" operator="equal">
      <formula>"Chuva"</formula>
    </cfRule>
    <cfRule type="cellIs" dxfId="4318" priority="778" operator="equal">
      <formula>"Elétrico"</formula>
    </cfRule>
    <cfRule type="cellIs" dxfId="4317" priority="779" operator="equal">
      <formula>"Mecânico"</formula>
    </cfRule>
    <cfRule type="cellIs" dxfId="4316" priority="780" operator="equal">
      <formula>"Ok"</formula>
    </cfRule>
  </conditionalFormatting>
  <conditionalFormatting sqref="F111 F12 E103:F103 F15 E73:F73 E55 F98 F53:F54 F21:F22 E76:F76">
    <cfRule type="cellIs" dxfId="4315" priority="775" operator="equal">
      <formula>"Feito"</formula>
    </cfRule>
  </conditionalFormatting>
  <conditionalFormatting sqref="B78:E78">
    <cfRule type="cellIs" dxfId="4314" priority="767" operator="equal">
      <formula>"Energia"</formula>
    </cfRule>
    <cfRule type="cellIs" dxfId="4313" priority="769" operator="equal">
      <formula>"Operação"</formula>
    </cfRule>
    <cfRule type="cellIs" dxfId="4312" priority="770" operator="equal">
      <formula>"Chuva"</formula>
    </cfRule>
    <cfRule type="cellIs" dxfId="4311" priority="771" operator="equal">
      <formula>"Elétrico"</formula>
    </cfRule>
    <cfRule type="cellIs" dxfId="4310" priority="772" operator="equal">
      <formula>"Mecânico"</formula>
    </cfRule>
    <cfRule type="cellIs" dxfId="4309" priority="773" operator="equal">
      <formula>"Ok"</formula>
    </cfRule>
  </conditionalFormatting>
  <conditionalFormatting sqref="B78:E78">
    <cfRule type="cellIs" dxfId="4308" priority="768" operator="equal">
      <formula>"Feito"</formula>
    </cfRule>
  </conditionalFormatting>
  <conditionalFormatting sqref="C56">
    <cfRule type="cellIs" dxfId="4307" priority="760" operator="equal">
      <formula>"Energia"</formula>
    </cfRule>
    <cfRule type="cellIs" dxfId="4306" priority="762" operator="equal">
      <formula>"Operação"</formula>
    </cfRule>
    <cfRule type="cellIs" dxfId="4305" priority="763" operator="equal">
      <formula>"Chuva"</formula>
    </cfRule>
    <cfRule type="cellIs" dxfId="4304" priority="764" operator="equal">
      <formula>"Elétrico"</formula>
    </cfRule>
    <cfRule type="cellIs" dxfId="4303" priority="765" operator="equal">
      <formula>"Mecânico"</formula>
    </cfRule>
    <cfRule type="cellIs" dxfId="4302" priority="766" operator="equal">
      <formula>"Ok"</formula>
    </cfRule>
  </conditionalFormatting>
  <conditionalFormatting sqref="C56">
    <cfRule type="cellIs" dxfId="4301" priority="761" operator="equal">
      <formula>"Feito"</formula>
    </cfRule>
  </conditionalFormatting>
  <conditionalFormatting sqref="B111:C111">
    <cfRule type="cellIs" dxfId="4300" priority="759" operator="equal">
      <formula>"Energia"</formula>
    </cfRule>
  </conditionalFormatting>
  <conditionalFormatting sqref="B90:C90">
    <cfRule type="cellIs" dxfId="4299" priority="758" operator="equal">
      <formula>"Energia"</formula>
    </cfRule>
  </conditionalFormatting>
  <conditionalFormatting sqref="B92:C92">
    <cfRule type="cellIs" dxfId="4298" priority="757" operator="equal">
      <formula>"Energia"</formula>
    </cfRule>
  </conditionalFormatting>
  <conditionalFormatting sqref="C27:E27 D28:D30">
    <cfRule type="cellIs" dxfId="4297" priority="756" operator="equal">
      <formula>"Energia"</formula>
    </cfRule>
  </conditionalFormatting>
  <conditionalFormatting sqref="D60:D76">
    <cfRule type="cellIs" dxfId="4296" priority="755" operator="equal">
      <formula>"Energia"</formula>
    </cfRule>
  </conditionalFormatting>
  <conditionalFormatting sqref="C30:D30">
    <cfRule type="cellIs" dxfId="4295" priority="754" operator="equal">
      <formula>"Energia"</formula>
    </cfRule>
  </conditionalFormatting>
  <conditionalFormatting sqref="C35">
    <cfRule type="cellIs" dxfId="4294" priority="753" operator="equal">
      <formula>"Energia"</formula>
    </cfRule>
  </conditionalFormatting>
  <conditionalFormatting sqref="C41">
    <cfRule type="cellIs" dxfId="4293" priority="745" operator="equal">
      <formula>"Energia"</formula>
    </cfRule>
  </conditionalFormatting>
  <conditionalFormatting sqref="C57:C58">
    <cfRule type="cellIs" dxfId="4292" priority="744" operator="equal">
      <formula>"Energia"</formula>
    </cfRule>
  </conditionalFormatting>
  <conditionalFormatting sqref="C111">
    <cfRule type="cellIs" dxfId="4291" priority="743" operator="equal">
      <formula>"Energia"</formula>
    </cfRule>
  </conditionalFormatting>
  <conditionalFormatting sqref="C108">
    <cfRule type="cellIs" dxfId="4290" priority="742" operator="equal">
      <formula>"Energia"</formula>
    </cfRule>
  </conditionalFormatting>
  <conditionalFormatting sqref="D15:E15">
    <cfRule type="cellIs" dxfId="4289" priority="741" operator="equal">
      <formula>"Energia"</formula>
    </cfRule>
  </conditionalFormatting>
  <conditionalFormatting sqref="D27:D28">
    <cfRule type="cellIs" dxfId="4288" priority="740" operator="equal">
      <formula>"Energia"</formula>
    </cfRule>
  </conditionalFormatting>
  <conditionalFormatting sqref="E28:E29">
    <cfRule type="cellIs" dxfId="4287" priority="739" operator="equal">
      <formula>"Energia"</formula>
    </cfRule>
  </conditionalFormatting>
  <conditionalFormatting sqref="E28:E29">
    <cfRule type="cellIs" dxfId="4286" priority="738" operator="equal">
      <formula>"Energia"</formula>
    </cfRule>
  </conditionalFormatting>
  <conditionalFormatting sqref="D30">
    <cfRule type="cellIs" dxfId="4285" priority="737" operator="equal">
      <formula>"Energia"</formula>
    </cfRule>
  </conditionalFormatting>
  <conditionalFormatting sqref="D39:D40 D44:D53 D77">
    <cfRule type="cellIs" dxfId="4284" priority="736" operator="equal">
      <formula>"Energia"</formula>
    </cfRule>
  </conditionalFormatting>
  <conditionalFormatting sqref="D39:D40 D44:D53 D77">
    <cfRule type="cellIs" dxfId="4283" priority="735" operator="equal">
      <formula>"Energia"</formula>
    </cfRule>
  </conditionalFormatting>
  <conditionalFormatting sqref="D39:D40 D44:D53 D77">
    <cfRule type="cellIs" dxfId="4282" priority="734" operator="equal">
      <formula>"Energia"</formula>
    </cfRule>
  </conditionalFormatting>
  <conditionalFormatting sqref="E27">
    <cfRule type="cellIs" dxfId="4281" priority="733" operator="equal">
      <formula>"Energia"</formula>
    </cfRule>
  </conditionalFormatting>
  <conditionalFormatting sqref="F28">
    <cfRule type="cellIs" dxfId="4280" priority="726" operator="equal">
      <formula>"Energia"</formula>
    </cfRule>
    <cfRule type="cellIs" dxfId="4279" priority="728" operator="equal">
      <formula>"Operação"</formula>
    </cfRule>
    <cfRule type="cellIs" dxfId="4278" priority="729" operator="equal">
      <formula>"Chuva"</formula>
    </cfRule>
    <cfRule type="cellIs" dxfId="4277" priority="730" operator="equal">
      <formula>"Elétrico"</formula>
    </cfRule>
    <cfRule type="cellIs" dxfId="4276" priority="731" operator="equal">
      <formula>"Mecânico"</formula>
    </cfRule>
    <cfRule type="cellIs" dxfId="4275" priority="732" operator="equal">
      <formula>"Ok"</formula>
    </cfRule>
  </conditionalFormatting>
  <conditionalFormatting sqref="F28">
    <cfRule type="cellIs" dxfId="4274" priority="727" operator="equal">
      <formula>"Feito"</formula>
    </cfRule>
  </conditionalFormatting>
  <conditionalFormatting sqref="F28">
    <cfRule type="cellIs" dxfId="4273" priority="725" operator="equal">
      <formula>"Energia"</formula>
    </cfRule>
  </conditionalFormatting>
  <conditionalFormatting sqref="F28">
    <cfRule type="cellIs" dxfId="4272" priority="724" operator="equal">
      <formula>"Energia"</formula>
    </cfRule>
  </conditionalFormatting>
  <conditionalFormatting sqref="E108">
    <cfRule type="cellIs" dxfId="4271" priority="716" operator="equal">
      <formula>"Energia"</formula>
    </cfRule>
  </conditionalFormatting>
  <conditionalFormatting sqref="F35 F37 F41">
    <cfRule type="cellIs" dxfId="4270" priority="694" operator="equal">
      <formula>"Energia"</formula>
    </cfRule>
    <cfRule type="cellIs" dxfId="4269" priority="696" operator="equal">
      <formula>"Operação"</formula>
    </cfRule>
    <cfRule type="cellIs" dxfId="4268" priority="697" operator="equal">
      <formula>"Chuva"</formula>
    </cfRule>
    <cfRule type="cellIs" dxfId="4267" priority="698" operator="equal">
      <formula>"Elétrico"</formula>
    </cfRule>
    <cfRule type="cellIs" dxfId="4266" priority="699" operator="equal">
      <formula>"Mecânico"</formula>
    </cfRule>
    <cfRule type="cellIs" dxfId="4265" priority="700" operator="equal">
      <formula>"Ok"</formula>
    </cfRule>
  </conditionalFormatting>
  <conditionalFormatting sqref="F35 F37 F41">
    <cfRule type="cellIs" dxfId="4264" priority="695" operator="equal">
      <formula>"Feito"</formula>
    </cfRule>
  </conditionalFormatting>
  <conditionalFormatting sqref="D26">
    <cfRule type="cellIs" dxfId="4263" priority="680" operator="equal">
      <formula>"Energia"</formula>
    </cfRule>
    <cfRule type="cellIs" dxfId="4262" priority="682" operator="equal">
      <formula>"Operação"</formula>
    </cfRule>
    <cfRule type="cellIs" dxfId="4261" priority="683" operator="equal">
      <formula>"Chuva"</formula>
    </cfRule>
    <cfRule type="cellIs" dxfId="4260" priority="684" operator="equal">
      <formula>"Elétrico"</formula>
    </cfRule>
    <cfRule type="cellIs" dxfId="4259" priority="685" operator="equal">
      <formula>"Mecânico"</formula>
    </cfRule>
    <cfRule type="cellIs" dxfId="4258" priority="686" operator="equal">
      <formula>"Ok"</formula>
    </cfRule>
  </conditionalFormatting>
  <conditionalFormatting sqref="D26">
    <cfRule type="cellIs" dxfId="4257" priority="681" operator="equal">
      <formula>"Feito"</formula>
    </cfRule>
  </conditionalFormatting>
  <conditionalFormatting sqref="C97:D97 C95:D95">
    <cfRule type="cellIs" dxfId="4256" priority="672" operator="equal">
      <formula>"Energia"</formula>
    </cfRule>
  </conditionalFormatting>
  <conditionalFormatting sqref="E13:F13">
    <cfRule type="cellIs" dxfId="4255" priority="671" operator="equal">
      <formula>"Energia"</formula>
    </cfRule>
  </conditionalFormatting>
  <conditionalFormatting sqref="D16:E16">
    <cfRule type="cellIs" dxfId="4254" priority="670" operator="equal">
      <formula>"Energia"</formula>
    </cfRule>
  </conditionalFormatting>
  <conditionalFormatting sqref="D17:D20">
    <cfRule type="cellIs" dxfId="4253" priority="669" operator="equal">
      <formula>"Energia"</formula>
    </cfRule>
  </conditionalFormatting>
  <conditionalFormatting sqref="E18:F18">
    <cfRule type="cellIs" dxfId="4252" priority="668" operator="equal">
      <formula>"Energia"</formula>
    </cfRule>
  </conditionalFormatting>
  <conditionalFormatting sqref="D36">
    <cfRule type="cellIs" dxfId="4251" priority="667" operator="equal">
      <formula>"Energia"</formula>
    </cfRule>
  </conditionalFormatting>
  <conditionalFormatting sqref="D36">
    <cfRule type="cellIs" dxfId="4250" priority="666" operator="equal">
      <formula>"Energia"</formula>
    </cfRule>
  </conditionalFormatting>
  <conditionalFormatting sqref="D14:F14">
    <cfRule type="cellIs" dxfId="4249" priority="665" operator="equal">
      <formula>"Energia"</formula>
    </cfRule>
  </conditionalFormatting>
  <conditionalFormatting sqref="E17:F17">
    <cfRule type="cellIs" dxfId="4248" priority="664" operator="equal">
      <formula>"Energia"</formula>
    </cfRule>
  </conditionalFormatting>
  <conditionalFormatting sqref="D33:E33 D34">
    <cfRule type="cellIs" dxfId="4247" priority="655" operator="equal">
      <formula>"Energia"</formula>
    </cfRule>
  </conditionalFormatting>
  <conditionalFormatting sqref="D33:E33 D34">
    <cfRule type="cellIs" dxfId="4246" priority="654" operator="equal">
      <formula>"Energia"</formula>
    </cfRule>
  </conditionalFormatting>
  <conditionalFormatting sqref="E36:E37">
    <cfRule type="cellIs" dxfId="4245" priority="653" operator="equal">
      <formula>"Energia"</formula>
    </cfRule>
  </conditionalFormatting>
  <conditionalFormatting sqref="E36:E37">
    <cfRule type="cellIs" dxfId="4244" priority="652" operator="equal">
      <formula>"Energia"</formula>
    </cfRule>
  </conditionalFormatting>
  <conditionalFormatting sqref="E37">
    <cfRule type="cellIs" dxfId="4243" priority="651" operator="equal">
      <formula>"Energia"</formula>
    </cfRule>
  </conditionalFormatting>
  <conditionalFormatting sqref="E37">
    <cfRule type="cellIs" dxfId="4242" priority="650" operator="equal">
      <formula>"Energia"</formula>
    </cfRule>
  </conditionalFormatting>
  <conditionalFormatting sqref="E39">
    <cfRule type="cellIs" dxfId="4241" priority="649" operator="equal">
      <formula>"Energia"</formula>
    </cfRule>
  </conditionalFormatting>
  <conditionalFormatting sqref="E39">
    <cfRule type="cellIs" dxfId="4240" priority="648" operator="equal">
      <formula>"Energia"</formula>
    </cfRule>
  </conditionalFormatting>
  <conditionalFormatting sqref="E39">
    <cfRule type="cellIs" dxfId="4239" priority="647" operator="equal">
      <formula>"Energia"</formula>
    </cfRule>
  </conditionalFormatting>
  <conditionalFormatting sqref="E77">
    <cfRule type="cellIs" dxfId="4238" priority="640" operator="equal">
      <formula>"Energia"</formula>
    </cfRule>
    <cfRule type="cellIs" dxfId="4237" priority="642" operator="equal">
      <formula>"Operação"</formula>
    </cfRule>
    <cfRule type="cellIs" dxfId="4236" priority="643" operator="equal">
      <formula>"Chuva"</formula>
    </cfRule>
    <cfRule type="cellIs" dxfId="4235" priority="644" operator="equal">
      <formula>"Elétrico"</formula>
    </cfRule>
    <cfRule type="cellIs" dxfId="4234" priority="645" operator="equal">
      <formula>"Mecânico"</formula>
    </cfRule>
    <cfRule type="cellIs" dxfId="4233" priority="646" operator="equal">
      <formula>"Ok"</formula>
    </cfRule>
  </conditionalFormatting>
  <conditionalFormatting sqref="E77">
    <cfRule type="cellIs" dxfId="4232" priority="641" operator="equal">
      <formula>"Feito"</formula>
    </cfRule>
  </conditionalFormatting>
  <conditionalFormatting sqref="B18 D18">
    <cfRule type="cellIs" dxfId="4231" priority="609" operator="equal">
      <formula>"Energia"</formula>
    </cfRule>
  </conditionalFormatting>
  <conditionalFormatting sqref="B27">
    <cfRule type="cellIs" dxfId="4230" priority="608" operator="equal">
      <formula>"Energia"</formula>
    </cfRule>
  </conditionalFormatting>
  <conditionalFormatting sqref="B28:C28">
    <cfRule type="cellIs" dxfId="4229" priority="607" operator="equal">
      <formula>"Energia"</formula>
    </cfRule>
  </conditionalFormatting>
  <conditionalFormatting sqref="B29">
    <cfRule type="cellIs" dxfId="4228" priority="606" operator="equal">
      <formula>"Energia"</formula>
    </cfRule>
  </conditionalFormatting>
  <conditionalFormatting sqref="B30">
    <cfRule type="cellIs" dxfId="4227" priority="605" operator="equal">
      <formula>"Energia"</formula>
    </cfRule>
  </conditionalFormatting>
  <conditionalFormatting sqref="B34">
    <cfRule type="cellIs" dxfId="4226" priority="604" operator="equal">
      <formula>"Energia"</formula>
    </cfRule>
  </conditionalFormatting>
  <conditionalFormatting sqref="B35:C35">
    <cfRule type="cellIs" dxfId="4225" priority="603" operator="equal">
      <formula>"Energia"</formula>
    </cfRule>
  </conditionalFormatting>
  <conditionalFormatting sqref="B38">
    <cfRule type="cellIs" dxfId="4224" priority="602" operator="equal">
      <formula>"Energia"</formula>
    </cfRule>
  </conditionalFormatting>
  <conditionalFormatting sqref="C28">
    <cfRule type="cellIs" dxfId="4223" priority="601" operator="equal">
      <formula>"Energia"</formula>
    </cfRule>
  </conditionalFormatting>
  <conditionalFormatting sqref="C30">
    <cfRule type="cellIs" dxfId="4222" priority="600" operator="equal">
      <formula>"Energia"</formula>
    </cfRule>
  </conditionalFormatting>
  <conditionalFormatting sqref="C35">
    <cfRule type="cellIs" dxfId="4221" priority="599" operator="equal">
      <formula>"Energia"</formula>
    </cfRule>
  </conditionalFormatting>
  <conditionalFormatting sqref="D37">
    <cfRule type="cellIs" dxfId="4220" priority="598" operator="equal">
      <formula>"Energia"</formula>
    </cfRule>
  </conditionalFormatting>
  <conditionalFormatting sqref="D37">
    <cfRule type="cellIs" dxfId="4219" priority="597" operator="equal">
      <formula>"Energia"</formula>
    </cfRule>
  </conditionalFormatting>
  <conditionalFormatting sqref="B106">
    <cfRule type="cellIs" dxfId="4218" priority="596" operator="equal">
      <formula>"Energia"</formula>
    </cfRule>
  </conditionalFormatting>
  <conditionalFormatting sqref="B108">
    <cfRule type="cellIs" dxfId="4217" priority="595" operator="equal">
      <formula>"Energia"</formula>
    </cfRule>
  </conditionalFormatting>
  <conditionalFormatting sqref="E27:E29">
    <cfRule type="cellIs" dxfId="4216" priority="594" operator="equal">
      <formula>"Energia"</formula>
    </cfRule>
  </conditionalFormatting>
  <conditionalFormatting sqref="F92">
    <cfRule type="cellIs" dxfId="4215" priority="593" operator="equal">
      <formula>"Energia"</formula>
    </cfRule>
  </conditionalFormatting>
  <conditionalFormatting sqref="F90">
    <cfRule type="cellIs" dxfId="4214" priority="592" operator="equal">
      <formula>"Energia"</formula>
    </cfRule>
  </conditionalFormatting>
  <conditionalFormatting sqref="B15:B16">
    <cfRule type="cellIs" dxfId="4213" priority="573" operator="equal">
      <formula>"Energia"</formula>
    </cfRule>
  </conditionalFormatting>
  <conditionalFormatting sqref="B18">
    <cfRule type="cellIs" dxfId="4212" priority="572" operator="equal">
      <formula>"Energia"</formula>
    </cfRule>
  </conditionalFormatting>
  <conditionalFormatting sqref="C32">
    <cfRule type="cellIs" dxfId="4211" priority="565" operator="equal">
      <formula>"Energia"</formula>
    </cfRule>
    <cfRule type="cellIs" dxfId="4210" priority="567" operator="equal">
      <formula>"Operação"</formula>
    </cfRule>
    <cfRule type="cellIs" dxfId="4209" priority="568" operator="equal">
      <formula>"Chuva"</formula>
    </cfRule>
    <cfRule type="cellIs" dxfId="4208" priority="569" operator="equal">
      <formula>"Elétrico"</formula>
    </cfRule>
    <cfRule type="cellIs" dxfId="4207" priority="570" operator="equal">
      <formula>"Mecânico"</formula>
    </cfRule>
    <cfRule type="cellIs" dxfId="4206" priority="571" operator="equal">
      <formula>"Ok"</formula>
    </cfRule>
  </conditionalFormatting>
  <conditionalFormatting sqref="C32">
    <cfRule type="cellIs" dxfId="4205" priority="566" operator="equal">
      <formula>"Feito"</formula>
    </cfRule>
  </conditionalFormatting>
  <conditionalFormatting sqref="C32">
    <cfRule type="cellIs" dxfId="4204" priority="564" operator="equal">
      <formula>"Energia"</formula>
    </cfRule>
  </conditionalFormatting>
  <conditionalFormatting sqref="B95">
    <cfRule type="cellIs" dxfId="4203" priority="563" operator="equal">
      <formula>"Energia"</formula>
    </cfRule>
  </conditionalFormatting>
  <conditionalFormatting sqref="B100">
    <cfRule type="cellIs" dxfId="4202" priority="562" operator="equal">
      <formula>"Energia"</formula>
    </cfRule>
  </conditionalFormatting>
  <conditionalFormatting sqref="C28">
    <cfRule type="cellIs" dxfId="4201" priority="561" operator="equal">
      <formula>"Energia"</formula>
    </cfRule>
  </conditionalFormatting>
  <conditionalFormatting sqref="B36:C36">
    <cfRule type="cellIs" dxfId="4200" priority="560" operator="equal">
      <formula>"Energia"</formula>
    </cfRule>
  </conditionalFormatting>
  <conditionalFormatting sqref="C35">
    <cfRule type="cellIs" dxfId="4199" priority="559" operator="equal">
      <formula>"Energia"</formula>
    </cfRule>
  </conditionalFormatting>
  <conditionalFormatting sqref="D91:F91">
    <cfRule type="cellIs" dxfId="4198" priority="558" operator="equal">
      <formula>"Energia"</formula>
    </cfRule>
  </conditionalFormatting>
  <conditionalFormatting sqref="D104">
    <cfRule type="cellIs" dxfId="4197" priority="557" operator="equal">
      <formula>"Energia"</formula>
    </cfRule>
  </conditionalFormatting>
  <conditionalFormatting sqref="E90">
    <cfRule type="cellIs" dxfId="4196" priority="556" operator="equal">
      <formula>"Energia"</formula>
    </cfRule>
  </conditionalFormatting>
  <conditionalFormatting sqref="E92">
    <cfRule type="cellIs" dxfId="4195" priority="555" operator="equal">
      <formula>"Energia"</formula>
    </cfRule>
  </conditionalFormatting>
  <conditionalFormatting sqref="E98">
    <cfRule type="cellIs" dxfId="4194" priority="548" operator="equal">
      <formula>"Energia"</formula>
    </cfRule>
    <cfRule type="cellIs" dxfId="4193" priority="550" operator="equal">
      <formula>"Operação"</formula>
    </cfRule>
    <cfRule type="cellIs" dxfId="4192" priority="551" operator="equal">
      <formula>"Chuva"</formula>
    </cfRule>
    <cfRule type="cellIs" dxfId="4191" priority="552" operator="equal">
      <formula>"Elétrico"</formula>
    </cfRule>
    <cfRule type="cellIs" dxfId="4190" priority="553" operator="equal">
      <formula>"Mecânico"</formula>
    </cfRule>
    <cfRule type="cellIs" dxfId="4189" priority="554" operator="equal">
      <formula>"Ok"</formula>
    </cfRule>
  </conditionalFormatting>
  <conditionalFormatting sqref="E98">
    <cfRule type="cellIs" dxfId="4188" priority="549" operator="equal">
      <formula>"Feito"</formula>
    </cfRule>
  </conditionalFormatting>
  <conditionalFormatting sqref="E100">
    <cfRule type="cellIs" dxfId="4187" priority="541" operator="equal">
      <formula>"Energia"</formula>
    </cfRule>
    <cfRule type="cellIs" dxfId="4186" priority="543" operator="equal">
      <formula>"Operação"</formula>
    </cfRule>
    <cfRule type="cellIs" dxfId="4185" priority="544" operator="equal">
      <formula>"Chuva"</formula>
    </cfRule>
    <cfRule type="cellIs" dxfId="4184" priority="545" operator="equal">
      <formula>"Elétrico"</formula>
    </cfRule>
    <cfRule type="cellIs" dxfId="4183" priority="546" operator="equal">
      <formula>"Mecânico"</formula>
    </cfRule>
    <cfRule type="cellIs" dxfId="4182" priority="547" operator="equal">
      <formula>"Ok"</formula>
    </cfRule>
  </conditionalFormatting>
  <conditionalFormatting sqref="E100">
    <cfRule type="cellIs" dxfId="4181" priority="542" operator="equal">
      <formula>"Feito"</formula>
    </cfRule>
  </conditionalFormatting>
  <conditionalFormatting sqref="E101">
    <cfRule type="cellIs" dxfId="4180" priority="534" operator="equal">
      <formula>"Energia"</formula>
    </cfRule>
    <cfRule type="cellIs" dxfId="4179" priority="536" operator="equal">
      <formula>"Operação"</formula>
    </cfRule>
    <cfRule type="cellIs" dxfId="4178" priority="537" operator="equal">
      <formula>"Chuva"</formula>
    </cfRule>
    <cfRule type="cellIs" dxfId="4177" priority="538" operator="equal">
      <formula>"Elétrico"</formula>
    </cfRule>
    <cfRule type="cellIs" dxfId="4176" priority="539" operator="equal">
      <formula>"Mecânico"</formula>
    </cfRule>
    <cfRule type="cellIs" dxfId="4175" priority="540" operator="equal">
      <formula>"Ok"</formula>
    </cfRule>
  </conditionalFormatting>
  <conditionalFormatting sqref="E101">
    <cfRule type="cellIs" dxfId="4174" priority="535" operator="equal">
      <formula>"Feito"</formula>
    </cfRule>
  </conditionalFormatting>
  <conditionalFormatting sqref="B106">
    <cfRule type="cellIs" dxfId="4173" priority="526" operator="equal">
      <formula>"Energia"</formula>
    </cfRule>
  </conditionalFormatting>
  <conditionalFormatting sqref="C37">
    <cfRule type="cellIs" dxfId="4172" priority="519" operator="equal">
      <formula>"Energia"</formula>
    </cfRule>
    <cfRule type="cellIs" dxfId="4171" priority="521" operator="equal">
      <formula>"Operação"</formula>
    </cfRule>
    <cfRule type="cellIs" dxfId="4170" priority="522" operator="equal">
      <formula>"Chuva"</formula>
    </cfRule>
    <cfRule type="cellIs" dxfId="4169" priority="523" operator="equal">
      <formula>"Elétrico"</formula>
    </cfRule>
    <cfRule type="cellIs" dxfId="4168" priority="524" operator="equal">
      <formula>"Mecânico"</formula>
    </cfRule>
    <cfRule type="cellIs" dxfId="4167" priority="525" operator="equal">
      <formula>"Ok"</formula>
    </cfRule>
  </conditionalFormatting>
  <conditionalFormatting sqref="C37">
    <cfRule type="cellIs" dxfId="4166" priority="520" operator="equal">
      <formula>"Feito"</formula>
    </cfRule>
  </conditionalFormatting>
  <conditionalFormatting sqref="C37">
    <cfRule type="cellIs" dxfId="4165" priority="518" operator="equal">
      <formula>"Energia"</formula>
    </cfRule>
  </conditionalFormatting>
  <conditionalFormatting sqref="F25">
    <cfRule type="cellIs" dxfId="4164" priority="511" operator="equal">
      <formula>"Energia"</formula>
    </cfRule>
    <cfRule type="cellIs" dxfId="4163" priority="513" operator="equal">
      <formula>"Operação"</formula>
    </cfRule>
    <cfRule type="cellIs" dxfId="4162" priority="514" operator="equal">
      <formula>"Chuva"</formula>
    </cfRule>
    <cfRule type="cellIs" dxfId="4161" priority="515" operator="equal">
      <formula>"Elétrico"</formula>
    </cfRule>
    <cfRule type="cellIs" dxfId="4160" priority="516" operator="equal">
      <formula>"Mecânico"</formula>
    </cfRule>
    <cfRule type="cellIs" dxfId="4159" priority="517" operator="equal">
      <formula>"Ok"</formula>
    </cfRule>
  </conditionalFormatting>
  <conditionalFormatting sqref="F25">
    <cfRule type="cellIs" dxfId="4158" priority="512" operator="equal">
      <formula>"Feito"</formula>
    </cfRule>
  </conditionalFormatting>
  <conditionalFormatting sqref="F25">
    <cfRule type="cellIs" dxfId="4157" priority="510" operator="equal">
      <formula>"Energia"</formula>
    </cfRule>
  </conditionalFormatting>
  <conditionalFormatting sqref="F100">
    <cfRule type="cellIs" dxfId="4156" priority="503" operator="equal">
      <formula>"Energia"</formula>
    </cfRule>
    <cfRule type="cellIs" dxfId="4155" priority="505" operator="equal">
      <formula>"Operação"</formula>
    </cfRule>
    <cfRule type="cellIs" dxfId="4154" priority="506" operator="equal">
      <formula>"Chuva"</formula>
    </cfRule>
    <cfRule type="cellIs" dxfId="4153" priority="507" operator="equal">
      <formula>"Elétrico"</formula>
    </cfRule>
    <cfRule type="cellIs" dxfId="4152" priority="508" operator="equal">
      <formula>"Mecânico"</formula>
    </cfRule>
    <cfRule type="cellIs" dxfId="4151" priority="509" operator="equal">
      <formula>"Ok"</formula>
    </cfRule>
  </conditionalFormatting>
  <conditionalFormatting sqref="F100">
    <cfRule type="cellIs" dxfId="4150" priority="504" operator="equal">
      <formula>"Feito"</formula>
    </cfRule>
  </conditionalFormatting>
  <conditionalFormatting sqref="C29">
    <cfRule type="cellIs" dxfId="4149" priority="481" operator="equal">
      <formula>"Energia"</formula>
    </cfRule>
  </conditionalFormatting>
  <conditionalFormatting sqref="C31">
    <cfRule type="cellIs" dxfId="4148" priority="480" operator="equal">
      <formula>"Energia"</formula>
    </cfRule>
  </conditionalFormatting>
  <conditionalFormatting sqref="C33">
    <cfRule type="cellIs" dxfId="4147" priority="479" operator="equal">
      <formula>"Energia"</formula>
    </cfRule>
  </conditionalFormatting>
  <conditionalFormatting sqref="B30">
    <cfRule type="cellIs" dxfId="4146" priority="478" operator="equal">
      <formula>"Energia"</formula>
    </cfRule>
  </conditionalFormatting>
  <conditionalFormatting sqref="B38">
    <cfRule type="cellIs" dxfId="4145" priority="477" operator="equal">
      <formula>"Energia"</formula>
    </cfRule>
  </conditionalFormatting>
  <conditionalFormatting sqref="D22">
    <cfRule type="cellIs" dxfId="4144" priority="470" operator="equal">
      <formula>"Energia"</formula>
    </cfRule>
    <cfRule type="cellIs" dxfId="4143" priority="472" operator="equal">
      <formula>"Operação"</formula>
    </cfRule>
    <cfRule type="cellIs" dxfId="4142" priority="473" operator="equal">
      <formula>"Chuva"</formula>
    </cfRule>
    <cfRule type="cellIs" dxfId="4141" priority="474" operator="equal">
      <formula>"Elétrico"</formula>
    </cfRule>
    <cfRule type="cellIs" dxfId="4140" priority="475" operator="equal">
      <formula>"Mecânico"</formula>
    </cfRule>
    <cfRule type="cellIs" dxfId="4139" priority="476" operator="equal">
      <formula>"Ok"</formula>
    </cfRule>
  </conditionalFormatting>
  <conditionalFormatting sqref="D22">
    <cfRule type="cellIs" dxfId="4138" priority="471" operator="equal">
      <formula>"Feito"</formula>
    </cfRule>
  </conditionalFormatting>
  <conditionalFormatting sqref="D22">
    <cfRule type="cellIs" dxfId="4137" priority="469" operator="equal">
      <formula>"Energia"</formula>
    </cfRule>
  </conditionalFormatting>
  <conditionalFormatting sqref="D29">
    <cfRule type="cellIs" dxfId="4136" priority="468" operator="equal">
      <formula>"Energia"</formula>
    </cfRule>
  </conditionalFormatting>
  <conditionalFormatting sqref="D30:D36">
    <cfRule type="cellIs" dxfId="4135" priority="467" operator="equal">
      <formula>"Energia"</formula>
    </cfRule>
  </conditionalFormatting>
  <conditionalFormatting sqref="D37">
    <cfRule type="cellIs" dxfId="4134" priority="466" operator="equal">
      <formula>"Energia"</formula>
    </cfRule>
  </conditionalFormatting>
  <conditionalFormatting sqref="E34:E35">
    <cfRule type="cellIs" dxfId="4133" priority="465" operator="equal">
      <formula>"Energia"</formula>
    </cfRule>
  </conditionalFormatting>
  <conditionalFormatting sqref="E34:E35">
    <cfRule type="cellIs" dxfId="4132" priority="464" operator="equal">
      <formula>"Energia"</formula>
    </cfRule>
  </conditionalFormatting>
  <conditionalFormatting sqref="E34:E35">
    <cfRule type="cellIs" dxfId="4131" priority="463" operator="equal">
      <formula>"Energia"</formula>
    </cfRule>
  </conditionalFormatting>
  <conditionalFormatting sqref="E37">
    <cfRule type="cellIs" dxfId="4130" priority="462" operator="equal">
      <formula>"Energia"</formula>
    </cfRule>
  </conditionalFormatting>
  <conditionalFormatting sqref="E37">
    <cfRule type="cellIs" dxfId="4129" priority="461" operator="equal">
      <formula>"Energia"</formula>
    </cfRule>
  </conditionalFormatting>
  <conditionalFormatting sqref="E37">
    <cfRule type="cellIs" dxfId="4128" priority="460" operator="equal">
      <formula>"Energia"</formula>
    </cfRule>
  </conditionalFormatting>
  <conditionalFormatting sqref="F72">
    <cfRule type="cellIs" dxfId="4127" priority="453" operator="equal">
      <formula>"Energia"</formula>
    </cfRule>
    <cfRule type="cellIs" dxfId="4126" priority="455" operator="equal">
      <formula>"Operação"</formula>
    </cfRule>
    <cfRule type="cellIs" dxfId="4125" priority="456" operator="equal">
      <formula>"Chuva"</formula>
    </cfRule>
    <cfRule type="cellIs" dxfId="4124" priority="457" operator="equal">
      <formula>"Elétrico"</formula>
    </cfRule>
    <cfRule type="cellIs" dxfId="4123" priority="458" operator="equal">
      <formula>"Mecânico"</formula>
    </cfRule>
    <cfRule type="cellIs" dxfId="4122" priority="459" operator="equal">
      <formula>"Ok"</formula>
    </cfRule>
  </conditionalFormatting>
  <conditionalFormatting sqref="F72">
    <cfRule type="cellIs" dxfId="4121" priority="454" operator="equal">
      <formula>"Feito"</formula>
    </cfRule>
  </conditionalFormatting>
  <conditionalFormatting sqref="F72">
    <cfRule type="cellIs" dxfId="4120" priority="452" operator="equal">
      <formula>"Energia"</formula>
    </cfRule>
  </conditionalFormatting>
  <conditionalFormatting sqref="F65">
    <cfRule type="cellIs" dxfId="4119" priority="451" operator="equal">
      <formula>"Energia"</formula>
    </cfRule>
  </conditionalFormatting>
  <conditionalFormatting sqref="E61:E63 E65:E66">
    <cfRule type="cellIs" dxfId="4118" priority="442" operator="equal">
      <formula>"Energia"</formula>
    </cfRule>
    <cfRule type="cellIs" dxfId="4117" priority="444" operator="equal">
      <formula>"Operação"</formula>
    </cfRule>
    <cfRule type="cellIs" dxfId="4116" priority="445" operator="equal">
      <formula>"Chuva"</formula>
    </cfRule>
    <cfRule type="cellIs" dxfId="4115" priority="446" operator="equal">
      <formula>"Elétrico"</formula>
    </cfRule>
    <cfRule type="cellIs" dxfId="4114" priority="447" operator="equal">
      <formula>"Mecânico"</formula>
    </cfRule>
    <cfRule type="cellIs" dxfId="4113" priority="448" operator="equal">
      <formula>"Ok"</formula>
    </cfRule>
  </conditionalFormatting>
  <conditionalFormatting sqref="E61:E63 E65:E66">
    <cfRule type="cellIs" dxfId="4112" priority="443" operator="equal">
      <formula>"Feito"</formula>
    </cfRule>
  </conditionalFormatting>
  <conditionalFormatting sqref="E104 E99 E106">
    <cfRule type="cellIs" dxfId="4111" priority="435" operator="equal">
      <formula>"Energia"</formula>
    </cfRule>
    <cfRule type="cellIs" dxfId="4110" priority="437" operator="equal">
      <formula>"Operação"</formula>
    </cfRule>
    <cfRule type="cellIs" dxfId="4109" priority="438" operator="equal">
      <formula>"Chuva"</formula>
    </cfRule>
    <cfRule type="cellIs" dxfId="4108" priority="439" operator="equal">
      <formula>"Elétrico"</formula>
    </cfRule>
    <cfRule type="cellIs" dxfId="4107" priority="440" operator="equal">
      <formula>"Mecânico"</formula>
    </cfRule>
    <cfRule type="cellIs" dxfId="4106" priority="441" operator="equal">
      <formula>"Ok"</formula>
    </cfRule>
  </conditionalFormatting>
  <conditionalFormatting sqref="E104 E99 E106">
    <cfRule type="cellIs" dxfId="4105" priority="436" operator="equal">
      <formula>"Feito"</formula>
    </cfRule>
  </conditionalFormatting>
  <conditionalFormatting sqref="B36:B37">
    <cfRule type="cellIs" dxfId="4104" priority="434" operator="equal">
      <formula>"Energia"</formula>
    </cfRule>
  </conditionalFormatting>
  <conditionalFormatting sqref="B36:B37">
    <cfRule type="cellIs" dxfId="4103" priority="433" operator="equal">
      <formula>"Energia"</formula>
    </cfRule>
  </conditionalFormatting>
  <conditionalFormatting sqref="B59:B60">
    <cfRule type="cellIs" dxfId="4102" priority="432" operator="equal">
      <formula>"Energia"</formula>
    </cfRule>
  </conditionalFormatting>
  <conditionalFormatting sqref="B59:B60">
    <cfRule type="cellIs" dxfId="4101" priority="431" operator="equal">
      <formula>"Energia"</formula>
    </cfRule>
  </conditionalFormatting>
  <conditionalFormatting sqref="B76 B64 B70:B72 B74">
    <cfRule type="cellIs" dxfId="4100" priority="430" operator="equal">
      <formula>"Energia"</formula>
    </cfRule>
  </conditionalFormatting>
  <conditionalFormatting sqref="B76 B64 B70:B72 B74">
    <cfRule type="cellIs" dxfId="4099" priority="429" operator="equal">
      <formula>"Energia"</formula>
    </cfRule>
  </conditionalFormatting>
  <conditionalFormatting sqref="C65:C66 C61:C63">
    <cfRule type="cellIs" dxfId="4098" priority="428" operator="equal">
      <formula>"Energia"</formula>
    </cfRule>
  </conditionalFormatting>
  <conditionalFormatting sqref="C65:C66 C61:C63">
    <cfRule type="cellIs" dxfId="4097" priority="427" operator="equal">
      <formula>"Energia"</formula>
    </cfRule>
  </conditionalFormatting>
  <conditionalFormatting sqref="D23">
    <cfRule type="cellIs" dxfId="4096" priority="420" operator="equal">
      <formula>"Energia"</formula>
    </cfRule>
    <cfRule type="cellIs" dxfId="4095" priority="422" operator="equal">
      <formula>"Operação"</formula>
    </cfRule>
    <cfRule type="cellIs" dxfId="4094" priority="423" operator="equal">
      <formula>"Chuva"</formula>
    </cfRule>
    <cfRule type="cellIs" dxfId="4093" priority="424" operator="equal">
      <formula>"Elétrico"</formula>
    </cfRule>
    <cfRule type="cellIs" dxfId="4092" priority="425" operator="equal">
      <formula>"Mecânico"</formula>
    </cfRule>
    <cfRule type="cellIs" dxfId="4091" priority="426" operator="equal">
      <formula>"Ok"</formula>
    </cfRule>
  </conditionalFormatting>
  <conditionalFormatting sqref="D23">
    <cfRule type="cellIs" dxfId="4090" priority="421" operator="equal">
      <formula>"Feito"</formula>
    </cfRule>
  </conditionalFormatting>
  <conditionalFormatting sqref="D23">
    <cfRule type="cellIs" dxfId="4089" priority="419" operator="equal">
      <formula>"Energia"</formula>
    </cfRule>
  </conditionalFormatting>
  <conditionalFormatting sqref="D76 D64 D58 D54:D55 D38 D34:D36 D70:D72">
    <cfRule type="cellIs" dxfId="4088" priority="418" operator="equal">
      <formula>"Energia"</formula>
    </cfRule>
  </conditionalFormatting>
  <conditionalFormatting sqref="D76 D64 D58 D54:D55 D38 D34:D36 D70:D72">
    <cfRule type="cellIs" dxfId="4087" priority="417" operator="equal">
      <formula>"Energia"</formula>
    </cfRule>
  </conditionalFormatting>
  <conditionalFormatting sqref="C76 C65:C66 C63 C61">
    <cfRule type="cellIs" dxfId="4086" priority="416" operator="equal">
      <formula>"Energia"</formula>
    </cfRule>
  </conditionalFormatting>
  <conditionalFormatting sqref="E74">
    <cfRule type="cellIs" dxfId="4085" priority="409" operator="equal">
      <formula>"Energia"</formula>
    </cfRule>
    <cfRule type="cellIs" dxfId="4084" priority="411" operator="equal">
      <formula>"Operação"</formula>
    </cfRule>
    <cfRule type="cellIs" dxfId="4083" priority="412" operator="equal">
      <formula>"Chuva"</formula>
    </cfRule>
    <cfRule type="cellIs" dxfId="4082" priority="413" operator="equal">
      <formula>"Elétrico"</formula>
    </cfRule>
    <cfRule type="cellIs" dxfId="4081" priority="414" operator="equal">
      <formula>"Mecânico"</formula>
    </cfRule>
    <cfRule type="cellIs" dxfId="4080" priority="415" operator="equal">
      <formula>"Ok"</formula>
    </cfRule>
  </conditionalFormatting>
  <conditionalFormatting sqref="E74">
    <cfRule type="cellIs" dxfId="4079" priority="410" operator="equal">
      <formula>"Feito"</formula>
    </cfRule>
  </conditionalFormatting>
  <conditionalFormatting sqref="C34 B36:C36">
    <cfRule type="cellIs" dxfId="4078" priority="408" operator="equal">
      <formula>"Energia"</formula>
    </cfRule>
  </conditionalFormatting>
  <conditionalFormatting sqref="B107 B95 B85:B86 B76 B71 B65:B66 B63 B61 B53:B55 B41:B44 B39 B37 B35 B33 B31 B29">
    <cfRule type="cellIs" dxfId="4077" priority="407" operator="equal">
      <formula>"Energia"</formula>
    </cfRule>
  </conditionalFormatting>
  <conditionalFormatting sqref="D83:D84 D74 D65:D66 D63 D61">
    <cfRule type="cellIs" dxfId="4076" priority="406" operator="equal">
      <formula>"Energia"</formula>
    </cfRule>
  </conditionalFormatting>
  <conditionalFormatting sqref="D83:D84 D74 D65:D66 D63 D61">
    <cfRule type="cellIs" dxfId="4075" priority="405" operator="equal">
      <formula>"Energia"</formula>
    </cfRule>
  </conditionalFormatting>
  <conditionalFormatting sqref="E40">
    <cfRule type="cellIs" dxfId="4074" priority="404" operator="equal">
      <formula>"Energia"</formula>
    </cfRule>
  </conditionalFormatting>
  <conditionalFormatting sqref="E107 E102 E95 E70:E72 E64 E54 E47:E48 E45 E39 E35 E33 E31 E29 E24 E13:E14 E83:E84 D109:E109">
    <cfRule type="cellIs" dxfId="4073" priority="403" operator="equal">
      <formula>"Energia"</formula>
    </cfRule>
  </conditionalFormatting>
  <conditionalFormatting sqref="E102 E72 E54 E48">
    <cfRule type="cellIs" dxfId="4072" priority="396" operator="equal">
      <formula>"Energia"</formula>
    </cfRule>
    <cfRule type="cellIs" dxfId="4071" priority="398" operator="equal">
      <formula>"Operação"</formula>
    </cfRule>
    <cfRule type="cellIs" dxfId="4070" priority="399" operator="equal">
      <formula>"Chuva"</formula>
    </cfRule>
    <cfRule type="cellIs" dxfId="4069" priority="400" operator="equal">
      <formula>"Elétrico"</formula>
    </cfRule>
    <cfRule type="cellIs" dxfId="4068" priority="401" operator="equal">
      <formula>"Mecânico"</formula>
    </cfRule>
    <cfRule type="cellIs" dxfId="4067" priority="402" operator="equal">
      <formula>"Ok"</formula>
    </cfRule>
  </conditionalFormatting>
  <conditionalFormatting sqref="E102 E72 E54 E48">
    <cfRule type="cellIs" dxfId="4066" priority="397" operator="equal">
      <formula>"Feito"</formula>
    </cfRule>
  </conditionalFormatting>
  <conditionalFormatting sqref="F106 F99 F87:F88 F52 F45:F48 F39 F36 F34 F30 F24 F18 F16">
    <cfRule type="cellIs" dxfId="4065" priority="395" operator="equal">
      <formula>"Energia"</formula>
    </cfRule>
  </conditionalFormatting>
  <conditionalFormatting sqref="F106 F99 F39 F30 F24">
    <cfRule type="cellIs" dxfId="4064" priority="388" operator="equal">
      <formula>"Energia"</formula>
    </cfRule>
    <cfRule type="cellIs" dxfId="4063" priority="390" operator="equal">
      <formula>"Operação"</formula>
    </cfRule>
    <cfRule type="cellIs" dxfId="4062" priority="391" operator="equal">
      <formula>"Chuva"</formula>
    </cfRule>
    <cfRule type="cellIs" dxfId="4061" priority="392" operator="equal">
      <formula>"Elétrico"</formula>
    </cfRule>
    <cfRule type="cellIs" dxfId="4060" priority="393" operator="equal">
      <formula>"Mecânico"</formula>
    </cfRule>
    <cfRule type="cellIs" dxfId="4059" priority="394" operator="equal">
      <formula>"Ok"</formula>
    </cfRule>
  </conditionalFormatting>
  <conditionalFormatting sqref="F106 F99 F39 F30 F24">
    <cfRule type="cellIs" dxfId="4058" priority="389" operator="equal">
      <formula>"Feito"</formula>
    </cfRule>
  </conditionalFormatting>
  <conditionalFormatting sqref="B107 B85:B86 B58 B53 B46 B40 B38 B33 B31 B25">
    <cfRule type="cellIs" dxfId="4057" priority="364" operator="equal">
      <formula>"Energia"</formula>
    </cfRule>
  </conditionalFormatting>
  <conditionalFormatting sqref="E20:F20">
    <cfRule type="cellIs" dxfId="4056" priority="363" operator="equal">
      <formula>"Energia"</formula>
    </cfRule>
  </conditionalFormatting>
  <conditionalFormatting sqref="F20">
    <cfRule type="cellIs" dxfId="4055" priority="356" operator="equal">
      <formula>"Energia"</formula>
    </cfRule>
    <cfRule type="cellIs" dxfId="4054" priority="358" operator="equal">
      <formula>"Operação"</formula>
    </cfRule>
    <cfRule type="cellIs" dxfId="4053" priority="359" operator="equal">
      <formula>"Chuva"</formula>
    </cfRule>
    <cfRule type="cellIs" dxfId="4052" priority="360" operator="equal">
      <formula>"Elétrico"</formula>
    </cfRule>
    <cfRule type="cellIs" dxfId="4051" priority="361" operator="equal">
      <formula>"Mecânico"</formula>
    </cfRule>
    <cfRule type="cellIs" dxfId="4050" priority="362" operator="equal">
      <formula>"Ok"</formula>
    </cfRule>
  </conditionalFormatting>
  <conditionalFormatting sqref="F20">
    <cfRule type="cellIs" dxfId="4049" priority="357" operator="equal">
      <formula>"Feito"</formula>
    </cfRule>
  </conditionalFormatting>
  <conditionalFormatting sqref="F104 F101 F91 F83 F80 F74 F60 F55 F52 F42:F43 F16 F14">
    <cfRule type="cellIs" dxfId="4048" priority="355" operator="equal">
      <formula>"Energia"</formula>
    </cfRule>
  </conditionalFormatting>
  <conditionalFormatting sqref="F104 F101 F74 F55">
    <cfRule type="cellIs" dxfId="4047" priority="348" operator="equal">
      <formula>"Energia"</formula>
    </cfRule>
    <cfRule type="cellIs" dxfId="4046" priority="350" operator="equal">
      <formula>"Operação"</formula>
    </cfRule>
    <cfRule type="cellIs" dxfId="4045" priority="351" operator="equal">
      <formula>"Chuva"</formula>
    </cfRule>
    <cfRule type="cellIs" dxfId="4044" priority="352" operator="equal">
      <formula>"Elétrico"</formula>
    </cfRule>
    <cfRule type="cellIs" dxfId="4043" priority="353" operator="equal">
      <formula>"Mecânico"</formula>
    </cfRule>
    <cfRule type="cellIs" dxfId="4042" priority="354" operator="equal">
      <formula>"Ok"</formula>
    </cfRule>
  </conditionalFormatting>
  <conditionalFormatting sqref="F104 F101 F74 F55">
    <cfRule type="cellIs" dxfId="4041" priority="349" operator="equal">
      <formula>"Feito"</formula>
    </cfRule>
  </conditionalFormatting>
  <conditionalFormatting sqref="B57 B47:B49 B45 B42 B38:B39 B29:B31 B18">
    <cfRule type="cellIs" dxfId="4040" priority="332" operator="equal">
      <formula>"Energia"</formula>
    </cfRule>
  </conditionalFormatting>
  <conditionalFormatting sqref="B101 B97">
    <cfRule type="cellIs" dxfId="4039" priority="325" operator="equal">
      <formula>"Energia"</formula>
    </cfRule>
    <cfRule type="cellIs" dxfId="4038" priority="327" operator="equal">
      <formula>"Operação"</formula>
    </cfRule>
    <cfRule type="cellIs" dxfId="4037" priority="328" operator="equal">
      <formula>"Chuva"</formula>
    </cfRule>
    <cfRule type="cellIs" dxfId="4036" priority="329" operator="equal">
      <formula>"Elétrico"</formula>
    </cfRule>
    <cfRule type="cellIs" dxfId="4035" priority="330" operator="equal">
      <formula>"Mecânico"</formula>
    </cfRule>
    <cfRule type="cellIs" dxfId="4034" priority="331" operator="equal">
      <formula>"Ok"</formula>
    </cfRule>
  </conditionalFormatting>
  <conditionalFormatting sqref="B101 B97">
    <cfRule type="cellIs" dxfId="4033" priority="326" operator="equal">
      <formula>"Feito"</formula>
    </cfRule>
  </conditionalFormatting>
  <conditionalFormatting sqref="C30:C31 C27:C28">
    <cfRule type="cellIs" dxfId="4032" priority="324" operator="equal">
      <formula>"Energia"</formula>
    </cfRule>
  </conditionalFormatting>
  <conditionalFormatting sqref="B107 B102 B83:B85 B56:B58 B50 B47 B41:B42 B37 B30 B22 B16:B17">
    <cfRule type="cellIs" dxfId="4031" priority="248" operator="equal">
      <formula>"Energia"</formula>
    </cfRule>
  </conditionalFormatting>
  <conditionalFormatting sqref="B102 B17">
    <cfRule type="cellIs" dxfId="4030" priority="241" operator="equal">
      <formula>"Energia"</formula>
    </cfRule>
    <cfRule type="cellIs" dxfId="4029" priority="243" operator="equal">
      <formula>"Operação"</formula>
    </cfRule>
    <cfRule type="cellIs" dxfId="4028" priority="244" operator="equal">
      <formula>"Chuva"</formula>
    </cfRule>
    <cfRule type="cellIs" dxfId="4027" priority="245" operator="equal">
      <formula>"Elétrico"</formula>
    </cfRule>
    <cfRule type="cellIs" dxfId="4026" priority="246" operator="equal">
      <formula>"Mecânico"</formula>
    </cfRule>
    <cfRule type="cellIs" dxfId="4025" priority="247" operator="equal">
      <formula>"Ok"</formula>
    </cfRule>
  </conditionalFormatting>
  <conditionalFormatting sqref="B102 B17">
    <cfRule type="cellIs" dxfId="4024" priority="242" operator="equal">
      <formula>"Feito"</formula>
    </cfRule>
  </conditionalFormatting>
  <conditionalFormatting sqref="C23 C17">
    <cfRule type="cellIs" dxfId="4023" priority="234" operator="equal">
      <formula>"Energia"</formula>
    </cfRule>
    <cfRule type="cellIs" dxfId="4022" priority="236" operator="equal">
      <formula>"Operação"</formula>
    </cfRule>
    <cfRule type="cellIs" dxfId="4021" priority="237" operator="equal">
      <formula>"Chuva"</formula>
    </cfRule>
    <cfRule type="cellIs" dxfId="4020" priority="238" operator="equal">
      <formula>"Elétrico"</formula>
    </cfRule>
    <cfRule type="cellIs" dxfId="4019" priority="239" operator="equal">
      <formula>"Mecânico"</formula>
    </cfRule>
    <cfRule type="cellIs" dxfId="4018" priority="240" operator="equal">
      <formula>"Ok"</formula>
    </cfRule>
  </conditionalFormatting>
  <conditionalFormatting sqref="C23 C17">
    <cfRule type="cellIs" dxfId="4017" priority="235" operator="equal">
      <formula>"Feito"</formula>
    </cfRule>
  </conditionalFormatting>
  <conditionalFormatting sqref="C29 C25 C23 C38:C40 B36:C36">
    <cfRule type="cellIs" dxfId="4016" priority="233" operator="equal">
      <formula>"Energia"</formula>
    </cfRule>
  </conditionalFormatting>
  <conditionalFormatting sqref="C107 C109 C101 C86:C87 C80 C65 C59:C60 C52:C53 C50">
    <cfRule type="cellIs" dxfId="4015" priority="232" operator="equal">
      <formula>"Energia"</formula>
    </cfRule>
  </conditionalFormatting>
  <conditionalFormatting sqref="D19">
    <cfRule type="cellIs" dxfId="4014" priority="231" operator="equal">
      <formula>"Energia"</formula>
    </cfRule>
  </conditionalFormatting>
  <conditionalFormatting sqref="D25">
    <cfRule type="cellIs" dxfId="4013" priority="230" operator="equal">
      <formula>"Energia"</formula>
    </cfRule>
  </conditionalFormatting>
  <conditionalFormatting sqref="D25">
    <cfRule type="cellIs" dxfId="4012" priority="229" operator="equal">
      <formula>"Energia"</formula>
    </cfRule>
  </conditionalFormatting>
  <conditionalFormatting sqref="D104 D102 D88 D83:D85 D75 D71:D72 D61 D56:D58 D46 D41 D50:E50">
    <cfRule type="cellIs" dxfId="4011" priority="228" operator="equal">
      <formula>"Energia"</formula>
    </cfRule>
  </conditionalFormatting>
  <conditionalFormatting sqref="D104 D102 D88 D83:D85 D75 D71:D72 D61 D56:D58 D46 D41 D50:E50">
    <cfRule type="cellIs" dxfId="4010" priority="227" operator="equal">
      <formula>"Energia"</formula>
    </cfRule>
  </conditionalFormatting>
  <conditionalFormatting sqref="D104 D102 D88 D83:D85 D75 D71:D72 D61 D56:D58 D46 D41 D50:E50">
    <cfRule type="cellIs" dxfId="4009" priority="226" operator="equal">
      <formula>"Energia"</formula>
    </cfRule>
  </conditionalFormatting>
  <conditionalFormatting sqref="E51">
    <cfRule type="cellIs" dxfId="4008" priority="219" operator="equal">
      <formula>"Energia"</formula>
    </cfRule>
    <cfRule type="cellIs" dxfId="4007" priority="221" operator="equal">
      <formula>"Operação"</formula>
    </cfRule>
    <cfRule type="cellIs" dxfId="4006" priority="222" operator="equal">
      <formula>"Chuva"</formula>
    </cfRule>
    <cfRule type="cellIs" dxfId="4005" priority="223" operator="equal">
      <formula>"Elétrico"</formula>
    </cfRule>
    <cfRule type="cellIs" dxfId="4004" priority="224" operator="equal">
      <formula>"Mecânico"</formula>
    </cfRule>
    <cfRule type="cellIs" dxfId="4003" priority="225" operator="equal">
      <formula>"Ok"</formula>
    </cfRule>
  </conditionalFormatting>
  <conditionalFormatting sqref="E51">
    <cfRule type="cellIs" dxfId="4002" priority="220" operator="equal">
      <formula>"Feito"</formula>
    </cfRule>
  </conditionalFormatting>
  <conditionalFormatting sqref="E51">
    <cfRule type="cellIs" dxfId="4001" priority="218" operator="equal">
      <formula>"Energia"</formula>
    </cfRule>
  </conditionalFormatting>
  <conditionalFormatting sqref="E51">
    <cfRule type="cellIs" dxfId="4000" priority="217" operator="equal">
      <formula>"Energia"</formula>
    </cfRule>
  </conditionalFormatting>
  <conditionalFormatting sqref="E51">
    <cfRule type="cellIs" dxfId="3999" priority="216" operator="equal">
      <formula>"Energia"</formula>
    </cfRule>
  </conditionalFormatting>
  <conditionalFormatting sqref="E35 E33 E26 E20 E15:E16">
    <cfRule type="cellIs" dxfId="3998" priority="215" operator="equal">
      <formula>"Energia"</formula>
    </cfRule>
  </conditionalFormatting>
  <conditionalFormatting sqref="E26">
    <cfRule type="cellIs" dxfId="3997" priority="208" operator="equal">
      <formula>"Energia"</formula>
    </cfRule>
    <cfRule type="cellIs" dxfId="3996" priority="210" operator="equal">
      <formula>"Operação"</formula>
    </cfRule>
    <cfRule type="cellIs" dxfId="3995" priority="211" operator="equal">
      <formula>"Chuva"</formula>
    </cfRule>
    <cfRule type="cellIs" dxfId="3994" priority="212" operator="equal">
      <formula>"Elétrico"</formula>
    </cfRule>
    <cfRule type="cellIs" dxfId="3993" priority="213" operator="equal">
      <formula>"Mecânico"</formula>
    </cfRule>
    <cfRule type="cellIs" dxfId="3992" priority="214" operator="equal">
      <formula>"Ok"</formula>
    </cfRule>
  </conditionalFormatting>
  <conditionalFormatting sqref="E26">
    <cfRule type="cellIs" dxfId="3991" priority="209" operator="equal">
      <formula>"Feito"</formula>
    </cfRule>
  </conditionalFormatting>
  <conditionalFormatting sqref="E81 E59:E60 E47 E39:E40">
    <cfRule type="cellIs" dxfId="3990" priority="207" operator="equal">
      <formula>"Energia"</formula>
    </cfRule>
  </conditionalFormatting>
  <conditionalFormatting sqref="E81 E59:E60 E47 E39:E40">
    <cfRule type="cellIs" dxfId="3989" priority="206" operator="equal">
      <formula>"Energia"</formula>
    </cfRule>
  </conditionalFormatting>
  <conditionalFormatting sqref="E59:E60">
    <cfRule type="cellIs" dxfId="3988" priority="199" operator="equal">
      <formula>"Energia"</formula>
    </cfRule>
    <cfRule type="cellIs" dxfId="3987" priority="201" operator="equal">
      <formula>"Operação"</formula>
    </cfRule>
    <cfRule type="cellIs" dxfId="3986" priority="202" operator="equal">
      <formula>"Chuva"</formula>
    </cfRule>
    <cfRule type="cellIs" dxfId="3985" priority="203" operator="equal">
      <formula>"Elétrico"</formula>
    </cfRule>
    <cfRule type="cellIs" dxfId="3984" priority="204" operator="equal">
      <formula>"Mecânico"</formula>
    </cfRule>
    <cfRule type="cellIs" dxfId="3983" priority="205" operator="equal">
      <formula>"Ok"</formula>
    </cfRule>
  </conditionalFormatting>
  <conditionalFormatting sqref="E59:E60">
    <cfRule type="cellIs" dxfId="3982" priority="200" operator="equal">
      <formula>"Feito"</formula>
    </cfRule>
  </conditionalFormatting>
  <conditionalFormatting sqref="F57:F58 F50:F52 F47 F26 F17 F14 F11">
    <cfRule type="cellIs" dxfId="3981" priority="198" operator="equal">
      <formula>"Energia"</formula>
    </cfRule>
  </conditionalFormatting>
  <conditionalFormatting sqref="F57:F58 F50:F51 F38 F26">
    <cfRule type="cellIs" dxfId="3980" priority="191" operator="equal">
      <formula>"Energia"</formula>
    </cfRule>
    <cfRule type="cellIs" dxfId="3979" priority="193" operator="equal">
      <formula>"Operação"</formula>
    </cfRule>
    <cfRule type="cellIs" dxfId="3978" priority="194" operator="equal">
      <formula>"Chuva"</formula>
    </cfRule>
    <cfRule type="cellIs" dxfId="3977" priority="195" operator="equal">
      <formula>"Elétrico"</formula>
    </cfRule>
    <cfRule type="cellIs" dxfId="3976" priority="196" operator="equal">
      <formula>"Mecânico"</formula>
    </cfRule>
    <cfRule type="cellIs" dxfId="3975" priority="197" operator="equal">
      <formula>"Ok"</formula>
    </cfRule>
  </conditionalFormatting>
  <conditionalFormatting sqref="F57:F58 F50:F51 F38 F26">
    <cfRule type="cellIs" dxfId="3974" priority="192" operator="equal">
      <formula>"Feito"</formula>
    </cfRule>
  </conditionalFormatting>
  <conditionalFormatting sqref="B80 B23">
    <cfRule type="cellIs" dxfId="3973" priority="131" operator="equal">
      <formula>"Energia"</formula>
    </cfRule>
    <cfRule type="cellIs" dxfId="3972" priority="133" operator="equal">
      <formula>"Operação"</formula>
    </cfRule>
    <cfRule type="cellIs" dxfId="3971" priority="134" operator="equal">
      <formula>"Chuva"</formula>
    </cfRule>
    <cfRule type="cellIs" dxfId="3970" priority="135" operator="equal">
      <formula>"Elétrico"</formula>
    </cfRule>
    <cfRule type="cellIs" dxfId="3969" priority="136" operator="equal">
      <formula>"Mecânico"</formula>
    </cfRule>
    <cfRule type="cellIs" dxfId="3968" priority="137" operator="equal">
      <formula>"Ok"</formula>
    </cfRule>
  </conditionalFormatting>
  <conditionalFormatting sqref="B80 B23">
    <cfRule type="cellIs" dxfId="3967" priority="132" operator="equal">
      <formula>"Feito"</formula>
    </cfRule>
  </conditionalFormatting>
  <conditionalFormatting sqref="C109 C107 C83:C84 C56 C52 C50 C47 C31 B105:C105 B80 B93 B75:C75 B56:B58 B51 B40 B42 B37 B33:C33 B29:B30 B26 B23">
    <cfRule type="cellIs" dxfId="3966" priority="130" operator="equal">
      <formula>"Energia"</formula>
    </cfRule>
  </conditionalFormatting>
  <conditionalFormatting sqref="D40:D41 D38 D33 D31 D20 D16">
    <cfRule type="cellIs" dxfId="3965" priority="129" operator="equal">
      <formula>"Energia"</formula>
    </cfRule>
  </conditionalFormatting>
  <conditionalFormatting sqref="D109">
    <cfRule type="cellIs" dxfId="3964" priority="128" operator="equal">
      <formula>"Energia"</formula>
    </cfRule>
  </conditionalFormatting>
  <conditionalFormatting sqref="D109">
    <cfRule type="cellIs" dxfId="3963" priority="127" operator="equal">
      <formula>"Energia"</formula>
    </cfRule>
  </conditionalFormatting>
  <conditionalFormatting sqref="D109">
    <cfRule type="cellIs" dxfId="3962" priority="126" operator="equal">
      <formula>"Energia"</formula>
    </cfRule>
  </conditionalFormatting>
  <conditionalFormatting sqref="D109">
    <cfRule type="cellIs" dxfId="3961" priority="125" operator="equal">
      <formula>"Energia"</formula>
    </cfRule>
  </conditionalFormatting>
  <conditionalFormatting sqref="D105">
    <cfRule type="cellIs" dxfId="3960" priority="124" operator="equal">
      <formula>"Energia"</formula>
    </cfRule>
  </conditionalFormatting>
  <conditionalFormatting sqref="D105">
    <cfRule type="cellIs" dxfId="3959" priority="123" operator="equal">
      <formula>"Energia"</formula>
    </cfRule>
  </conditionalFormatting>
  <conditionalFormatting sqref="D105">
    <cfRule type="cellIs" dxfId="3958" priority="122" operator="equal">
      <formula>"Energia"</formula>
    </cfRule>
  </conditionalFormatting>
  <conditionalFormatting sqref="D105">
    <cfRule type="cellIs" dxfId="3957" priority="121" operator="equal">
      <formula>"Energia"</formula>
    </cfRule>
  </conditionalFormatting>
  <conditionalFormatting sqref="E42">
    <cfRule type="cellIs" dxfId="3956" priority="120" operator="equal">
      <formula>"Energia"</formula>
    </cfRule>
  </conditionalFormatting>
  <conditionalFormatting sqref="E42">
    <cfRule type="cellIs" dxfId="3955" priority="119" operator="equal">
      <formula>"Energia"</formula>
    </cfRule>
  </conditionalFormatting>
  <conditionalFormatting sqref="E42">
    <cfRule type="cellIs" dxfId="3954" priority="118" operator="equal">
      <formula>"Energia"</formula>
    </cfRule>
  </conditionalFormatting>
  <conditionalFormatting sqref="D39">
    <cfRule type="cellIs" dxfId="3953" priority="117" operator="equal">
      <formula>"Energia"</formula>
    </cfRule>
  </conditionalFormatting>
  <conditionalFormatting sqref="D39">
    <cfRule type="cellIs" dxfId="3952" priority="116" operator="equal">
      <formula>"Energia"</formula>
    </cfRule>
  </conditionalFormatting>
  <conditionalFormatting sqref="D39">
    <cfRule type="cellIs" dxfId="3951" priority="115" operator="equal">
      <formula>"Energia"</formula>
    </cfRule>
  </conditionalFormatting>
  <conditionalFormatting sqref="E49">
    <cfRule type="cellIs" dxfId="3950" priority="108" operator="equal">
      <formula>"Energia"</formula>
    </cfRule>
    <cfRule type="cellIs" dxfId="3949" priority="110" operator="equal">
      <formula>"Operação"</formula>
    </cfRule>
    <cfRule type="cellIs" dxfId="3948" priority="111" operator="equal">
      <formula>"Chuva"</formula>
    </cfRule>
    <cfRule type="cellIs" dxfId="3947" priority="112" operator="equal">
      <formula>"Elétrico"</formula>
    </cfRule>
    <cfRule type="cellIs" dxfId="3946" priority="113" operator="equal">
      <formula>"Mecânico"</formula>
    </cfRule>
    <cfRule type="cellIs" dxfId="3945" priority="114" operator="equal">
      <formula>"Ok"</formula>
    </cfRule>
  </conditionalFormatting>
  <conditionalFormatting sqref="E49">
    <cfRule type="cellIs" dxfId="3944" priority="109" operator="equal">
      <formula>"Feito"</formula>
    </cfRule>
  </conditionalFormatting>
  <conditionalFormatting sqref="E49">
    <cfRule type="cellIs" dxfId="3943" priority="107" operator="equal">
      <formula>"Energia"</formula>
    </cfRule>
  </conditionalFormatting>
  <conditionalFormatting sqref="E49">
    <cfRule type="cellIs" dxfId="3942" priority="106" operator="equal">
      <formula>"Energia"</formula>
    </cfRule>
  </conditionalFormatting>
  <conditionalFormatting sqref="E49">
    <cfRule type="cellIs" dxfId="3941" priority="105" operator="equal">
      <formula>"Energia"</formula>
    </cfRule>
  </conditionalFormatting>
  <conditionalFormatting sqref="E109 E105 E86:E87 E75 E56:E58 E53 E46 E37 E31 E29 E22 E19 E91:F91">
    <cfRule type="cellIs" dxfId="3940" priority="104" operator="equal">
      <formula>"Energia"</formula>
    </cfRule>
  </conditionalFormatting>
  <conditionalFormatting sqref="E105 E75 E56:E58 E22">
    <cfRule type="cellIs" dxfId="3939" priority="97" operator="equal">
      <formula>"Energia"</formula>
    </cfRule>
    <cfRule type="cellIs" dxfId="3938" priority="99" operator="equal">
      <formula>"Operação"</formula>
    </cfRule>
    <cfRule type="cellIs" dxfId="3937" priority="100" operator="equal">
      <formula>"Chuva"</formula>
    </cfRule>
    <cfRule type="cellIs" dxfId="3936" priority="101" operator="equal">
      <formula>"Elétrico"</formula>
    </cfRule>
    <cfRule type="cellIs" dxfId="3935" priority="102" operator="equal">
      <formula>"Mecânico"</formula>
    </cfRule>
    <cfRule type="cellIs" dxfId="3934" priority="103" operator="equal">
      <formula>"Ok"</formula>
    </cfRule>
  </conditionalFormatting>
  <conditionalFormatting sqref="E105 E75 E56:E58 E22">
    <cfRule type="cellIs" dxfId="3933" priority="98" operator="equal">
      <formula>"Feito"</formula>
    </cfRule>
  </conditionalFormatting>
  <conditionalFormatting sqref="F107 F95 F91 F85 F83 F29 F27 F13:F14 F11">
    <cfRule type="cellIs" dxfId="3932" priority="96" operator="equal">
      <formula>"Energia"</formula>
    </cfRule>
  </conditionalFormatting>
  <conditionalFormatting sqref="F29 F27">
    <cfRule type="cellIs" dxfId="3931" priority="89" operator="equal">
      <formula>"Energia"</formula>
    </cfRule>
    <cfRule type="cellIs" dxfId="3930" priority="91" operator="equal">
      <formula>"Operação"</formula>
    </cfRule>
    <cfRule type="cellIs" dxfId="3929" priority="92" operator="equal">
      <formula>"Chuva"</formula>
    </cfRule>
    <cfRule type="cellIs" dxfId="3928" priority="93" operator="equal">
      <formula>"Elétrico"</formula>
    </cfRule>
    <cfRule type="cellIs" dxfId="3927" priority="94" operator="equal">
      <formula>"Mecânico"</formula>
    </cfRule>
    <cfRule type="cellIs" dxfId="3926" priority="95" operator="equal">
      <formula>"Ok"</formula>
    </cfRule>
  </conditionalFormatting>
  <conditionalFormatting sqref="F29 F27">
    <cfRule type="cellIs" dxfId="3925" priority="90" operator="equal">
      <formula>"Feito"</formula>
    </cfRule>
  </conditionalFormatting>
  <conditionalFormatting sqref="B109 B107 B105 B91 B86 B79 B75 B56 B49 B46 B42 B38 B16 B31:B32">
    <cfRule type="cellIs" dxfId="3924" priority="29" operator="equal">
      <formula>"Energia"</formula>
    </cfRule>
  </conditionalFormatting>
  <conditionalFormatting sqref="B79 B32">
    <cfRule type="cellIs" dxfId="3923" priority="22" operator="equal">
      <formula>"Energia"</formula>
    </cfRule>
    <cfRule type="cellIs" dxfId="3922" priority="24" operator="equal">
      <formula>"Operação"</formula>
    </cfRule>
    <cfRule type="cellIs" dxfId="3921" priority="25" operator="equal">
      <formula>"Chuva"</formula>
    </cfRule>
    <cfRule type="cellIs" dxfId="3920" priority="26" operator="equal">
      <formula>"Elétrico"</formula>
    </cfRule>
    <cfRule type="cellIs" dxfId="3919" priority="27" operator="equal">
      <formula>"Mecânico"</formula>
    </cfRule>
    <cfRule type="cellIs" dxfId="3918" priority="28" operator="equal">
      <formula>"Ok"</formula>
    </cfRule>
  </conditionalFormatting>
  <conditionalFormatting sqref="B79 B32">
    <cfRule type="cellIs" dxfId="3917" priority="23" operator="equal">
      <formula>"Feito"</formula>
    </cfRule>
  </conditionalFormatting>
  <conditionalFormatting sqref="C33 C31">
    <cfRule type="cellIs" dxfId="3916" priority="21" operator="equal">
      <formula>"Energia"</formula>
    </cfRule>
  </conditionalFormatting>
  <conditionalFormatting sqref="C109 C104 C91 C79 C75:C76 C56 C49:C50">
    <cfRule type="cellIs" dxfId="3915" priority="20" operator="equal">
      <formula>"Energia"</formula>
    </cfRule>
  </conditionalFormatting>
  <conditionalFormatting sqref="D95">
    <cfRule type="cellIs" dxfId="3914" priority="19" operator="equal">
      <formula>"Energia"</formula>
    </cfRule>
  </conditionalFormatting>
  <conditionalFormatting sqref="E37 E30 E27">
    <cfRule type="cellIs" dxfId="3913" priority="18" operator="equal">
      <formula>"Energia"</formula>
    </cfRule>
  </conditionalFormatting>
  <conditionalFormatting sqref="E50">
    <cfRule type="cellIs" dxfId="3912" priority="11" operator="equal">
      <formula>"Energia"</formula>
    </cfRule>
    <cfRule type="cellIs" dxfId="3911" priority="13" operator="equal">
      <formula>"Operação"</formula>
    </cfRule>
    <cfRule type="cellIs" dxfId="3910" priority="14" operator="equal">
      <formula>"Chuva"</formula>
    </cfRule>
    <cfRule type="cellIs" dxfId="3909" priority="15" operator="equal">
      <formula>"Elétrico"</formula>
    </cfRule>
    <cfRule type="cellIs" dxfId="3908" priority="16" operator="equal">
      <formula>"Mecânico"</formula>
    </cfRule>
    <cfRule type="cellIs" dxfId="3907" priority="17" operator="equal">
      <formula>"Ok"</formula>
    </cfRule>
  </conditionalFormatting>
  <conditionalFormatting sqref="E50">
    <cfRule type="cellIs" dxfId="3906" priority="12" operator="equal">
      <formula>"Feito"</formula>
    </cfRule>
  </conditionalFormatting>
  <conditionalFormatting sqref="E95">
    <cfRule type="cellIs" dxfId="3905" priority="10" operator="equal">
      <formula>"Energia"</formula>
    </cfRule>
  </conditionalFormatting>
  <conditionalFormatting sqref="F95">
    <cfRule type="cellIs" dxfId="3904" priority="9" operator="equal">
      <formula>"Energia"</formula>
    </cfRule>
  </conditionalFormatting>
  <conditionalFormatting sqref="F95">
    <cfRule type="cellIs" dxfId="3903" priority="8" operator="equal">
      <formula>"Energia"</formula>
    </cfRule>
  </conditionalFormatting>
  <conditionalFormatting sqref="F102 F109 F105 F81 F84 F75 F59 F56 F49 F40 F31:F33 F19">
    <cfRule type="cellIs" dxfId="3902" priority="1" operator="equal">
      <formula>"Energia"</formula>
    </cfRule>
    <cfRule type="cellIs" dxfId="3901" priority="3" operator="equal">
      <formula>"Operação"</formula>
    </cfRule>
    <cfRule type="cellIs" dxfId="3900" priority="4" operator="equal">
      <formula>"Chuva"</formula>
    </cfRule>
    <cfRule type="cellIs" dxfId="3899" priority="5" operator="equal">
      <formula>"Elétrico"</formula>
    </cfRule>
    <cfRule type="cellIs" dxfId="3898" priority="6" operator="equal">
      <formula>"Mecânico"</formula>
    </cfRule>
    <cfRule type="cellIs" dxfId="3897" priority="7" operator="equal">
      <formula>"Ok"</formula>
    </cfRule>
  </conditionalFormatting>
  <conditionalFormatting sqref="F102 F109 F105 F81 F84 F75 F59 F56 F49 F40 F31:F33 F19">
    <cfRule type="cellIs" dxfId="3896" priority="2" operator="equal">
      <formula>"Feito"</formula>
    </cfRule>
  </conditionalFormatting>
  <dataValidations count="2">
    <dataValidation type="list" allowBlank="1" showInputMessage="1" showErrorMessage="1" sqref="I5:I16 I19:I26 J36:J39 J41:J61 J63:J76 I29:I78" xr:uid="{EB6CABE7-A083-49BF-A99A-33E611FD5639}">
      <formula1>$J$5:$J$10</formula1>
    </dataValidation>
    <dataValidation type="list" errorStyle="warning" allowBlank="1" showInputMessage="1" showErrorMessage="1" sqref="B5:H111" xr:uid="{7F7D0CBA-A565-431D-ADFA-F241173D65C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E4AB-48E4-4E97-827A-4A2D103D0834}">
  <sheetPr>
    <tabColor theme="8"/>
  </sheetPr>
  <dimension ref="A1:W111"/>
  <sheetViews>
    <sheetView showGridLines="0" zoomScale="130" zoomScaleNormal="13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E19" sqref="E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8" width="11.140625" bestFit="1" customWidth="1"/>
    <col min="19" max="19" width="12.140625" bestFit="1" customWidth="1"/>
    <col min="20" max="20" width="11.140625" bestFit="1" customWidth="1"/>
    <col min="21" max="21" width="12.140625" bestFit="1" customWidth="1"/>
    <col min="22" max="22" width="11.140625" bestFit="1" customWidth="1"/>
    <col min="23" max="23" width="12.140625" bestFit="1" customWidth="1"/>
  </cols>
  <sheetData>
    <row r="1" spans="1:23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23" x14ac:dyDescent="0.25">
      <c r="A2" s="70"/>
      <c r="B2" s="70"/>
      <c r="C2" s="70"/>
      <c r="D2" s="70"/>
      <c r="E2" s="70"/>
      <c r="F2" s="70"/>
      <c r="G2" s="70"/>
      <c r="H2" s="70"/>
    </row>
    <row r="3" spans="1:23" x14ac:dyDescent="0.25">
      <c r="A3" s="22" t="s">
        <v>19</v>
      </c>
      <c r="B3" s="21">
        <v>45117</v>
      </c>
      <c r="C3" s="21">
        <f t="shared" ref="C3:H3" si="0">B3+1</f>
        <v>45118</v>
      </c>
      <c r="D3" s="21">
        <f t="shared" si="0"/>
        <v>45119</v>
      </c>
      <c r="E3" s="21">
        <f t="shared" si="0"/>
        <v>45120</v>
      </c>
      <c r="F3" s="21">
        <f t="shared" si="0"/>
        <v>45121</v>
      </c>
      <c r="G3" s="21">
        <f t="shared" si="0"/>
        <v>45122</v>
      </c>
      <c r="H3" s="23">
        <f t="shared" si="0"/>
        <v>45123</v>
      </c>
      <c r="I3" s="3"/>
    </row>
    <row r="4" spans="1:2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  <c r="R4" t="s">
        <v>120</v>
      </c>
      <c r="S4" t="s">
        <v>123</v>
      </c>
      <c r="T4" t="s">
        <v>121</v>
      </c>
      <c r="U4" t="s">
        <v>123</v>
      </c>
      <c r="V4" t="s">
        <v>122</v>
      </c>
      <c r="W4" t="s">
        <v>123</v>
      </c>
    </row>
    <row r="5" spans="1:23" x14ac:dyDescent="0.25">
      <c r="A5" s="4">
        <v>1</v>
      </c>
      <c r="B5" s="36"/>
      <c r="C5" s="36"/>
      <c r="D5" s="36"/>
      <c r="E5" s="36"/>
      <c r="F5" s="36" t="s">
        <v>5</v>
      </c>
      <c r="G5" s="36"/>
      <c r="H5" s="36"/>
      <c r="J5" s="46" t="s">
        <v>5</v>
      </c>
      <c r="K5">
        <f t="shared" ref="K5:K10" si="2">COUNTIF($B$5:$H$111,J5)</f>
        <v>131</v>
      </c>
      <c r="L5" s="32">
        <f t="shared" ref="L5:L10" si="3">K5/$K$11</f>
        <v>0.891156462585034</v>
      </c>
      <c r="M5" s="50">
        <f>B3</f>
        <v>45117</v>
      </c>
      <c r="O5" t="s">
        <v>42</v>
      </c>
      <c r="P5" s="57">
        <f>23+87+22+18</f>
        <v>150</v>
      </c>
      <c r="Q5" s="50">
        <f>M5</f>
        <v>45117</v>
      </c>
      <c r="R5">
        <v>1</v>
      </c>
      <c r="S5" t="s">
        <v>5</v>
      </c>
      <c r="T5">
        <v>6</v>
      </c>
      <c r="U5" t="s">
        <v>5</v>
      </c>
      <c r="V5">
        <v>2</v>
      </c>
      <c r="W5" t="s">
        <v>5</v>
      </c>
    </row>
    <row r="6" spans="1:23" x14ac:dyDescent="0.25">
      <c r="A6" s="4">
        <v>2</v>
      </c>
      <c r="B6" s="36" t="s">
        <v>5</v>
      </c>
      <c r="C6" s="36"/>
      <c r="D6" s="36"/>
      <c r="E6" s="36" t="s">
        <v>5</v>
      </c>
      <c r="F6" s="36"/>
      <c r="G6" s="36"/>
      <c r="H6" s="36" t="s">
        <v>5</v>
      </c>
      <c r="J6" s="40" t="s">
        <v>8</v>
      </c>
      <c r="K6">
        <f t="shared" si="2"/>
        <v>5</v>
      </c>
      <c r="L6" s="33">
        <f t="shared" si="3"/>
        <v>3.4013605442176874E-2</v>
      </c>
      <c r="O6" t="s">
        <v>43</v>
      </c>
      <c r="P6">
        <f>SUM(K19:K25)</f>
        <v>0</v>
      </c>
      <c r="R6">
        <v>4</v>
      </c>
      <c r="S6" t="s">
        <v>5</v>
      </c>
      <c r="T6">
        <v>8</v>
      </c>
      <c r="U6" t="s">
        <v>5</v>
      </c>
      <c r="V6">
        <v>2</v>
      </c>
      <c r="W6" t="s">
        <v>5</v>
      </c>
    </row>
    <row r="7" spans="1:23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si="2"/>
        <v>1</v>
      </c>
      <c r="L7" s="33">
        <f t="shared" si="3"/>
        <v>6.8027210884353739E-3</v>
      </c>
      <c r="O7" t="s">
        <v>44</v>
      </c>
      <c r="P7">
        <f>SUM(K29:K35)</f>
        <v>0</v>
      </c>
      <c r="R7">
        <v>5</v>
      </c>
      <c r="S7" t="s">
        <v>5</v>
      </c>
      <c r="T7">
        <v>9</v>
      </c>
      <c r="U7" t="s">
        <v>5</v>
      </c>
      <c r="V7">
        <v>5</v>
      </c>
      <c r="W7" t="s">
        <v>5</v>
      </c>
    </row>
    <row r="8" spans="1:23" x14ac:dyDescent="0.25">
      <c r="A8" s="4">
        <v>4</v>
      </c>
      <c r="B8" s="36"/>
      <c r="C8" s="36"/>
      <c r="D8" s="36"/>
      <c r="E8" s="36" t="s">
        <v>5</v>
      </c>
      <c r="F8" s="36" t="s">
        <v>5</v>
      </c>
      <c r="G8" s="36"/>
      <c r="H8" s="36"/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150</v>
      </c>
      <c r="R8">
        <v>6</v>
      </c>
      <c r="S8" t="s">
        <v>5</v>
      </c>
      <c r="T8">
        <v>25</v>
      </c>
      <c r="U8" t="s">
        <v>5</v>
      </c>
      <c r="V8">
        <v>7</v>
      </c>
      <c r="W8" t="s">
        <v>5</v>
      </c>
    </row>
    <row r="9" spans="1:23" x14ac:dyDescent="0.25">
      <c r="A9" s="4">
        <v>5</v>
      </c>
      <c r="B9" s="36"/>
      <c r="C9" s="36" t="s">
        <v>8</v>
      </c>
      <c r="D9" s="36"/>
      <c r="E9" s="36"/>
      <c r="F9" s="36" t="s">
        <v>5</v>
      </c>
      <c r="G9" s="36"/>
      <c r="H9" s="36" t="s">
        <v>5</v>
      </c>
      <c r="J9" s="43" t="s">
        <v>6</v>
      </c>
      <c r="K9">
        <f t="shared" si="2"/>
        <v>0</v>
      </c>
      <c r="L9" s="33">
        <f t="shared" si="3"/>
        <v>0</v>
      </c>
      <c r="R9">
        <v>7</v>
      </c>
      <c r="S9" t="s">
        <v>5</v>
      </c>
      <c r="T9">
        <v>27</v>
      </c>
      <c r="U9" t="s">
        <v>5</v>
      </c>
      <c r="V9">
        <v>10</v>
      </c>
      <c r="W9" t="s">
        <v>8</v>
      </c>
    </row>
    <row r="10" spans="1:23" x14ac:dyDescent="0.25">
      <c r="A10" s="4">
        <v>6</v>
      </c>
      <c r="B10" s="36" t="s">
        <v>5</v>
      </c>
      <c r="C10" s="36" t="s">
        <v>5</v>
      </c>
      <c r="D10" s="36" t="s">
        <v>5</v>
      </c>
      <c r="E10" s="36" t="s">
        <v>5</v>
      </c>
      <c r="F10" s="36" t="s">
        <v>5</v>
      </c>
      <c r="G10" s="36" t="s">
        <v>5</v>
      </c>
      <c r="H10" s="36"/>
      <c r="J10" s="41" t="s">
        <v>10</v>
      </c>
      <c r="K10">
        <f t="shared" si="2"/>
        <v>10</v>
      </c>
      <c r="L10" s="35">
        <f t="shared" si="3"/>
        <v>6.8027210884353748E-2</v>
      </c>
      <c r="O10" t="s">
        <v>55</v>
      </c>
      <c r="P10">
        <f>P8</f>
        <v>150</v>
      </c>
      <c r="R10">
        <v>9</v>
      </c>
      <c r="S10" t="s">
        <v>5</v>
      </c>
      <c r="T10">
        <v>37</v>
      </c>
      <c r="U10" t="s">
        <v>5</v>
      </c>
      <c r="V10">
        <v>28</v>
      </c>
      <c r="W10" t="s">
        <v>5</v>
      </c>
    </row>
    <row r="11" spans="1:23" x14ac:dyDescent="0.25">
      <c r="A11" s="4">
        <v>7</v>
      </c>
      <c r="B11" s="36" t="s">
        <v>5</v>
      </c>
      <c r="C11" s="36"/>
      <c r="D11" s="36" t="s">
        <v>5</v>
      </c>
      <c r="E11" s="36"/>
      <c r="F11" s="36" t="s">
        <v>5</v>
      </c>
      <c r="G11" s="36"/>
      <c r="H11" s="36" t="s">
        <v>5</v>
      </c>
      <c r="J11" s="42" t="s">
        <v>20</v>
      </c>
      <c r="K11">
        <f>SUM(K5:K10)</f>
        <v>147</v>
      </c>
      <c r="R11">
        <v>10</v>
      </c>
      <c r="S11" t="s">
        <v>5</v>
      </c>
      <c r="T11">
        <v>45</v>
      </c>
      <c r="U11" t="s">
        <v>5</v>
      </c>
      <c r="V11">
        <v>29</v>
      </c>
      <c r="W11" t="s">
        <v>5</v>
      </c>
    </row>
    <row r="12" spans="1:23" x14ac:dyDescent="0.25">
      <c r="A12" s="4">
        <v>8</v>
      </c>
      <c r="B12" s="36"/>
      <c r="C12" s="36" t="s">
        <v>5</v>
      </c>
      <c r="D12" s="36"/>
      <c r="E12" s="36" t="s">
        <v>5</v>
      </c>
      <c r="F12" s="36"/>
      <c r="G12" s="36" t="s">
        <v>5</v>
      </c>
      <c r="H12" s="36"/>
      <c r="R12">
        <v>27</v>
      </c>
      <c r="S12" t="s">
        <v>5</v>
      </c>
      <c r="T12">
        <v>52</v>
      </c>
      <c r="U12" t="s">
        <v>5</v>
      </c>
      <c r="V12">
        <v>38</v>
      </c>
      <c r="W12" t="s">
        <v>5</v>
      </c>
    </row>
    <row r="13" spans="1:23" x14ac:dyDescent="0.25">
      <c r="A13" s="4">
        <v>9</v>
      </c>
      <c r="B13" s="36"/>
      <c r="C13" s="36"/>
      <c r="D13" s="36" t="s">
        <v>5</v>
      </c>
      <c r="E13" s="36" t="s">
        <v>5</v>
      </c>
      <c r="F13" s="36" t="s">
        <v>5</v>
      </c>
      <c r="G13" s="36" t="s">
        <v>5</v>
      </c>
      <c r="H13" s="36"/>
      <c r="M13" s="57"/>
      <c r="P13" s="50"/>
      <c r="R13">
        <v>28</v>
      </c>
      <c r="S13" t="s">
        <v>5</v>
      </c>
      <c r="T13">
        <v>58</v>
      </c>
      <c r="U13" t="s">
        <v>5</v>
      </c>
      <c r="V13">
        <v>45</v>
      </c>
      <c r="W13" t="s">
        <v>5</v>
      </c>
    </row>
    <row r="14" spans="1:23" x14ac:dyDescent="0.25">
      <c r="A14" s="4">
        <v>10</v>
      </c>
      <c r="B14" s="36" t="s">
        <v>5</v>
      </c>
      <c r="C14" s="36"/>
      <c r="D14" s="36" t="s">
        <v>5</v>
      </c>
      <c r="E14" s="36"/>
      <c r="F14" s="36" t="s">
        <v>5</v>
      </c>
      <c r="G14" s="36"/>
      <c r="H14" s="36" t="s">
        <v>8</v>
      </c>
      <c r="M14" s="57"/>
      <c r="P14" s="50"/>
      <c r="R14">
        <v>29</v>
      </c>
      <c r="S14" t="s">
        <v>5</v>
      </c>
      <c r="T14">
        <v>58</v>
      </c>
      <c r="U14" t="s">
        <v>10</v>
      </c>
      <c r="V14">
        <v>46</v>
      </c>
      <c r="W14" t="s">
        <v>5</v>
      </c>
    </row>
    <row r="15" spans="1:23" x14ac:dyDescent="0.25">
      <c r="A15" s="4">
        <v>11</v>
      </c>
      <c r="B15" s="36"/>
      <c r="C15" s="36"/>
      <c r="D15" s="36"/>
      <c r="E15" s="36"/>
      <c r="F15" s="36"/>
      <c r="G15" s="36"/>
      <c r="H15" s="36"/>
      <c r="M15" s="57"/>
      <c r="R15">
        <v>32</v>
      </c>
      <c r="S15" t="s">
        <v>5</v>
      </c>
      <c r="T15">
        <v>71</v>
      </c>
      <c r="U15" t="s">
        <v>5</v>
      </c>
      <c r="V15">
        <v>58</v>
      </c>
      <c r="W15" t="s">
        <v>5</v>
      </c>
    </row>
    <row r="16" spans="1:23" x14ac:dyDescent="0.25">
      <c r="A16" s="4">
        <v>12</v>
      </c>
      <c r="B16" s="36"/>
      <c r="C16" s="36"/>
      <c r="D16" s="36"/>
      <c r="E16" s="36" t="s">
        <v>5</v>
      </c>
      <c r="F16" s="36"/>
      <c r="G16" s="36"/>
      <c r="H16" s="36"/>
      <c r="M16" s="57"/>
      <c r="O16" s="60"/>
      <c r="R16">
        <v>35</v>
      </c>
      <c r="S16" t="s">
        <v>5</v>
      </c>
      <c r="T16">
        <v>66</v>
      </c>
      <c r="U16" t="s">
        <v>5</v>
      </c>
      <c r="V16">
        <v>72</v>
      </c>
      <c r="W16" t="s">
        <v>5</v>
      </c>
    </row>
    <row r="17" spans="1:23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/>
      <c r="J17" s="72"/>
      <c r="K17" s="72"/>
      <c r="R17">
        <v>45</v>
      </c>
      <c r="S17" t="s">
        <v>5</v>
      </c>
      <c r="T17">
        <v>72</v>
      </c>
      <c r="U17" t="s">
        <v>5</v>
      </c>
      <c r="V17">
        <v>113</v>
      </c>
      <c r="W17" t="s">
        <v>5</v>
      </c>
    </row>
    <row r="18" spans="1:23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/>
      <c r="J18" s="72"/>
      <c r="R18">
        <v>57</v>
      </c>
      <c r="S18" t="s">
        <v>5</v>
      </c>
      <c r="T18">
        <v>101</v>
      </c>
      <c r="U18" t="s">
        <v>5</v>
      </c>
      <c r="V18">
        <v>117</v>
      </c>
      <c r="W18" t="s">
        <v>5</v>
      </c>
    </row>
    <row r="19" spans="1:23" x14ac:dyDescent="0.25">
      <c r="A19" s="4">
        <v>15</v>
      </c>
      <c r="B19" s="36"/>
      <c r="C19" s="36"/>
      <c r="D19" s="36" t="s">
        <v>9</v>
      </c>
      <c r="E19" s="36"/>
      <c r="F19" s="36"/>
      <c r="G19" s="36"/>
      <c r="H19" s="36"/>
      <c r="I19" s="38"/>
      <c r="K19" s="58"/>
      <c r="N19" s="57"/>
      <c r="O19" s="57"/>
      <c r="P19" s="57"/>
      <c r="Q19" s="57"/>
      <c r="R19" s="57">
        <v>101</v>
      </c>
      <c r="S19" t="s">
        <v>5</v>
      </c>
      <c r="T19">
        <v>103</v>
      </c>
      <c r="U19" t="s">
        <v>5</v>
      </c>
      <c r="V19">
        <v>119</v>
      </c>
      <c r="W19" t="s">
        <v>10</v>
      </c>
    </row>
    <row r="20" spans="1:23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/>
      <c r="K20" s="58"/>
      <c r="N20" s="57"/>
      <c r="O20" s="57"/>
      <c r="P20" s="57"/>
      <c r="Q20" s="57"/>
      <c r="R20" s="57">
        <v>103</v>
      </c>
      <c r="S20" t="s">
        <v>5</v>
      </c>
      <c r="T20">
        <v>113</v>
      </c>
      <c r="U20" t="s">
        <v>5</v>
      </c>
      <c r="V20">
        <v>122</v>
      </c>
      <c r="W20" t="s">
        <v>5</v>
      </c>
    </row>
    <row r="21" spans="1:23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/>
      <c r="K21" s="58"/>
      <c r="N21" s="57"/>
      <c r="O21" s="57"/>
      <c r="P21" s="57"/>
      <c r="Q21" s="57"/>
      <c r="R21" s="57">
        <v>113</v>
      </c>
      <c r="S21" t="s">
        <v>5</v>
      </c>
      <c r="T21">
        <v>117</v>
      </c>
      <c r="U21" t="s">
        <v>5</v>
      </c>
      <c r="V21">
        <v>124</v>
      </c>
      <c r="W21" t="s">
        <v>5</v>
      </c>
    </row>
    <row r="22" spans="1:23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/>
      <c r="K22" s="58"/>
      <c r="N22" s="57"/>
      <c r="O22" s="57"/>
      <c r="P22" s="57"/>
      <c r="Q22" s="57"/>
      <c r="R22" s="57">
        <v>117</v>
      </c>
      <c r="S22" t="s">
        <v>5</v>
      </c>
      <c r="T22">
        <v>119</v>
      </c>
      <c r="U22" t="s">
        <v>124</v>
      </c>
      <c r="V22">
        <v>127</v>
      </c>
      <c r="W22" t="s">
        <v>5</v>
      </c>
    </row>
    <row r="23" spans="1:23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/>
      <c r="K23" s="58"/>
      <c r="R23">
        <v>119</v>
      </c>
      <c r="S23" t="s">
        <v>5</v>
      </c>
      <c r="T23">
        <v>122</v>
      </c>
      <c r="U23" t="s">
        <v>5</v>
      </c>
    </row>
    <row r="24" spans="1:23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/>
      <c r="K24" s="58"/>
      <c r="M24" s="50"/>
      <c r="P24" s="50"/>
      <c r="R24">
        <v>124</v>
      </c>
      <c r="S24" t="s">
        <v>5</v>
      </c>
      <c r="T24">
        <v>124</v>
      </c>
      <c r="U24" t="s">
        <v>5</v>
      </c>
    </row>
    <row r="25" spans="1:23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/>
      <c r="K25" s="58"/>
      <c r="R25">
        <v>127</v>
      </c>
      <c r="S25" t="s">
        <v>5</v>
      </c>
      <c r="T25">
        <v>129</v>
      </c>
      <c r="U25" t="s">
        <v>5</v>
      </c>
    </row>
    <row r="26" spans="1:23" x14ac:dyDescent="0.25">
      <c r="A26" s="4">
        <v>22</v>
      </c>
      <c r="B26" s="36"/>
      <c r="C26" s="36" t="s">
        <v>5</v>
      </c>
      <c r="D26" s="36"/>
      <c r="E26" s="36"/>
      <c r="F26" s="36"/>
      <c r="G26" s="36"/>
      <c r="H26" s="36"/>
      <c r="R26">
        <v>129</v>
      </c>
      <c r="S26" t="s">
        <v>5</v>
      </c>
      <c r="T26">
        <v>131</v>
      </c>
      <c r="U26" t="s">
        <v>5</v>
      </c>
    </row>
    <row r="27" spans="1:23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/>
      <c r="J27" s="72"/>
      <c r="K27" s="72"/>
      <c r="R27">
        <v>131</v>
      </c>
      <c r="S27" t="s">
        <v>5</v>
      </c>
    </row>
    <row r="28" spans="1:23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/>
      <c r="J28" s="72"/>
    </row>
    <row r="29" spans="1:23" x14ac:dyDescent="0.25">
      <c r="A29" s="4">
        <v>25</v>
      </c>
      <c r="B29" s="36"/>
      <c r="C29" s="36" t="s">
        <v>5</v>
      </c>
      <c r="D29" s="36" t="s">
        <v>5</v>
      </c>
      <c r="E29" s="36" t="s">
        <v>5</v>
      </c>
      <c r="F29" s="36"/>
      <c r="G29" s="36" t="s">
        <v>5</v>
      </c>
      <c r="H29" s="36"/>
      <c r="I29" s="38"/>
      <c r="K29" s="58"/>
    </row>
    <row r="30" spans="1:23" x14ac:dyDescent="0.25">
      <c r="A30" s="4">
        <v>26</v>
      </c>
      <c r="B30" s="36"/>
      <c r="C30" s="36" t="s">
        <v>5</v>
      </c>
      <c r="D30" s="36"/>
      <c r="E30" s="36"/>
      <c r="F30" s="36"/>
      <c r="G30" s="36"/>
      <c r="H30" s="36"/>
      <c r="I30" s="38"/>
      <c r="K30" s="58"/>
      <c r="M30" s="50"/>
      <c r="P30" s="50"/>
    </row>
    <row r="31" spans="1:23" x14ac:dyDescent="0.25">
      <c r="A31" s="4">
        <v>27</v>
      </c>
      <c r="B31" s="36"/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/>
      <c r="I31" s="38"/>
      <c r="K31" s="58"/>
    </row>
    <row r="32" spans="1:23" x14ac:dyDescent="0.25">
      <c r="A32" s="4">
        <v>28</v>
      </c>
      <c r="B32" s="36"/>
      <c r="C32" s="36" t="s">
        <v>5</v>
      </c>
      <c r="D32" s="36"/>
      <c r="E32" s="36"/>
      <c r="F32" s="36" t="s">
        <v>5</v>
      </c>
      <c r="G32" s="36"/>
      <c r="H32" s="36" t="s">
        <v>5</v>
      </c>
      <c r="I32" s="38"/>
      <c r="K32" s="58"/>
    </row>
    <row r="33" spans="1:16" x14ac:dyDescent="0.25">
      <c r="A33" s="4">
        <v>29</v>
      </c>
      <c r="B33" s="36" t="s">
        <v>5</v>
      </c>
      <c r="C33" s="36" t="s">
        <v>5</v>
      </c>
      <c r="D33" s="36"/>
      <c r="E33" s="36" t="s">
        <v>5</v>
      </c>
      <c r="F33" s="36" t="s">
        <v>5</v>
      </c>
      <c r="G33" s="36"/>
      <c r="H33" s="36" t="s">
        <v>5</v>
      </c>
      <c r="I33" s="38"/>
      <c r="K33" s="58"/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/>
      <c r="K34" s="58"/>
    </row>
    <row r="35" spans="1:16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/>
      <c r="K35" s="58"/>
      <c r="M35" s="50"/>
    </row>
    <row r="36" spans="1:16" x14ac:dyDescent="0.25">
      <c r="A36" s="4">
        <v>32</v>
      </c>
      <c r="B36" s="36" t="s">
        <v>5</v>
      </c>
      <c r="C36" s="36"/>
      <c r="D36" s="36" t="s">
        <v>5</v>
      </c>
      <c r="E36" s="36"/>
      <c r="F36" s="36" t="s">
        <v>5</v>
      </c>
      <c r="G36" s="36"/>
      <c r="H36" s="36"/>
      <c r="M36" s="50"/>
      <c r="O36" s="50"/>
      <c r="P36" s="50"/>
    </row>
    <row r="37" spans="1:16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6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6" x14ac:dyDescent="0.25">
      <c r="A39" s="4">
        <v>35</v>
      </c>
      <c r="B39" s="36"/>
      <c r="C39" s="36"/>
      <c r="D39" s="36"/>
      <c r="E39" s="36"/>
      <c r="F39" s="36" t="s">
        <v>5</v>
      </c>
      <c r="G39" s="36"/>
      <c r="H39" s="36"/>
    </row>
    <row r="40" spans="1:16" x14ac:dyDescent="0.25">
      <c r="A40" s="4">
        <v>36</v>
      </c>
      <c r="B40" s="36" t="s">
        <v>8</v>
      </c>
      <c r="C40" s="36"/>
      <c r="D40" s="36"/>
      <c r="E40" s="36" t="s">
        <v>5</v>
      </c>
      <c r="F40" s="36"/>
      <c r="G40" s="36"/>
      <c r="H40" s="36"/>
      <c r="I40" s="38"/>
      <c r="J40"/>
      <c r="L40" s="65"/>
      <c r="O40" s="50"/>
    </row>
    <row r="41" spans="1:16" x14ac:dyDescent="0.25">
      <c r="A41" s="4">
        <v>37</v>
      </c>
      <c r="B41" s="36"/>
      <c r="C41" s="36"/>
      <c r="D41" s="36"/>
      <c r="E41" s="36"/>
      <c r="F41" s="36"/>
      <c r="G41" s="36" t="s">
        <v>5</v>
      </c>
      <c r="H41" s="36"/>
    </row>
    <row r="42" spans="1:16" x14ac:dyDescent="0.25">
      <c r="A42" s="4">
        <v>38</v>
      </c>
      <c r="B42" s="36"/>
      <c r="C42" s="36"/>
      <c r="D42" s="36" t="s">
        <v>5</v>
      </c>
      <c r="E42" s="36"/>
      <c r="F42" s="36"/>
      <c r="G42" s="36"/>
      <c r="H42" s="36" t="s">
        <v>5</v>
      </c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/>
      <c r="C46" s="36"/>
      <c r="D46" s="36"/>
      <c r="E46" s="36" t="s">
        <v>5</v>
      </c>
      <c r="F46" s="36"/>
      <c r="G46" s="36"/>
      <c r="H46" s="36"/>
    </row>
    <row r="47" spans="1:16" x14ac:dyDescent="0.25">
      <c r="A47" s="4">
        <v>43</v>
      </c>
      <c r="B47" s="36"/>
      <c r="C47" s="36"/>
      <c r="D47" s="36" t="s">
        <v>5</v>
      </c>
      <c r="E47" s="36"/>
      <c r="F47" s="36"/>
      <c r="G47" s="36"/>
      <c r="H47" s="36"/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6" x14ac:dyDescent="0.25">
      <c r="A50" s="4">
        <v>46</v>
      </c>
      <c r="B50" s="36" t="s">
        <v>5</v>
      </c>
      <c r="C50" s="36"/>
      <c r="D50" s="36" t="s">
        <v>5</v>
      </c>
      <c r="E50" s="36"/>
      <c r="F50" s="36"/>
      <c r="G50" s="36"/>
      <c r="H50" s="36" t="s">
        <v>5</v>
      </c>
      <c r="M50" s="50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 t="s">
        <v>8</v>
      </c>
      <c r="D56" s="36"/>
      <c r="E56" s="36"/>
      <c r="F56" s="36"/>
      <c r="G56" s="36" t="s">
        <v>5</v>
      </c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57</v>
      </c>
      <c r="B61" s="36"/>
      <c r="C61" s="36"/>
      <c r="D61" s="36" t="s">
        <v>10</v>
      </c>
      <c r="E61" s="36"/>
      <c r="F61" s="36" t="s">
        <v>5</v>
      </c>
      <c r="G61" s="36"/>
      <c r="H61" s="36"/>
    </row>
    <row r="62" spans="1:16" x14ac:dyDescent="0.25">
      <c r="A62" s="4">
        <v>58</v>
      </c>
      <c r="B62" s="36"/>
      <c r="C62" s="36"/>
      <c r="D62" s="36"/>
      <c r="E62" s="36"/>
      <c r="F62" s="36"/>
      <c r="G62" s="36" t="s">
        <v>5</v>
      </c>
      <c r="H62" s="36" t="s">
        <v>5</v>
      </c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/>
      <c r="C64" s="36"/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 t="s">
        <v>5</v>
      </c>
      <c r="H70" s="36"/>
    </row>
    <row r="71" spans="1:8" x14ac:dyDescent="0.25">
      <c r="A71" s="4">
        <v>67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69</v>
      </c>
      <c r="B73" s="36" t="s">
        <v>5</v>
      </c>
      <c r="C73" s="36"/>
      <c r="D73" s="36" t="s">
        <v>5</v>
      </c>
      <c r="E73" s="36"/>
      <c r="F73" s="36"/>
      <c r="G73" s="36"/>
      <c r="H73" s="36"/>
    </row>
    <row r="74" spans="1:8" x14ac:dyDescent="0.25">
      <c r="A74" s="4">
        <v>70</v>
      </c>
      <c r="B74" s="36"/>
      <c r="C74" s="36" t="s">
        <v>5</v>
      </c>
      <c r="D74" s="36"/>
      <c r="E74" s="36" t="s">
        <v>5</v>
      </c>
      <c r="F74" s="36"/>
      <c r="G74" s="36"/>
      <c r="H74" s="36"/>
    </row>
    <row r="75" spans="1:8" x14ac:dyDescent="0.25">
      <c r="A75" s="4">
        <v>71</v>
      </c>
      <c r="B75" s="36"/>
      <c r="C75" s="36" t="s">
        <v>5</v>
      </c>
      <c r="D75" s="36"/>
      <c r="E75" s="36" t="s">
        <v>5</v>
      </c>
      <c r="F75" s="36"/>
      <c r="G75" s="36" t="s">
        <v>5</v>
      </c>
      <c r="H75" s="36"/>
    </row>
    <row r="76" spans="1:8" x14ac:dyDescent="0.25">
      <c r="A76" s="4">
        <v>72</v>
      </c>
      <c r="B76" s="36" t="s">
        <v>5</v>
      </c>
      <c r="C76" s="36"/>
      <c r="D76" s="36"/>
      <c r="E76" s="36"/>
      <c r="F76" s="36"/>
      <c r="G76" s="36" t="s">
        <v>5</v>
      </c>
      <c r="H76" s="36" t="s">
        <v>5</v>
      </c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 t="s">
        <v>5</v>
      </c>
      <c r="C79" s="36" t="s">
        <v>8</v>
      </c>
      <c r="D79" s="36"/>
      <c r="E79" s="36"/>
      <c r="F79" s="36" t="s">
        <v>5</v>
      </c>
      <c r="G79" s="36" t="s">
        <v>5</v>
      </c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6" t="s">
        <v>5</v>
      </c>
      <c r="C81" s="36" t="s">
        <v>5</v>
      </c>
      <c r="D81" s="36"/>
      <c r="E81" s="36"/>
      <c r="F81" s="36" t="s">
        <v>5</v>
      </c>
      <c r="G81" s="36" t="s">
        <v>5</v>
      </c>
      <c r="H81" s="36"/>
    </row>
    <row r="82" spans="1:8" x14ac:dyDescent="0.25">
      <c r="A82" s="4">
        <v>104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105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106</v>
      </c>
      <c r="B84" s="36"/>
      <c r="C84" s="36"/>
      <c r="D84" s="36" t="s">
        <v>5</v>
      </c>
      <c r="E84" s="36"/>
      <c r="F84" s="36"/>
      <c r="G84" s="36"/>
      <c r="H84" s="36"/>
    </row>
    <row r="85" spans="1:8" x14ac:dyDescent="0.25">
      <c r="A85" s="4">
        <v>107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108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 t="s">
        <v>5</v>
      </c>
      <c r="C90" s="36"/>
      <c r="D90" s="36" t="s">
        <v>5</v>
      </c>
      <c r="E90" s="36"/>
      <c r="F90" s="36"/>
      <c r="G90" s="36"/>
      <c r="H90" s="36"/>
    </row>
    <row r="91" spans="1:8" x14ac:dyDescent="0.25">
      <c r="A91" s="4">
        <v>113</v>
      </c>
      <c r="B91" s="36" t="s">
        <v>10</v>
      </c>
      <c r="C91" s="36" t="s">
        <v>10</v>
      </c>
      <c r="D91" s="36" t="s">
        <v>5</v>
      </c>
      <c r="E91" s="36" t="s">
        <v>5</v>
      </c>
      <c r="F91" s="36" t="s">
        <v>5</v>
      </c>
      <c r="G91" s="36" t="s">
        <v>5</v>
      </c>
      <c r="H91" s="36" t="s">
        <v>5</v>
      </c>
    </row>
    <row r="92" spans="1:8" x14ac:dyDescent="0.25">
      <c r="A92" s="4">
        <v>114</v>
      </c>
      <c r="B92" s="36"/>
      <c r="C92" s="36" t="s">
        <v>5</v>
      </c>
      <c r="D92" s="36"/>
      <c r="E92" s="36" t="s">
        <v>5</v>
      </c>
      <c r="F92" s="36"/>
      <c r="G92" s="36"/>
      <c r="H92" s="36"/>
    </row>
    <row r="93" spans="1:8" x14ac:dyDescent="0.25">
      <c r="A93" s="4">
        <v>115</v>
      </c>
      <c r="B93" s="36"/>
      <c r="C93" s="36"/>
      <c r="D93" s="36"/>
      <c r="E93" s="36"/>
      <c r="F93" s="36"/>
      <c r="G93" s="36"/>
      <c r="H93" s="36"/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 t="s">
        <v>10</v>
      </c>
      <c r="C95" s="36" t="s">
        <v>10</v>
      </c>
      <c r="D95" s="36" t="s">
        <v>10</v>
      </c>
      <c r="E95" s="36" t="s">
        <v>10</v>
      </c>
      <c r="F95" s="36" t="s">
        <v>5</v>
      </c>
      <c r="G95" s="36" t="s">
        <v>5</v>
      </c>
      <c r="H95" s="36" t="s">
        <v>5</v>
      </c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5</v>
      </c>
      <c r="C97" s="36" t="s">
        <v>5</v>
      </c>
      <c r="D97" s="36" t="s">
        <v>5</v>
      </c>
      <c r="E97" s="36" t="s">
        <v>5</v>
      </c>
      <c r="F97" s="36" t="s">
        <v>5</v>
      </c>
      <c r="G97" s="36" t="s">
        <v>5</v>
      </c>
      <c r="H97" s="36" t="s">
        <v>10</v>
      </c>
    </row>
    <row r="98" spans="1:8" x14ac:dyDescent="0.25">
      <c r="A98" s="4">
        <v>120</v>
      </c>
      <c r="B98" s="36"/>
      <c r="C98" s="36"/>
      <c r="D98" s="36"/>
      <c r="E98" s="36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6"/>
      <c r="F100" s="36"/>
      <c r="G100" s="36" t="s">
        <v>5</v>
      </c>
      <c r="H100" s="36" t="s">
        <v>5</v>
      </c>
    </row>
    <row r="101" spans="1:8" x14ac:dyDescent="0.25">
      <c r="A101" s="4">
        <v>123</v>
      </c>
      <c r="B101" s="36"/>
      <c r="C101" s="36"/>
      <c r="D101" s="36" t="s">
        <v>5</v>
      </c>
      <c r="E101" s="36"/>
      <c r="F101" s="36"/>
      <c r="G101" s="36"/>
      <c r="H101" s="36"/>
    </row>
    <row r="102" spans="1:8" x14ac:dyDescent="0.25">
      <c r="A102" s="4">
        <v>124</v>
      </c>
      <c r="B102" s="36" t="s">
        <v>10</v>
      </c>
      <c r="C102" s="36" t="s">
        <v>5</v>
      </c>
      <c r="D102" s="36" t="s">
        <v>5</v>
      </c>
      <c r="E102" s="36"/>
      <c r="F102" s="36" t="s">
        <v>5</v>
      </c>
      <c r="G102" s="36" t="s">
        <v>5</v>
      </c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/>
      <c r="E104" s="36"/>
      <c r="F104" s="36"/>
      <c r="G104" s="36"/>
      <c r="H104" s="36"/>
    </row>
    <row r="105" spans="1:8" x14ac:dyDescent="0.25">
      <c r="A105" s="4">
        <v>127</v>
      </c>
      <c r="B105" s="36"/>
      <c r="C105" s="36" t="s">
        <v>5</v>
      </c>
      <c r="D105" s="36" t="s">
        <v>5</v>
      </c>
      <c r="E105" s="36" t="s">
        <v>5</v>
      </c>
      <c r="F105" s="36" t="s">
        <v>5</v>
      </c>
      <c r="G105" s="36"/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 t="s">
        <v>10</v>
      </c>
      <c r="C107" s="36"/>
      <c r="D107" s="36" t="s">
        <v>5</v>
      </c>
      <c r="E107" s="36" t="s">
        <v>5</v>
      </c>
      <c r="F107" s="36" t="s">
        <v>5</v>
      </c>
      <c r="G107" s="36" t="s">
        <v>5</v>
      </c>
      <c r="H107" s="36"/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 t="s">
        <v>5</v>
      </c>
      <c r="D109" s="36"/>
      <c r="E109" s="36"/>
      <c r="F109" s="36" t="s">
        <v>5</v>
      </c>
      <c r="G109" s="36" t="s">
        <v>5</v>
      </c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I29:I39 I41:I61 I63:I78 B5:H111">
    <cfRule type="cellIs" dxfId="3895" priority="437" operator="equal">
      <formula>"Energia"</formula>
    </cfRule>
    <cfRule type="cellIs" dxfId="3894" priority="439" operator="equal">
      <formula>"Operação"</formula>
    </cfRule>
    <cfRule type="cellIs" dxfId="3893" priority="440" operator="equal">
      <formula>"Chuva"</formula>
    </cfRule>
    <cfRule type="cellIs" dxfId="3892" priority="441" operator="equal">
      <formula>"Elétrico"</formula>
    </cfRule>
    <cfRule type="cellIs" dxfId="3891" priority="442" operator="equal">
      <formula>"Mecânico"</formula>
    </cfRule>
    <cfRule type="cellIs" dxfId="3890" priority="443" operator="equal">
      <formula>"Ok"</formula>
    </cfRule>
  </conditionalFormatting>
  <conditionalFormatting sqref="I5:I16 I19:I26 I29:I39 I41:I61 I63:I78 B5:H111">
    <cfRule type="cellIs" dxfId="3889" priority="438" operator="equal">
      <formula>"Feito"</formula>
    </cfRule>
  </conditionalFormatting>
  <conditionalFormatting sqref="J7">
    <cfRule type="iconSet" priority="436">
      <iconSet iconSet="3Arrows">
        <cfvo type="percent" val="0"/>
        <cfvo type="percent" val="33"/>
        <cfvo type="percent" val="67"/>
      </iconSet>
    </cfRule>
  </conditionalFormatting>
  <conditionalFormatting sqref="B5:H111">
    <cfRule type="cellIs" dxfId="3888" priority="435" operator="equal">
      <formula>"Energia"</formula>
    </cfRule>
  </conditionalFormatting>
  <conditionalFormatting sqref="G5:H111">
    <cfRule type="cellIs" dxfId="3887" priority="428" operator="equal">
      <formula>"Energia"</formula>
    </cfRule>
    <cfRule type="cellIs" dxfId="3886" priority="430" operator="equal">
      <formula>"Operação"</formula>
    </cfRule>
    <cfRule type="cellIs" dxfId="3885" priority="431" operator="equal">
      <formula>"Chuva"</formula>
    </cfRule>
    <cfRule type="cellIs" dxfId="3884" priority="432" operator="equal">
      <formula>"Elétrico"</formula>
    </cfRule>
    <cfRule type="cellIs" dxfId="3883" priority="433" operator="equal">
      <formula>"Mecânico"</formula>
    </cfRule>
    <cfRule type="cellIs" dxfId="3882" priority="434" operator="equal">
      <formula>"Ok"</formula>
    </cfRule>
  </conditionalFormatting>
  <conditionalFormatting sqref="G5:H111">
    <cfRule type="cellIs" dxfId="3881" priority="429" operator="equal">
      <formula>"Feito"</formula>
    </cfRule>
  </conditionalFormatting>
  <dataValidations count="2">
    <dataValidation type="list" errorStyle="warning" allowBlank="1" showInputMessage="1" showErrorMessage="1" sqref="B5:H111" xr:uid="{C4A57B99-8479-4B46-BDF2-17EB2B549542}">
      <formula1>$J$5:$J$10</formula1>
    </dataValidation>
    <dataValidation type="list" allowBlank="1" showInputMessage="1" showErrorMessage="1" sqref="I5:I16 I19:I26 J36:J39 J41:J61 J63:J76 I29:I78" xr:uid="{30FD2213-AE62-4510-A7B8-5B2BEF41BDF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6333-4CBE-460B-B2A5-2D9B6113A6AD}">
  <sheetPr>
    <tabColor theme="8"/>
  </sheetPr>
  <dimension ref="A1:W111"/>
  <sheetViews>
    <sheetView showGridLines="0" zoomScaleNormal="100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J25" sqref="J2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8" width="11.140625" bestFit="1" customWidth="1"/>
    <col min="19" max="19" width="12.140625" bestFit="1" customWidth="1"/>
    <col min="20" max="20" width="11.140625" bestFit="1" customWidth="1"/>
    <col min="21" max="21" width="12.140625" bestFit="1" customWidth="1"/>
    <col min="22" max="22" width="11.140625" bestFit="1" customWidth="1"/>
    <col min="23" max="23" width="12.140625" bestFit="1" customWidth="1"/>
  </cols>
  <sheetData>
    <row r="1" spans="1:23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23" x14ac:dyDescent="0.25">
      <c r="A2" s="70"/>
      <c r="B2" s="70"/>
      <c r="C2" s="70"/>
      <c r="D2" s="70"/>
      <c r="E2" s="70"/>
      <c r="F2" s="70"/>
      <c r="G2" s="70"/>
      <c r="H2" s="70"/>
    </row>
    <row r="3" spans="1:23" x14ac:dyDescent="0.25">
      <c r="A3" s="22" t="s">
        <v>19</v>
      </c>
      <c r="B3" s="21">
        <v>45124</v>
      </c>
      <c r="C3" s="21">
        <f t="shared" ref="C3:H3" si="0">B3+1</f>
        <v>45125</v>
      </c>
      <c r="D3" s="21">
        <f t="shared" si="0"/>
        <v>45126</v>
      </c>
      <c r="E3" s="21">
        <f t="shared" si="0"/>
        <v>45127</v>
      </c>
      <c r="F3" s="21">
        <f t="shared" si="0"/>
        <v>45128</v>
      </c>
      <c r="G3" s="21">
        <f t="shared" si="0"/>
        <v>45129</v>
      </c>
      <c r="H3" s="23">
        <f t="shared" si="0"/>
        <v>45130</v>
      </c>
      <c r="I3" s="3"/>
    </row>
    <row r="4" spans="1:23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  <c r="R4" t="s">
        <v>125</v>
      </c>
      <c r="S4" t="s">
        <v>123</v>
      </c>
      <c r="T4" t="s">
        <v>126</v>
      </c>
      <c r="U4" t="s">
        <v>123</v>
      </c>
      <c r="V4" t="s">
        <v>127</v>
      </c>
      <c r="W4" t="s">
        <v>123</v>
      </c>
    </row>
    <row r="5" spans="1:23" x14ac:dyDescent="0.25">
      <c r="A5" s="4">
        <v>1</v>
      </c>
      <c r="B5" s="36"/>
      <c r="C5" s="36"/>
      <c r="D5" s="36"/>
      <c r="E5" s="36" t="s">
        <v>5</v>
      </c>
      <c r="F5" s="36"/>
      <c r="G5" s="36"/>
      <c r="H5" s="36"/>
      <c r="J5" s="46" t="s">
        <v>5</v>
      </c>
      <c r="K5">
        <f t="shared" ref="K5:K10" si="2">COUNTIF($B$5:$H$111,J5)</f>
        <v>136</v>
      </c>
      <c r="L5" s="32">
        <f t="shared" ref="L5:L10" si="3">K5/$K$11</f>
        <v>0.91891891891891897</v>
      </c>
      <c r="M5" s="50">
        <f>B3</f>
        <v>45124</v>
      </c>
      <c r="O5" t="s">
        <v>42</v>
      </c>
      <c r="P5" s="57">
        <f>69+21+18+24+24</f>
        <v>156</v>
      </c>
      <c r="Q5" s="50">
        <f>M5</f>
        <v>45124</v>
      </c>
      <c r="R5">
        <v>2</v>
      </c>
      <c r="S5" t="s">
        <v>5</v>
      </c>
      <c r="T5">
        <v>4</v>
      </c>
      <c r="U5" t="s">
        <v>5</v>
      </c>
    </row>
    <row r="6" spans="1:23" x14ac:dyDescent="0.25">
      <c r="A6" s="4">
        <v>2</v>
      </c>
      <c r="B6" s="36" t="s">
        <v>5</v>
      </c>
      <c r="C6" s="36"/>
      <c r="D6" s="36"/>
      <c r="E6" s="36" t="s">
        <v>5</v>
      </c>
      <c r="F6" s="36"/>
      <c r="G6" s="36"/>
      <c r="H6" s="36"/>
      <c r="J6" s="40" t="s">
        <v>8</v>
      </c>
      <c r="K6">
        <f t="shared" si="2"/>
        <v>1</v>
      </c>
      <c r="L6" s="33">
        <f t="shared" si="3"/>
        <v>6.7567567567567571E-3</v>
      </c>
      <c r="O6" t="s">
        <v>43</v>
      </c>
      <c r="P6">
        <f>SUM(K19:K25)</f>
        <v>0</v>
      </c>
      <c r="R6">
        <v>3</v>
      </c>
      <c r="S6" t="s">
        <v>5</v>
      </c>
      <c r="T6">
        <v>8</v>
      </c>
      <c r="U6" t="s">
        <v>5</v>
      </c>
    </row>
    <row r="7" spans="1:23" x14ac:dyDescent="0.25">
      <c r="A7" s="4">
        <v>3</v>
      </c>
      <c r="B7" s="36" t="s">
        <v>5</v>
      </c>
      <c r="C7" s="36"/>
      <c r="D7" s="36"/>
      <c r="E7" s="36"/>
      <c r="F7" s="36"/>
      <c r="G7" s="36" t="s">
        <v>5</v>
      </c>
      <c r="H7" s="36"/>
      <c r="J7" s="44" t="s">
        <v>9</v>
      </c>
      <c r="K7">
        <f t="shared" si="2"/>
        <v>1</v>
      </c>
      <c r="L7" s="33">
        <f t="shared" si="3"/>
        <v>6.7567567567567571E-3</v>
      </c>
      <c r="O7" t="s">
        <v>44</v>
      </c>
      <c r="P7">
        <f>SUM(K29:K35)</f>
        <v>0</v>
      </c>
      <c r="R7">
        <v>6</v>
      </c>
      <c r="S7" t="s">
        <v>5</v>
      </c>
      <c r="T7">
        <v>10</v>
      </c>
      <c r="U7" t="s">
        <v>5</v>
      </c>
    </row>
    <row r="8" spans="1:23" x14ac:dyDescent="0.25">
      <c r="A8" s="4">
        <v>4</v>
      </c>
      <c r="B8" s="36"/>
      <c r="C8" s="36" t="s">
        <v>5</v>
      </c>
      <c r="D8" s="36" t="s">
        <v>5</v>
      </c>
      <c r="E8" s="36"/>
      <c r="F8" s="36"/>
      <c r="G8" s="36"/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156</v>
      </c>
      <c r="R8">
        <v>8</v>
      </c>
      <c r="S8" t="s">
        <v>5</v>
      </c>
      <c r="T8">
        <v>12</v>
      </c>
      <c r="U8" t="s">
        <v>5</v>
      </c>
    </row>
    <row r="9" spans="1:23" x14ac:dyDescent="0.25">
      <c r="A9" s="4">
        <v>5</v>
      </c>
      <c r="B9" s="36"/>
      <c r="C9" s="36"/>
      <c r="D9" s="36" t="s">
        <v>5</v>
      </c>
      <c r="E9" s="36"/>
      <c r="F9" s="36"/>
      <c r="G9" s="36" t="s">
        <v>5</v>
      </c>
      <c r="H9" s="36"/>
      <c r="J9" s="43" t="s">
        <v>6</v>
      </c>
      <c r="K9">
        <f t="shared" si="2"/>
        <v>0</v>
      </c>
      <c r="L9" s="33">
        <f t="shared" si="3"/>
        <v>0</v>
      </c>
      <c r="R9">
        <v>8</v>
      </c>
      <c r="S9" t="s">
        <v>8</v>
      </c>
      <c r="T9">
        <v>25</v>
      </c>
      <c r="U9" t="s">
        <v>5</v>
      </c>
    </row>
    <row r="10" spans="1:23" x14ac:dyDescent="0.25">
      <c r="A10" s="4">
        <v>6</v>
      </c>
      <c r="B10" s="36" t="s">
        <v>5</v>
      </c>
      <c r="C10" s="36"/>
      <c r="D10" s="36"/>
      <c r="E10" s="36" t="s">
        <v>5</v>
      </c>
      <c r="F10" s="36"/>
      <c r="G10" s="36"/>
      <c r="H10" s="36" t="s">
        <v>5</v>
      </c>
      <c r="J10" s="41" t="s">
        <v>10</v>
      </c>
      <c r="K10">
        <f t="shared" si="2"/>
        <v>10</v>
      </c>
      <c r="L10" s="35">
        <f t="shared" si="3"/>
        <v>6.7567567567567571E-2</v>
      </c>
      <c r="O10" t="s">
        <v>55</v>
      </c>
      <c r="P10">
        <f>P8</f>
        <v>156</v>
      </c>
      <c r="R10">
        <v>9</v>
      </c>
      <c r="S10" t="s">
        <v>5</v>
      </c>
      <c r="T10">
        <v>35</v>
      </c>
      <c r="U10" t="s">
        <v>5</v>
      </c>
    </row>
    <row r="11" spans="1:23" x14ac:dyDescent="0.25">
      <c r="A11" s="4">
        <v>7</v>
      </c>
      <c r="B11" s="36"/>
      <c r="C11" s="36"/>
      <c r="D11" s="36" t="s">
        <v>9</v>
      </c>
      <c r="E11" s="36"/>
      <c r="F11" s="36"/>
      <c r="G11" s="36" t="s">
        <v>5</v>
      </c>
      <c r="H11" s="36"/>
      <c r="J11" s="42" t="s">
        <v>20</v>
      </c>
      <c r="K11">
        <f>SUM(K5:K10)</f>
        <v>148</v>
      </c>
      <c r="R11">
        <v>9</v>
      </c>
      <c r="S11" t="s">
        <v>5</v>
      </c>
      <c r="T11">
        <v>38</v>
      </c>
      <c r="U11" t="s">
        <v>5</v>
      </c>
    </row>
    <row r="12" spans="1:23" x14ac:dyDescent="0.25">
      <c r="A12" s="4">
        <v>8</v>
      </c>
      <c r="B12" s="36" t="s">
        <v>8</v>
      </c>
      <c r="C12" s="36" t="s">
        <v>5</v>
      </c>
      <c r="D12" s="36" t="s">
        <v>5</v>
      </c>
      <c r="E12" s="36" t="s">
        <v>5</v>
      </c>
      <c r="F12" s="36"/>
      <c r="G12" s="36" t="s">
        <v>5</v>
      </c>
      <c r="H12" s="36"/>
      <c r="R12">
        <v>12</v>
      </c>
      <c r="S12" t="s">
        <v>5</v>
      </c>
      <c r="T12">
        <v>42</v>
      </c>
      <c r="U12" t="s">
        <v>5</v>
      </c>
    </row>
    <row r="13" spans="1:23" x14ac:dyDescent="0.25">
      <c r="A13" s="4">
        <v>9</v>
      </c>
      <c r="B13" s="36" t="s">
        <v>5</v>
      </c>
      <c r="C13" s="36"/>
      <c r="D13" s="36" t="s">
        <v>5</v>
      </c>
      <c r="E13" s="36"/>
      <c r="F13" s="36" t="s">
        <v>5</v>
      </c>
      <c r="G13" s="36"/>
      <c r="H13" s="36" t="s">
        <v>5</v>
      </c>
      <c r="M13" s="57"/>
      <c r="P13" s="50"/>
      <c r="R13">
        <v>27</v>
      </c>
      <c r="S13" t="s">
        <v>5</v>
      </c>
      <c r="T13">
        <v>45</v>
      </c>
      <c r="U13" t="s">
        <v>5</v>
      </c>
    </row>
    <row r="14" spans="1:23" x14ac:dyDescent="0.25">
      <c r="A14" s="4">
        <v>10</v>
      </c>
      <c r="B14" s="36"/>
      <c r="C14" s="36" t="s">
        <v>5</v>
      </c>
      <c r="D14" s="36"/>
      <c r="E14" s="36" t="s">
        <v>5</v>
      </c>
      <c r="F14" s="36"/>
      <c r="G14" s="36" t="s">
        <v>5</v>
      </c>
      <c r="H14" s="36"/>
      <c r="M14" s="57"/>
      <c r="P14" s="50"/>
      <c r="R14">
        <v>27</v>
      </c>
      <c r="S14" t="s">
        <v>5</v>
      </c>
      <c r="T14">
        <v>58</v>
      </c>
      <c r="U14" t="s">
        <v>5</v>
      </c>
    </row>
    <row r="15" spans="1:23" x14ac:dyDescent="0.25">
      <c r="A15" s="4">
        <v>11</v>
      </c>
      <c r="B15" s="36"/>
      <c r="C15" s="36"/>
      <c r="D15" s="36"/>
      <c r="E15" s="36"/>
      <c r="F15" s="36"/>
      <c r="G15" s="36"/>
      <c r="H15" s="36"/>
      <c r="M15" s="57"/>
      <c r="R15">
        <v>32</v>
      </c>
      <c r="S15" t="s">
        <v>5</v>
      </c>
      <c r="T15">
        <v>59</v>
      </c>
      <c r="U15" t="s">
        <v>5</v>
      </c>
    </row>
    <row r="16" spans="1:23" x14ac:dyDescent="0.25">
      <c r="A16" s="4">
        <v>12</v>
      </c>
      <c r="B16" s="36" t="s">
        <v>5</v>
      </c>
      <c r="C16" s="36" t="s">
        <v>5</v>
      </c>
      <c r="D16" s="36"/>
      <c r="E16" s="36"/>
      <c r="F16" s="36" t="s">
        <v>5</v>
      </c>
      <c r="G16" s="36"/>
      <c r="H16" s="36" t="s">
        <v>5</v>
      </c>
      <c r="M16" s="57"/>
      <c r="O16" s="60"/>
      <c r="R16">
        <v>36</v>
      </c>
      <c r="S16" t="s">
        <v>5</v>
      </c>
      <c r="T16">
        <v>60</v>
      </c>
      <c r="U16" t="s">
        <v>5</v>
      </c>
    </row>
    <row r="17" spans="1:2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71"/>
      <c r="J17" s="72"/>
      <c r="K17" s="72"/>
      <c r="R17">
        <v>45</v>
      </c>
      <c r="S17" t="s">
        <v>5</v>
      </c>
      <c r="T17">
        <v>69</v>
      </c>
      <c r="U17" t="s">
        <v>10</v>
      </c>
    </row>
    <row r="18" spans="1:2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/>
      <c r="J18" s="72"/>
      <c r="R18">
        <v>58</v>
      </c>
      <c r="S18" t="s">
        <v>5</v>
      </c>
      <c r="T18">
        <v>72</v>
      </c>
      <c r="U18" t="s">
        <v>5</v>
      </c>
    </row>
    <row r="19" spans="1:2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/>
      <c r="K19" s="58"/>
      <c r="N19" s="57"/>
      <c r="O19" s="57"/>
      <c r="P19" s="57"/>
      <c r="Q19" s="57"/>
      <c r="R19" s="57">
        <v>60</v>
      </c>
      <c r="S19" t="s">
        <v>5</v>
      </c>
      <c r="T19">
        <v>117</v>
      </c>
      <c r="U19" t="s">
        <v>5</v>
      </c>
    </row>
    <row r="20" spans="1:2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/>
      <c r="K20" s="58"/>
      <c r="N20" s="57"/>
      <c r="O20" s="57"/>
      <c r="P20" s="57"/>
      <c r="Q20" s="57"/>
      <c r="R20" s="57">
        <v>66</v>
      </c>
      <c r="S20" t="s">
        <v>5</v>
      </c>
      <c r="T20">
        <v>119</v>
      </c>
      <c r="U20" t="s">
        <v>5</v>
      </c>
    </row>
    <row r="21" spans="1:2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/>
      <c r="K21" s="58"/>
      <c r="N21" s="57"/>
      <c r="O21" s="57"/>
      <c r="P21" s="57"/>
      <c r="Q21" s="57"/>
      <c r="R21" s="57">
        <v>71</v>
      </c>
      <c r="S21" t="s">
        <v>5</v>
      </c>
      <c r="T21">
        <v>124</v>
      </c>
      <c r="U21" t="s">
        <v>5</v>
      </c>
    </row>
    <row r="22" spans="1:2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/>
      <c r="K22" s="58"/>
      <c r="N22" s="57"/>
      <c r="O22" s="57"/>
      <c r="P22" s="57"/>
      <c r="Q22" s="57"/>
      <c r="R22" s="57">
        <v>72</v>
      </c>
      <c r="S22" t="s">
        <v>5</v>
      </c>
      <c r="T22">
        <v>127</v>
      </c>
      <c r="U22" t="s">
        <v>5</v>
      </c>
    </row>
    <row r="23" spans="1:2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/>
      <c r="K23" s="58"/>
      <c r="R23">
        <v>113</v>
      </c>
      <c r="S23" t="s">
        <v>5</v>
      </c>
      <c r="T23">
        <v>127</v>
      </c>
      <c r="U23" t="s">
        <v>128</v>
      </c>
    </row>
    <row r="24" spans="1:2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/>
      <c r="K24" s="58"/>
      <c r="M24" s="50"/>
      <c r="P24" s="50"/>
      <c r="R24">
        <v>115</v>
      </c>
      <c r="S24" t="s">
        <v>5</v>
      </c>
      <c r="T24">
        <v>129</v>
      </c>
      <c r="U24" t="s">
        <v>5</v>
      </c>
    </row>
    <row r="25" spans="1:2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/>
      <c r="K25" s="58"/>
      <c r="R25">
        <v>117</v>
      </c>
      <c r="S25" t="s">
        <v>5</v>
      </c>
    </row>
    <row r="26" spans="1:21" x14ac:dyDescent="0.25">
      <c r="A26" s="4">
        <v>22</v>
      </c>
      <c r="B26" s="36"/>
      <c r="C26" s="36"/>
      <c r="D26" s="36"/>
      <c r="E26" s="36"/>
      <c r="F26" s="36"/>
      <c r="G26" s="36"/>
      <c r="H26" s="36"/>
      <c r="R26">
        <v>119</v>
      </c>
      <c r="S26" t="s">
        <v>5</v>
      </c>
    </row>
    <row r="27" spans="1:2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/>
      <c r="J27" s="72"/>
      <c r="K27" s="72"/>
      <c r="R27">
        <v>127</v>
      </c>
      <c r="S27" t="s">
        <v>5</v>
      </c>
    </row>
    <row r="28" spans="1:2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/>
      <c r="J28" s="72"/>
      <c r="R28">
        <v>129</v>
      </c>
      <c r="S28" t="s">
        <v>5</v>
      </c>
    </row>
    <row r="29" spans="1:21" x14ac:dyDescent="0.25">
      <c r="A29" s="4">
        <v>25</v>
      </c>
      <c r="B29" s="36"/>
      <c r="C29" s="36" t="s">
        <v>5</v>
      </c>
      <c r="D29" s="36"/>
      <c r="E29" s="36"/>
      <c r="F29" s="36" t="s">
        <v>5</v>
      </c>
      <c r="G29" s="36"/>
      <c r="H29" s="36"/>
      <c r="I29" s="38"/>
      <c r="K29" s="58"/>
      <c r="R29">
        <v>131</v>
      </c>
      <c r="S29" t="s">
        <v>5</v>
      </c>
    </row>
    <row r="30" spans="1:2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/>
      <c r="K30" s="58"/>
      <c r="M30" s="50"/>
      <c r="P30" s="50"/>
    </row>
    <row r="31" spans="1:21" x14ac:dyDescent="0.25">
      <c r="A31" s="4">
        <v>27</v>
      </c>
      <c r="B31" s="36" t="s">
        <v>5</v>
      </c>
      <c r="C31" s="36"/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/>
      <c r="K31" s="58"/>
    </row>
    <row r="32" spans="1:21" x14ac:dyDescent="0.25">
      <c r="A32" s="4">
        <v>28</v>
      </c>
      <c r="B32" s="36"/>
      <c r="C32" s="36"/>
      <c r="D32" s="36" t="s">
        <v>5</v>
      </c>
      <c r="E32" s="36"/>
      <c r="F32" s="36"/>
      <c r="G32" s="36"/>
      <c r="H32" s="36" t="s">
        <v>5</v>
      </c>
      <c r="I32" s="38"/>
      <c r="K32" s="58"/>
    </row>
    <row r="33" spans="1:16" x14ac:dyDescent="0.25">
      <c r="A33" s="4">
        <v>29</v>
      </c>
      <c r="B33" s="36"/>
      <c r="C33" s="36"/>
      <c r="D33" s="36" t="s">
        <v>5</v>
      </c>
      <c r="E33" s="36"/>
      <c r="F33" s="36"/>
      <c r="G33" s="36" t="s">
        <v>5</v>
      </c>
      <c r="H33" s="36"/>
      <c r="I33" s="38"/>
      <c r="K33" s="58"/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/>
      <c r="K34" s="58"/>
    </row>
    <row r="35" spans="1:16" x14ac:dyDescent="0.25">
      <c r="A35" s="4">
        <v>31</v>
      </c>
      <c r="B35" s="36"/>
      <c r="C35" s="36"/>
      <c r="D35" s="36"/>
      <c r="E35" s="36"/>
      <c r="F35" s="36"/>
      <c r="G35" s="36"/>
      <c r="H35" s="36"/>
      <c r="I35" s="38"/>
      <c r="K35" s="58"/>
      <c r="M35" s="50"/>
    </row>
    <row r="36" spans="1:16" x14ac:dyDescent="0.25">
      <c r="A36" s="4">
        <v>32</v>
      </c>
      <c r="B36" s="36" t="s">
        <v>5</v>
      </c>
      <c r="C36" s="36"/>
      <c r="D36" s="36"/>
      <c r="E36" s="36" t="s">
        <v>5</v>
      </c>
      <c r="F36" s="36"/>
      <c r="G36" s="36"/>
      <c r="H36" s="36" t="s">
        <v>5</v>
      </c>
      <c r="M36" s="50"/>
      <c r="O36" s="50"/>
      <c r="P36" s="50"/>
    </row>
    <row r="37" spans="1:16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6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6" x14ac:dyDescent="0.25">
      <c r="A39" s="4">
        <v>35</v>
      </c>
      <c r="B39" s="36"/>
      <c r="C39" s="36" t="s">
        <v>5</v>
      </c>
      <c r="D39" s="36"/>
      <c r="E39" s="36"/>
      <c r="F39" s="36"/>
      <c r="G39" s="36" t="s">
        <v>5</v>
      </c>
      <c r="H39" s="36"/>
    </row>
    <row r="40" spans="1:16" x14ac:dyDescent="0.25">
      <c r="A40" s="4">
        <v>36</v>
      </c>
      <c r="B40" s="36" t="s">
        <v>5</v>
      </c>
      <c r="C40" s="36"/>
      <c r="D40" s="36"/>
      <c r="E40" s="36"/>
      <c r="F40" s="36"/>
      <c r="G40" s="36"/>
      <c r="H40" s="36" t="s">
        <v>5</v>
      </c>
      <c r="I40" s="38"/>
      <c r="J40"/>
      <c r="L40" s="65"/>
      <c r="O40" s="50"/>
    </row>
    <row r="41" spans="1:16" x14ac:dyDescent="0.25">
      <c r="A41" s="4">
        <v>37</v>
      </c>
      <c r="B41" s="36"/>
      <c r="C41" s="36"/>
      <c r="D41" s="36"/>
      <c r="E41" s="36" t="s">
        <v>5</v>
      </c>
      <c r="F41" s="36"/>
      <c r="G41" s="36"/>
      <c r="H41" s="36"/>
    </row>
    <row r="42" spans="1:16" x14ac:dyDescent="0.25">
      <c r="A42" s="4">
        <v>38</v>
      </c>
      <c r="B42" s="36"/>
      <c r="C42" s="36" t="s">
        <v>5</v>
      </c>
      <c r="D42" s="36"/>
      <c r="E42" s="36"/>
      <c r="F42" s="36"/>
      <c r="G42" s="36"/>
      <c r="H42" s="36" t="s">
        <v>5</v>
      </c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 t="s">
        <v>5</v>
      </c>
      <c r="G45" s="36"/>
      <c r="H45" s="36" t="s">
        <v>5</v>
      </c>
      <c r="P45" s="50"/>
    </row>
    <row r="46" spans="1:16" x14ac:dyDescent="0.25">
      <c r="A46" s="4">
        <v>42</v>
      </c>
      <c r="B46" s="36"/>
      <c r="C46" s="36" t="s">
        <v>5</v>
      </c>
      <c r="D46" s="36"/>
      <c r="E46" s="36"/>
      <c r="F46" s="36"/>
      <c r="G46" s="36"/>
      <c r="H46" s="36"/>
    </row>
    <row r="47" spans="1:16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 t="s">
        <v>5</v>
      </c>
      <c r="C49" s="36" t="s">
        <v>5</v>
      </c>
      <c r="D49" s="36" t="s">
        <v>5</v>
      </c>
      <c r="E49" s="36" t="s">
        <v>5</v>
      </c>
      <c r="F49" s="36" t="s">
        <v>5</v>
      </c>
      <c r="G49" s="36" t="s">
        <v>5</v>
      </c>
      <c r="H49" s="36" t="s">
        <v>5</v>
      </c>
    </row>
    <row r="50" spans="1:16" x14ac:dyDescent="0.25">
      <c r="A50" s="4">
        <v>46</v>
      </c>
      <c r="B50" s="36"/>
      <c r="C50" s="36"/>
      <c r="D50" s="36"/>
      <c r="E50" s="36" t="s">
        <v>5</v>
      </c>
      <c r="F50" s="36"/>
      <c r="G50" s="36"/>
      <c r="H50" s="36"/>
      <c r="M50" s="50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/>
      <c r="C56" s="36"/>
      <c r="D56" s="36" t="s">
        <v>5</v>
      </c>
      <c r="E56" s="36"/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57</v>
      </c>
      <c r="B61" s="36"/>
      <c r="C61" s="36"/>
      <c r="D61" s="36"/>
      <c r="E61" s="36"/>
      <c r="F61" s="36"/>
      <c r="G61" s="36" t="s">
        <v>5</v>
      </c>
      <c r="H61" s="36"/>
    </row>
    <row r="62" spans="1:16" x14ac:dyDescent="0.25">
      <c r="A62" s="4">
        <v>58</v>
      </c>
      <c r="B62" s="36" t="s">
        <v>5</v>
      </c>
      <c r="C62" s="36" t="s">
        <v>5</v>
      </c>
      <c r="D62" s="36" t="s">
        <v>10</v>
      </c>
      <c r="E62" s="36" t="s">
        <v>5</v>
      </c>
      <c r="F62" s="36" t="s">
        <v>5</v>
      </c>
      <c r="G62" s="36" t="s">
        <v>5</v>
      </c>
      <c r="H62" s="36" t="s">
        <v>5</v>
      </c>
      <c r="I62" s="38"/>
      <c r="J62"/>
    </row>
    <row r="63" spans="1:16" x14ac:dyDescent="0.25">
      <c r="A63" s="4">
        <v>59</v>
      </c>
      <c r="B63" s="36"/>
      <c r="C63" s="36" t="s">
        <v>5</v>
      </c>
      <c r="D63" s="36" t="s">
        <v>5</v>
      </c>
      <c r="E63" s="36" t="s">
        <v>5</v>
      </c>
      <c r="F63" s="36"/>
      <c r="G63" s="36"/>
      <c r="H63" s="36" t="s">
        <v>5</v>
      </c>
    </row>
    <row r="64" spans="1:16" x14ac:dyDescent="0.25">
      <c r="A64" s="4">
        <v>60</v>
      </c>
      <c r="B64" s="36" t="s">
        <v>5</v>
      </c>
      <c r="C64" s="36" t="s">
        <v>5</v>
      </c>
      <c r="D64" s="36" t="s">
        <v>10</v>
      </c>
      <c r="E64" s="36"/>
      <c r="F64" s="36" t="s">
        <v>10</v>
      </c>
      <c r="G64" s="36" t="s">
        <v>5</v>
      </c>
      <c r="H64" s="36" t="s">
        <v>5</v>
      </c>
    </row>
    <row r="65" spans="1:8" x14ac:dyDescent="0.25">
      <c r="A65" s="4">
        <v>61</v>
      </c>
      <c r="B65" s="36"/>
      <c r="C65" s="36"/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 t="s">
        <v>5</v>
      </c>
      <c r="H66" s="36" t="s">
        <v>5</v>
      </c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 t="s">
        <v>5</v>
      </c>
      <c r="C70" s="36"/>
      <c r="D70" s="36"/>
      <c r="E70" s="36" t="s">
        <v>10</v>
      </c>
      <c r="F70" s="36" t="s">
        <v>10</v>
      </c>
      <c r="G70" s="36"/>
      <c r="H70" s="36" t="s">
        <v>5</v>
      </c>
    </row>
    <row r="71" spans="1:8" x14ac:dyDescent="0.25">
      <c r="A71" s="4">
        <v>67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69</v>
      </c>
      <c r="B73" s="36"/>
      <c r="C73" s="36" t="s">
        <v>10</v>
      </c>
      <c r="D73" s="36"/>
      <c r="E73" s="36"/>
      <c r="F73" s="36"/>
      <c r="G73" s="36"/>
      <c r="H73" s="36" t="s">
        <v>5</v>
      </c>
    </row>
    <row r="74" spans="1:8" x14ac:dyDescent="0.25">
      <c r="A74" s="4">
        <v>70</v>
      </c>
      <c r="B74" s="36"/>
      <c r="C74" s="36"/>
      <c r="D74" s="36"/>
      <c r="E74" s="36"/>
      <c r="F74" s="36"/>
      <c r="G74" s="36"/>
      <c r="H74" s="36"/>
    </row>
    <row r="75" spans="1:8" x14ac:dyDescent="0.25">
      <c r="A75" s="4">
        <v>71</v>
      </c>
      <c r="B75" s="36" t="s">
        <v>5</v>
      </c>
      <c r="C75" s="36"/>
      <c r="D75" s="36" t="s">
        <v>5</v>
      </c>
      <c r="E75" s="36"/>
      <c r="F75" s="36" t="s">
        <v>5</v>
      </c>
      <c r="G75" s="36"/>
      <c r="H75" s="36" t="s">
        <v>5</v>
      </c>
    </row>
    <row r="76" spans="1:8" x14ac:dyDescent="0.25">
      <c r="A76" s="4">
        <v>72</v>
      </c>
      <c r="B76" s="36" t="s">
        <v>5</v>
      </c>
      <c r="C76" s="36" t="s">
        <v>5</v>
      </c>
      <c r="D76" s="36" t="s">
        <v>5</v>
      </c>
      <c r="E76" s="36" t="s">
        <v>5</v>
      </c>
      <c r="F76" s="36" t="s">
        <v>5</v>
      </c>
      <c r="G76" s="36" t="s">
        <v>5</v>
      </c>
      <c r="H76" s="36" t="s">
        <v>5</v>
      </c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104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105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106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107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108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6"/>
      <c r="D90" s="36"/>
      <c r="E90" s="36"/>
      <c r="F90" s="36"/>
      <c r="G90" s="36" t="s">
        <v>5</v>
      </c>
      <c r="H90" s="36"/>
    </row>
    <row r="91" spans="1:8" x14ac:dyDescent="0.25">
      <c r="A91" s="4">
        <v>113</v>
      </c>
      <c r="B91" s="36" t="s">
        <v>5</v>
      </c>
      <c r="C91" s="36"/>
      <c r="D91" s="36" t="s">
        <v>10</v>
      </c>
      <c r="E91" s="36"/>
      <c r="F91" s="36"/>
      <c r="G91" s="36" t="s">
        <v>5</v>
      </c>
      <c r="H91" s="36"/>
    </row>
    <row r="92" spans="1:8" x14ac:dyDescent="0.25">
      <c r="A92" s="4">
        <v>114</v>
      </c>
      <c r="B92" s="36"/>
      <c r="C92" s="36"/>
      <c r="D92" s="36"/>
      <c r="E92" s="36"/>
      <c r="F92" s="36"/>
      <c r="G92" s="36" t="s">
        <v>5</v>
      </c>
      <c r="H92" s="36"/>
    </row>
    <row r="93" spans="1:8" x14ac:dyDescent="0.25">
      <c r="A93" s="4">
        <v>115</v>
      </c>
      <c r="B93" s="36" t="s">
        <v>5</v>
      </c>
      <c r="C93" s="36"/>
      <c r="D93" s="36"/>
      <c r="E93" s="36" t="s">
        <v>10</v>
      </c>
      <c r="F93" s="36" t="s">
        <v>5</v>
      </c>
      <c r="G93" s="36" t="s">
        <v>5</v>
      </c>
      <c r="H93" s="36" t="s">
        <v>5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 t="s">
        <v>5</v>
      </c>
      <c r="C95" s="36" t="s">
        <v>5</v>
      </c>
      <c r="D95" s="36" t="s">
        <v>10</v>
      </c>
      <c r="E95" s="36" t="s">
        <v>5</v>
      </c>
      <c r="F95" s="36" t="s">
        <v>5</v>
      </c>
      <c r="G95" s="36" t="s">
        <v>5</v>
      </c>
      <c r="H95" s="36" t="s">
        <v>5</v>
      </c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5</v>
      </c>
      <c r="C97" s="36" t="s">
        <v>5</v>
      </c>
      <c r="D97" s="36" t="s">
        <v>5</v>
      </c>
      <c r="E97" s="36" t="s">
        <v>5</v>
      </c>
      <c r="F97" s="36" t="s">
        <v>5</v>
      </c>
      <c r="G97" s="36" t="s">
        <v>5</v>
      </c>
      <c r="H97" s="36" t="s">
        <v>5</v>
      </c>
    </row>
    <row r="98" spans="1:8" x14ac:dyDescent="0.25">
      <c r="A98" s="4">
        <v>120</v>
      </c>
      <c r="B98" s="36"/>
      <c r="C98" s="36"/>
      <c r="D98" s="36"/>
      <c r="E98" s="36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6" t="s">
        <v>5</v>
      </c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6"/>
      <c r="F101" s="36"/>
      <c r="G101" s="36"/>
      <c r="H101" s="36"/>
    </row>
    <row r="102" spans="1:8" x14ac:dyDescent="0.25">
      <c r="A102" s="4">
        <v>124</v>
      </c>
      <c r="B102" s="36"/>
      <c r="C102" s="36" t="s">
        <v>5</v>
      </c>
      <c r="D102" s="36" t="s">
        <v>5</v>
      </c>
      <c r="E102" s="36" t="s">
        <v>5</v>
      </c>
      <c r="F102" s="36"/>
      <c r="G102" s="36" t="s">
        <v>5</v>
      </c>
      <c r="H102" s="36" t="s">
        <v>5</v>
      </c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/>
      <c r="E104" s="36"/>
      <c r="F104" s="36"/>
      <c r="G104" s="36"/>
      <c r="H104" s="36"/>
    </row>
    <row r="105" spans="1:8" x14ac:dyDescent="0.25">
      <c r="A105" s="4">
        <v>127</v>
      </c>
      <c r="B105" s="36" t="s">
        <v>5</v>
      </c>
      <c r="C105" s="36" t="s">
        <v>10</v>
      </c>
      <c r="D105" s="36" t="s">
        <v>5</v>
      </c>
      <c r="E105" s="36" t="s">
        <v>5</v>
      </c>
      <c r="F105" s="36" t="s">
        <v>5</v>
      </c>
      <c r="G105" s="36" t="s">
        <v>5</v>
      </c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 t="s">
        <v>5</v>
      </c>
      <c r="C107" s="36" t="s">
        <v>5</v>
      </c>
      <c r="D107" s="36" t="s">
        <v>5</v>
      </c>
      <c r="E107" s="36"/>
      <c r="F107" s="36" t="s">
        <v>5</v>
      </c>
      <c r="G107" s="36" t="s">
        <v>5</v>
      </c>
      <c r="H107" s="36" t="s">
        <v>5</v>
      </c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/>
      <c r="D109" s="36" t="s">
        <v>5</v>
      </c>
      <c r="E109" s="36"/>
      <c r="F109" s="36"/>
      <c r="G109" s="36" t="s">
        <v>5</v>
      </c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5">
    <mergeCell ref="A1:H2"/>
    <mergeCell ref="I17:K17"/>
    <mergeCell ref="I18:J18"/>
    <mergeCell ref="I27:K27"/>
    <mergeCell ref="I28:J28"/>
  </mergeCells>
  <conditionalFormatting sqref="I5:I16 I19:I26 I29:I39 I41:I61 I63:I78 B5:H111">
    <cfRule type="cellIs" dxfId="3880" priority="10" operator="equal">
      <formula>"Energia"</formula>
    </cfRule>
    <cfRule type="cellIs" dxfId="3879" priority="12" operator="equal">
      <formula>"Operação"</formula>
    </cfRule>
    <cfRule type="cellIs" dxfId="3878" priority="13" operator="equal">
      <formula>"Chuva"</formula>
    </cfRule>
    <cfRule type="cellIs" dxfId="3877" priority="14" operator="equal">
      <formula>"Elétrico"</formula>
    </cfRule>
    <cfRule type="cellIs" dxfId="3876" priority="15" operator="equal">
      <formula>"Mecânico"</formula>
    </cfRule>
    <cfRule type="cellIs" dxfId="3875" priority="16" operator="equal">
      <formula>"Ok"</formula>
    </cfRule>
  </conditionalFormatting>
  <conditionalFormatting sqref="I5:I16 I19:I26 I29:I39 I41:I61 I63:I78 B5:H111">
    <cfRule type="cellIs" dxfId="3874" priority="11" operator="equal">
      <formula>"Feito"</formula>
    </cfRule>
  </conditionalFormatting>
  <conditionalFormatting sqref="J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B5:H111">
    <cfRule type="cellIs" dxfId="3873" priority="8" operator="equal">
      <formula>"Energia"</formula>
    </cfRule>
  </conditionalFormatting>
  <conditionalFormatting sqref="G5:H111">
    <cfRule type="cellIs" dxfId="3872" priority="1" operator="equal">
      <formula>"Energia"</formula>
    </cfRule>
    <cfRule type="cellIs" dxfId="3871" priority="3" operator="equal">
      <formula>"Operação"</formula>
    </cfRule>
    <cfRule type="cellIs" dxfId="3870" priority="4" operator="equal">
      <formula>"Chuva"</formula>
    </cfRule>
    <cfRule type="cellIs" dxfId="3869" priority="5" operator="equal">
      <formula>"Elétrico"</formula>
    </cfRule>
    <cfRule type="cellIs" dxfId="3868" priority="6" operator="equal">
      <formula>"Mecânico"</formula>
    </cfRule>
    <cfRule type="cellIs" dxfId="3867" priority="7" operator="equal">
      <formula>"Ok"</formula>
    </cfRule>
  </conditionalFormatting>
  <conditionalFormatting sqref="G5:H111">
    <cfRule type="cellIs" dxfId="3866" priority="2" operator="equal">
      <formula>"Feito"</formula>
    </cfRule>
  </conditionalFormatting>
  <dataValidations count="2">
    <dataValidation type="list" allowBlank="1" showInputMessage="1" showErrorMessage="1" sqref="I5:I16 I19:I26 J36:J39 J41:J61 J63:J76 I29:I78" xr:uid="{2062D932-F030-4B44-8E90-6E39D6B71113}">
      <formula1>$J$5:$J$10</formula1>
    </dataValidation>
    <dataValidation type="list" errorStyle="warning" allowBlank="1" showInputMessage="1" showErrorMessage="1" sqref="B5:H111" xr:uid="{78DA269C-48A6-4BEF-978F-F2B59EBE002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4220-F472-47CF-B6BA-6AD85F7F4C15}">
  <sheetPr>
    <tabColor theme="8"/>
  </sheetPr>
  <dimension ref="A1:AA111"/>
  <sheetViews>
    <sheetView showGridLines="0" zoomScaleNormal="100" workbookViewId="0">
      <pane xSplit="1" ySplit="4" topLeftCell="D38" activePane="bottomRight" state="frozen"/>
      <selection pane="topRight" activeCell="B1" sqref="B1"/>
      <selection pane="bottomLeft" activeCell="A5" sqref="A5"/>
      <selection pane="bottomRight" activeCell="M63" sqref="M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8" width="11.140625" bestFit="1" customWidth="1"/>
    <col min="19" max="19" width="12.140625" bestFit="1" customWidth="1"/>
    <col min="20" max="20" width="11.140625" bestFit="1" customWidth="1"/>
    <col min="21" max="21" width="12.140625" bestFit="1" customWidth="1"/>
    <col min="22" max="22" width="11.140625" bestFit="1" customWidth="1"/>
    <col min="23" max="23" width="12.140625" bestFit="1" customWidth="1"/>
    <col min="25" max="25" width="11.140625" customWidth="1"/>
  </cols>
  <sheetData>
    <row r="1" spans="1:2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27" x14ac:dyDescent="0.25">
      <c r="A2" s="70"/>
      <c r="B2" s="70"/>
      <c r="C2" s="70"/>
      <c r="D2" s="70"/>
      <c r="E2" s="70"/>
      <c r="F2" s="70"/>
      <c r="G2" s="70"/>
      <c r="H2" s="70"/>
    </row>
    <row r="3" spans="1:27" x14ac:dyDescent="0.25">
      <c r="A3" s="22" t="s">
        <v>19</v>
      </c>
      <c r="B3" s="21">
        <v>45131</v>
      </c>
      <c r="C3" s="21">
        <f t="shared" ref="C3:H3" si="0">B3+1</f>
        <v>45132</v>
      </c>
      <c r="D3" s="21">
        <f t="shared" si="0"/>
        <v>45133</v>
      </c>
      <c r="E3" s="21">
        <f t="shared" si="0"/>
        <v>45134</v>
      </c>
      <c r="F3" s="21">
        <f t="shared" si="0"/>
        <v>45135</v>
      </c>
      <c r="G3" s="21">
        <f t="shared" si="0"/>
        <v>45136</v>
      </c>
      <c r="H3" s="23">
        <f t="shared" si="0"/>
        <v>45137</v>
      </c>
      <c r="I3" s="3"/>
    </row>
    <row r="4" spans="1:27" x14ac:dyDescent="0.25">
      <c r="A4" s="19" t="s">
        <v>0</v>
      </c>
      <c r="B4" s="20" t="str">
        <f>TEXT(B3,"ddd")</f>
        <v>seg</v>
      </c>
      <c r="C4" s="20" t="str">
        <f t="shared" ref="C4:H4" si="1">TEXT(C3,"ddd")</f>
        <v>ter</v>
      </c>
      <c r="D4" s="20" t="str">
        <f>TEXT(D3,"ddd")</f>
        <v>qua</v>
      </c>
      <c r="E4" s="20" t="str">
        <f t="shared" si="1"/>
        <v>qui</v>
      </c>
      <c r="F4" s="20" t="str">
        <f t="shared" si="1"/>
        <v>sex</v>
      </c>
      <c r="G4" s="20" t="str">
        <f t="shared" si="1"/>
        <v>sáb</v>
      </c>
      <c r="H4" s="24" t="str">
        <f t="shared" si="1"/>
        <v>dom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  <c r="R4" t="s">
        <v>129</v>
      </c>
      <c r="S4" t="s">
        <v>123</v>
      </c>
      <c r="T4" t="s">
        <v>130</v>
      </c>
      <c r="U4" t="s">
        <v>123</v>
      </c>
      <c r="V4" t="s">
        <v>131</v>
      </c>
      <c r="W4" t="s">
        <v>123</v>
      </c>
      <c r="X4" t="s">
        <v>132</v>
      </c>
      <c r="Y4" t="s">
        <v>123</v>
      </c>
      <c r="Z4" t="s">
        <v>133</v>
      </c>
      <c r="AA4" t="s">
        <v>123</v>
      </c>
    </row>
    <row r="5" spans="1:2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 t="shared" ref="K5:K10" si="2">COUNTIF($B$5:$H$111,J5)</f>
        <v>134</v>
      </c>
      <c r="L5" s="32">
        <f t="shared" ref="L5:L10" si="3">K5/$K$11</f>
        <v>0.89333333333333331</v>
      </c>
      <c r="M5" s="50">
        <f>B3</f>
        <v>45131</v>
      </c>
      <c r="O5" t="s">
        <v>42</v>
      </c>
      <c r="P5" s="57">
        <v>153</v>
      </c>
      <c r="Q5" s="50">
        <f>M5</f>
        <v>45131</v>
      </c>
      <c r="R5">
        <v>4</v>
      </c>
      <c r="S5" t="s">
        <v>5</v>
      </c>
      <c r="T5">
        <v>7</v>
      </c>
      <c r="U5" t="s">
        <v>5</v>
      </c>
      <c r="V5">
        <v>5</v>
      </c>
      <c r="W5" t="s">
        <v>5</v>
      </c>
      <c r="X5">
        <v>6</v>
      </c>
      <c r="Y5" t="s">
        <v>5</v>
      </c>
      <c r="Z5">
        <v>2</v>
      </c>
      <c r="AA5" t="s">
        <v>5</v>
      </c>
    </row>
    <row r="6" spans="1:27" x14ac:dyDescent="0.25">
      <c r="A6" s="4">
        <v>2</v>
      </c>
      <c r="B6" s="36"/>
      <c r="C6" s="36"/>
      <c r="D6" s="36"/>
      <c r="E6" s="36"/>
      <c r="F6" s="36"/>
      <c r="G6" s="36"/>
      <c r="H6" s="36" t="s">
        <v>5</v>
      </c>
      <c r="J6" s="40" t="s">
        <v>8</v>
      </c>
      <c r="K6">
        <f t="shared" si="2"/>
        <v>6</v>
      </c>
      <c r="L6" s="33">
        <f t="shared" si="3"/>
        <v>0.04</v>
      </c>
      <c r="O6" t="s">
        <v>43</v>
      </c>
      <c r="P6">
        <f>SUM(K19:K25)</f>
        <v>0</v>
      </c>
      <c r="R6">
        <v>6</v>
      </c>
      <c r="S6" t="s">
        <v>5</v>
      </c>
      <c r="T6">
        <v>8</v>
      </c>
      <c r="U6" t="s">
        <v>5</v>
      </c>
      <c r="V6">
        <v>8</v>
      </c>
      <c r="W6" t="s">
        <v>8</v>
      </c>
      <c r="X6">
        <v>8</v>
      </c>
      <c r="Y6" t="s">
        <v>5</v>
      </c>
      <c r="Z6">
        <v>4</v>
      </c>
      <c r="AA6" t="s">
        <v>5</v>
      </c>
    </row>
    <row r="7" spans="1:27" x14ac:dyDescent="0.25">
      <c r="A7" s="4">
        <v>3</v>
      </c>
      <c r="B7" s="36" t="s">
        <v>5</v>
      </c>
      <c r="C7" s="36"/>
      <c r="D7" s="36"/>
      <c r="E7" s="36"/>
      <c r="F7" s="36"/>
      <c r="G7" s="36"/>
      <c r="H7" s="36"/>
      <c r="J7" s="44" t="s">
        <v>9</v>
      </c>
      <c r="K7">
        <f t="shared" si="2"/>
        <v>3</v>
      </c>
      <c r="L7" s="33">
        <f t="shared" si="3"/>
        <v>0.02</v>
      </c>
      <c r="O7" t="s">
        <v>44</v>
      </c>
      <c r="P7">
        <f>SUM(K29:K35)</f>
        <v>0</v>
      </c>
      <c r="R7">
        <v>8</v>
      </c>
      <c r="S7" t="s">
        <v>5</v>
      </c>
      <c r="T7">
        <v>9</v>
      </c>
      <c r="U7" t="s">
        <v>5</v>
      </c>
      <c r="V7">
        <v>10</v>
      </c>
      <c r="W7" t="s">
        <v>5</v>
      </c>
      <c r="X7">
        <v>9</v>
      </c>
      <c r="Y7" t="s">
        <v>5</v>
      </c>
      <c r="Z7">
        <v>7</v>
      </c>
      <c r="AA7" t="s">
        <v>5</v>
      </c>
    </row>
    <row r="8" spans="1:27" x14ac:dyDescent="0.25">
      <c r="A8" s="4">
        <v>4</v>
      </c>
      <c r="B8" s="36"/>
      <c r="C8" s="36"/>
      <c r="D8" s="36" t="s">
        <v>5</v>
      </c>
      <c r="E8" s="36"/>
      <c r="F8" s="36"/>
      <c r="G8" s="36"/>
      <c r="H8" s="36" t="s">
        <v>5</v>
      </c>
      <c r="J8" s="45" t="s">
        <v>7</v>
      </c>
      <c r="K8">
        <f t="shared" si="2"/>
        <v>0</v>
      </c>
      <c r="L8" s="33">
        <f t="shared" si="3"/>
        <v>0</v>
      </c>
      <c r="O8" s="62" t="s">
        <v>20</v>
      </c>
      <c r="P8" s="62">
        <f>P5+P6-P7</f>
        <v>153</v>
      </c>
      <c r="R8">
        <v>10</v>
      </c>
      <c r="S8" t="s">
        <v>5</v>
      </c>
      <c r="T8">
        <v>12</v>
      </c>
      <c r="U8" t="s">
        <v>5</v>
      </c>
      <c r="V8">
        <v>12</v>
      </c>
      <c r="W8" t="s">
        <v>5</v>
      </c>
      <c r="X8">
        <v>27</v>
      </c>
      <c r="Y8" t="s">
        <v>5</v>
      </c>
      <c r="Z8">
        <v>10</v>
      </c>
      <c r="AA8" t="s">
        <v>5</v>
      </c>
    </row>
    <row r="9" spans="1:27" x14ac:dyDescent="0.25">
      <c r="A9" s="4">
        <v>5</v>
      </c>
      <c r="B9" s="36"/>
      <c r="C9" s="36" t="s">
        <v>5</v>
      </c>
      <c r="D9" s="36"/>
      <c r="E9" s="36"/>
      <c r="F9" s="36" t="s">
        <v>5</v>
      </c>
      <c r="G9" s="36"/>
      <c r="H9" s="36"/>
      <c r="J9" s="43" t="s">
        <v>6</v>
      </c>
      <c r="K9">
        <f t="shared" si="2"/>
        <v>0</v>
      </c>
      <c r="L9" s="33">
        <f t="shared" si="3"/>
        <v>0</v>
      </c>
      <c r="R9">
        <v>27</v>
      </c>
      <c r="S9" t="s">
        <v>5</v>
      </c>
      <c r="T9">
        <v>25</v>
      </c>
      <c r="U9" t="s">
        <v>5</v>
      </c>
      <c r="V9">
        <v>27</v>
      </c>
      <c r="W9" t="s">
        <v>5</v>
      </c>
      <c r="X9">
        <v>27</v>
      </c>
      <c r="Y9" t="s">
        <v>5</v>
      </c>
      <c r="Z9">
        <v>12</v>
      </c>
      <c r="AA9" t="s">
        <v>5</v>
      </c>
    </row>
    <row r="10" spans="1:27" x14ac:dyDescent="0.25">
      <c r="A10" s="4">
        <v>6</v>
      </c>
      <c r="B10" s="36"/>
      <c r="C10" s="36"/>
      <c r="D10" s="36" t="s">
        <v>5</v>
      </c>
      <c r="E10" s="36"/>
      <c r="F10" s="36"/>
      <c r="G10" s="36" t="s">
        <v>5</v>
      </c>
      <c r="H10" s="36"/>
      <c r="J10" s="41" t="s">
        <v>10</v>
      </c>
      <c r="K10">
        <f t="shared" si="2"/>
        <v>7</v>
      </c>
      <c r="L10" s="35">
        <f t="shared" si="3"/>
        <v>4.6666666666666669E-2</v>
      </c>
      <c r="O10" t="s">
        <v>55</v>
      </c>
      <c r="P10">
        <f>P8</f>
        <v>153</v>
      </c>
      <c r="R10">
        <v>28</v>
      </c>
      <c r="S10" t="s">
        <v>5</v>
      </c>
      <c r="T10">
        <v>27</v>
      </c>
      <c r="U10" t="s">
        <v>5</v>
      </c>
      <c r="V10">
        <v>29</v>
      </c>
      <c r="W10" t="s">
        <v>5</v>
      </c>
      <c r="X10">
        <v>31</v>
      </c>
      <c r="Y10" t="s">
        <v>5</v>
      </c>
      <c r="Z10">
        <v>25</v>
      </c>
      <c r="AA10" t="s">
        <v>8</v>
      </c>
    </row>
    <row r="11" spans="1:27" x14ac:dyDescent="0.25">
      <c r="A11" s="4">
        <v>7</v>
      </c>
      <c r="B11" s="36"/>
      <c r="C11" s="36" t="s">
        <v>5</v>
      </c>
      <c r="D11" s="36"/>
      <c r="E11" s="36" t="s">
        <v>5</v>
      </c>
      <c r="F11" s="36"/>
      <c r="G11" s="36"/>
      <c r="H11" s="36" t="s">
        <v>5</v>
      </c>
      <c r="J11" s="42" t="s">
        <v>20</v>
      </c>
      <c r="K11">
        <f>SUM(K5:K10)</f>
        <v>150</v>
      </c>
      <c r="R11">
        <v>31</v>
      </c>
      <c r="S11" t="s">
        <v>5</v>
      </c>
      <c r="T11">
        <v>27</v>
      </c>
      <c r="U11" t="s">
        <v>5</v>
      </c>
      <c r="V11">
        <v>31</v>
      </c>
      <c r="W11" t="s">
        <v>5</v>
      </c>
      <c r="X11">
        <v>32</v>
      </c>
      <c r="Y11" t="s">
        <v>5</v>
      </c>
      <c r="Z11">
        <v>27</v>
      </c>
      <c r="AA11" t="s">
        <v>5</v>
      </c>
    </row>
    <row r="12" spans="1:27" x14ac:dyDescent="0.25">
      <c r="A12" s="4">
        <v>8</v>
      </c>
      <c r="B12" s="36" t="s">
        <v>5</v>
      </c>
      <c r="C12" s="36"/>
      <c r="D12" s="36" t="s">
        <v>5</v>
      </c>
      <c r="E12" s="36" t="s">
        <v>5</v>
      </c>
      <c r="F12" s="36" t="s">
        <v>8</v>
      </c>
      <c r="G12" s="36" t="s">
        <v>5</v>
      </c>
      <c r="H12" s="36"/>
      <c r="R12">
        <v>32</v>
      </c>
      <c r="S12" t="s">
        <v>5</v>
      </c>
      <c r="T12">
        <v>31</v>
      </c>
      <c r="U12" t="s">
        <v>5</v>
      </c>
      <c r="V12">
        <v>36</v>
      </c>
      <c r="W12" t="s">
        <v>5</v>
      </c>
      <c r="X12">
        <v>41</v>
      </c>
      <c r="Y12" t="s">
        <v>5</v>
      </c>
      <c r="Z12">
        <v>31</v>
      </c>
      <c r="AA12" t="s">
        <v>5</v>
      </c>
    </row>
    <row r="13" spans="1:27" x14ac:dyDescent="0.25">
      <c r="A13" s="4">
        <v>9</v>
      </c>
      <c r="B13" s="36"/>
      <c r="C13" s="36" t="s">
        <v>5</v>
      </c>
      <c r="D13" s="36"/>
      <c r="E13" s="36" t="s">
        <v>5</v>
      </c>
      <c r="F13" s="36"/>
      <c r="G13" s="36" t="s">
        <v>5</v>
      </c>
      <c r="H13" s="36"/>
      <c r="M13" s="57"/>
      <c r="P13" s="50"/>
      <c r="R13">
        <v>35</v>
      </c>
      <c r="S13" t="s">
        <v>5</v>
      </c>
      <c r="T13">
        <v>58</v>
      </c>
      <c r="U13" t="s">
        <v>9</v>
      </c>
      <c r="V13">
        <v>38</v>
      </c>
      <c r="W13" t="s">
        <v>5</v>
      </c>
      <c r="X13">
        <v>42</v>
      </c>
      <c r="Y13" t="s">
        <v>5</v>
      </c>
      <c r="Z13">
        <v>35</v>
      </c>
      <c r="AA13" t="s">
        <v>5</v>
      </c>
    </row>
    <row r="14" spans="1:27" x14ac:dyDescent="0.25">
      <c r="A14" s="4">
        <v>10</v>
      </c>
      <c r="B14" s="36" t="s">
        <v>8</v>
      </c>
      <c r="C14" s="36" t="s">
        <v>8</v>
      </c>
      <c r="D14" s="36" t="s">
        <v>5</v>
      </c>
      <c r="E14" s="36"/>
      <c r="F14" s="36" t="s">
        <v>5</v>
      </c>
      <c r="G14" s="36"/>
      <c r="H14" s="36" t="s">
        <v>5</v>
      </c>
      <c r="M14" s="57"/>
      <c r="P14" s="50"/>
      <c r="R14">
        <v>45</v>
      </c>
      <c r="S14" t="s">
        <v>5</v>
      </c>
      <c r="T14">
        <v>60</v>
      </c>
      <c r="U14" t="s">
        <v>5</v>
      </c>
      <c r="V14">
        <v>41</v>
      </c>
      <c r="W14" t="s">
        <v>5</v>
      </c>
      <c r="X14">
        <v>45</v>
      </c>
      <c r="Y14" t="s">
        <v>5</v>
      </c>
      <c r="Z14">
        <v>41</v>
      </c>
      <c r="AA14" t="s">
        <v>5</v>
      </c>
    </row>
    <row r="15" spans="1:27" x14ac:dyDescent="0.25">
      <c r="A15" s="4">
        <v>11</v>
      </c>
      <c r="B15" s="36"/>
      <c r="C15" s="36"/>
      <c r="D15" s="36"/>
      <c r="E15" s="36"/>
      <c r="F15" s="36"/>
      <c r="G15" s="36"/>
      <c r="H15" s="36"/>
      <c r="M15" s="57"/>
      <c r="R15">
        <v>57</v>
      </c>
      <c r="S15" t="s">
        <v>5</v>
      </c>
      <c r="T15">
        <v>69</v>
      </c>
      <c r="U15" t="s">
        <v>5</v>
      </c>
      <c r="V15">
        <v>45</v>
      </c>
      <c r="W15" t="s">
        <v>5</v>
      </c>
      <c r="X15">
        <v>52</v>
      </c>
      <c r="Y15" t="s">
        <v>5</v>
      </c>
      <c r="Z15">
        <v>45</v>
      </c>
      <c r="AA15" t="s">
        <v>5</v>
      </c>
    </row>
    <row r="16" spans="1:27" x14ac:dyDescent="0.25">
      <c r="A16" s="4">
        <v>12</v>
      </c>
      <c r="B16" s="36"/>
      <c r="C16" s="36" t="s">
        <v>5</v>
      </c>
      <c r="D16" s="36"/>
      <c r="E16" s="36" t="s">
        <v>5</v>
      </c>
      <c r="F16" s="36" t="s">
        <v>5</v>
      </c>
      <c r="G16" s="36"/>
      <c r="H16" s="36" t="s">
        <v>5</v>
      </c>
      <c r="M16" s="57"/>
      <c r="O16" s="60"/>
      <c r="R16">
        <v>58</v>
      </c>
      <c r="S16" t="s">
        <v>5</v>
      </c>
      <c r="T16">
        <v>71</v>
      </c>
      <c r="U16" t="s">
        <v>5</v>
      </c>
      <c r="V16">
        <v>46</v>
      </c>
      <c r="W16" t="s">
        <v>8</v>
      </c>
      <c r="X16">
        <v>59</v>
      </c>
      <c r="Y16" t="s">
        <v>5</v>
      </c>
      <c r="Z16">
        <v>46</v>
      </c>
      <c r="AA16" t="s">
        <v>5</v>
      </c>
    </row>
    <row r="17" spans="1:27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68"/>
      <c r="J17" s="69"/>
      <c r="K17" s="69"/>
      <c r="R17">
        <v>60</v>
      </c>
      <c r="S17" t="s">
        <v>10</v>
      </c>
      <c r="T17">
        <v>112</v>
      </c>
      <c r="U17" t="s">
        <v>5</v>
      </c>
      <c r="V17">
        <v>57</v>
      </c>
      <c r="W17" t="s">
        <v>5</v>
      </c>
      <c r="X17">
        <v>60</v>
      </c>
      <c r="Y17" t="s">
        <v>5</v>
      </c>
      <c r="Z17">
        <v>58</v>
      </c>
      <c r="AA17" t="s">
        <v>5</v>
      </c>
    </row>
    <row r="18" spans="1:27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/>
      <c r="J18" s="72"/>
      <c r="R18">
        <v>69</v>
      </c>
      <c r="S18" t="s">
        <v>5</v>
      </c>
      <c r="T18">
        <v>115</v>
      </c>
      <c r="U18" t="s">
        <v>5</v>
      </c>
      <c r="V18">
        <v>58</v>
      </c>
      <c r="W18" t="s">
        <v>9</v>
      </c>
      <c r="X18">
        <v>61</v>
      </c>
      <c r="Y18" t="s">
        <v>5</v>
      </c>
      <c r="Z18">
        <v>60</v>
      </c>
      <c r="AA18" t="s">
        <v>5</v>
      </c>
    </row>
    <row r="19" spans="1:27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/>
      <c r="K19" s="58"/>
      <c r="N19" s="57"/>
      <c r="O19" s="57"/>
      <c r="P19" s="57"/>
      <c r="Q19" s="57"/>
      <c r="R19" s="57">
        <v>70</v>
      </c>
      <c r="S19" t="s">
        <v>5</v>
      </c>
      <c r="T19">
        <v>129</v>
      </c>
      <c r="U19" t="s">
        <v>5</v>
      </c>
      <c r="V19">
        <v>60</v>
      </c>
      <c r="W19" t="s">
        <v>9</v>
      </c>
      <c r="X19">
        <v>69</v>
      </c>
      <c r="Y19" t="s">
        <v>5</v>
      </c>
      <c r="Z19">
        <v>69</v>
      </c>
      <c r="AA19" t="s">
        <v>5</v>
      </c>
    </row>
    <row r="20" spans="1:27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/>
      <c r="K20" s="58"/>
      <c r="N20" s="57"/>
      <c r="O20" s="57"/>
      <c r="P20" s="57"/>
      <c r="Q20" s="57"/>
      <c r="R20" s="57">
        <v>72</v>
      </c>
      <c r="S20" t="s">
        <v>5</v>
      </c>
      <c r="T20">
        <v>130</v>
      </c>
      <c r="U20" t="s">
        <v>5</v>
      </c>
      <c r="V20">
        <v>61</v>
      </c>
      <c r="W20" t="s">
        <v>5</v>
      </c>
      <c r="X20">
        <v>70</v>
      </c>
      <c r="Y20" t="s">
        <v>5</v>
      </c>
      <c r="Z20">
        <v>70</v>
      </c>
      <c r="AA20" t="s">
        <v>5</v>
      </c>
    </row>
    <row r="21" spans="1:27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/>
      <c r="K21" s="58"/>
      <c r="N21" s="57"/>
      <c r="O21" s="57"/>
      <c r="P21" s="57"/>
      <c r="Q21" s="57"/>
      <c r="R21" s="57">
        <v>112</v>
      </c>
      <c r="S21" t="s">
        <v>5</v>
      </c>
      <c r="V21">
        <v>69</v>
      </c>
      <c r="W21" t="s">
        <v>5</v>
      </c>
      <c r="X21">
        <v>71</v>
      </c>
      <c r="Y21" t="s">
        <v>5</v>
      </c>
      <c r="Z21">
        <v>72</v>
      </c>
      <c r="AA21" t="s">
        <v>5</v>
      </c>
    </row>
    <row r="22" spans="1:27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/>
      <c r="K22" s="58"/>
      <c r="N22" s="57"/>
      <c r="O22" s="57"/>
      <c r="P22" s="57"/>
      <c r="Q22" s="57"/>
      <c r="R22" s="57">
        <v>115</v>
      </c>
      <c r="S22" t="s">
        <v>5</v>
      </c>
      <c r="V22">
        <v>70</v>
      </c>
      <c r="W22" t="s">
        <v>5</v>
      </c>
      <c r="X22">
        <v>114</v>
      </c>
      <c r="Y22" t="s">
        <v>10</v>
      </c>
      <c r="Z22">
        <v>114</v>
      </c>
      <c r="AA22" t="s">
        <v>5</v>
      </c>
    </row>
    <row r="23" spans="1:27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/>
      <c r="K23" s="58"/>
      <c r="R23">
        <v>117</v>
      </c>
      <c r="S23" t="s">
        <v>5</v>
      </c>
      <c r="V23">
        <v>72</v>
      </c>
      <c r="W23" t="s">
        <v>5</v>
      </c>
      <c r="X23">
        <v>115</v>
      </c>
      <c r="Y23" t="s">
        <v>5</v>
      </c>
      <c r="Z23">
        <v>115</v>
      </c>
      <c r="AA23" t="s">
        <v>5</v>
      </c>
    </row>
    <row r="24" spans="1:27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/>
      <c r="K24" s="58"/>
      <c r="M24" s="50"/>
      <c r="P24" s="50"/>
      <c r="R24">
        <v>119</v>
      </c>
      <c r="S24" t="s">
        <v>5</v>
      </c>
      <c r="V24">
        <v>113</v>
      </c>
      <c r="W24" t="s">
        <v>5</v>
      </c>
      <c r="X24">
        <v>117</v>
      </c>
      <c r="Y24" t="s">
        <v>5</v>
      </c>
      <c r="Z24">
        <v>119</v>
      </c>
      <c r="AA24" t="s">
        <v>5</v>
      </c>
    </row>
    <row r="25" spans="1:27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/>
      <c r="K25" s="58"/>
      <c r="R25">
        <v>124</v>
      </c>
      <c r="S25" t="s">
        <v>5</v>
      </c>
      <c r="V25">
        <v>115</v>
      </c>
      <c r="W25" t="s">
        <v>10</v>
      </c>
      <c r="X25">
        <v>123</v>
      </c>
      <c r="Y25" t="s">
        <v>10</v>
      </c>
      <c r="Z25">
        <v>123</v>
      </c>
      <c r="AA25" t="s">
        <v>8</v>
      </c>
    </row>
    <row r="26" spans="1:27" x14ac:dyDescent="0.25">
      <c r="A26" s="4">
        <v>22</v>
      </c>
      <c r="B26" s="36"/>
      <c r="C26" s="36"/>
      <c r="D26" s="36"/>
      <c r="E26" s="36"/>
      <c r="F26" s="36"/>
      <c r="G26" s="36"/>
      <c r="H26" s="36"/>
      <c r="R26">
        <v>127</v>
      </c>
      <c r="S26" t="s">
        <v>5</v>
      </c>
      <c r="V26">
        <v>119</v>
      </c>
      <c r="W26" t="s">
        <v>5</v>
      </c>
      <c r="X26">
        <v>124</v>
      </c>
      <c r="Y26" t="s">
        <v>17</v>
      </c>
      <c r="Z26">
        <v>127</v>
      </c>
      <c r="AA26" t="s">
        <v>5</v>
      </c>
    </row>
    <row r="27" spans="1:27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/>
      <c r="J27" s="72"/>
      <c r="K27" s="72"/>
      <c r="V27">
        <v>124</v>
      </c>
      <c r="W27" t="s">
        <v>5</v>
      </c>
      <c r="X27">
        <v>129</v>
      </c>
      <c r="Y27" t="s">
        <v>5</v>
      </c>
    </row>
    <row r="28" spans="1:27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/>
      <c r="J28" s="72"/>
      <c r="V28">
        <v>127</v>
      </c>
      <c r="W28" t="s">
        <v>5</v>
      </c>
      <c r="X28">
        <v>131</v>
      </c>
      <c r="Y28" t="s">
        <v>5</v>
      </c>
    </row>
    <row r="29" spans="1:27" x14ac:dyDescent="0.25">
      <c r="A29" s="4">
        <v>25</v>
      </c>
      <c r="B29" s="36" t="s">
        <v>5</v>
      </c>
      <c r="C29" s="36"/>
      <c r="D29" s="36"/>
      <c r="E29" s="36" t="s">
        <v>5</v>
      </c>
      <c r="F29" s="36"/>
      <c r="G29" s="36"/>
      <c r="H29" s="36" t="s">
        <v>8</v>
      </c>
      <c r="I29" s="38"/>
      <c r="K29" s="58"/>
      <c r="V29">
        <v>129</v>
      </c>
      <c r="W29" t="s">
        <v>5</v>
      </c>
    </row>
    <row r="30" spans="1:27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/>
      <c r="K30" s="58"/>
      <c r="M30" s="50"/>
      <c r="P30" s="50"/>
    </row>
    <row r="31" spans="1:27" x14ac:dyDescent="0.25">
      <c r="A31" s="4">
        <v>27</v>
      </c>
      <c r="B31" s="36" t="s">
        <v>5</v>
      </c>
      <c r="C31" s="36" t="s">
        <v>5</v>
      </c>
      <c r="D31" s="36" t="s">
        <v>5</v>
      </c>
      <c r="E31" s="36" t="s">
        <v>5</v>
      </c>
      <c r="F31" s="36" t="s">
        <v>5</v>
      </c>
      <c r="G31" s="36" t="s">
        <v>5</v>
      </c>
      <c r="H31" s="36" t="s">
        <v>5</v>
      </c>
      <c r="I31" s="38"/>
      <c r="K31" s="58"/>
    </row>
    <row r="32" spans="1:27" x14ac:dyDescent="0.25">
      <c r="A32" s="4">
        <v>28</v>
      </c>
      <c r="B32" s="36"/>
      <c r="C32" s="36"/>
      <c r="D32" s="36" t="s">
        <v>5</v>
      </c>
      <c r="E32" s="36"/>
      <c r="F32" s="36"/>
      <c r="G32" s="36"/>
      <c r="H32" s="36"/>
      <c r="I32" s="38"/>
      <c r="K32" s="58"/>
    </row>
    <row r="33" spans="1:16" x14ac:dyDescent="0.25">
      <c r="A33" s="4">
        <v>29</v>
      </c>
      <c r="B33" s="36"/>
      <c r="C33" s="36" t="s">
        <v>5</v>
      </c>
      <c r="D33" s="36"/>
      <c r="E33" s="36"/>
      <c r="F33" s="36" t="s">
        <v>5</v>
      </c>
      <c r="G33" s="36"/>
      <c r="H33" s="36"/>
      <c r="I33" s="38"/>
      <c r="K33" s="58"/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/>
      <c r="K34" s="58"/>
    </row>
    <row r="35" spans="1:16" x14ac:dyDescent="0.25">
      <c r="A35" s="4">
        <v>31</v>
      </c>
      <c r="B35" s="36"/>
      <c r="C35" s="36"/>
      <c r="D35" s="36" t="s">
        <v>5</v>
      </c>
      <c r="E35" s="36" t="s">
        <v>5</v>
      </c>
      <c r="F35" s="36" t="s">
        <v>5</v>
      </c>
      <c r="G35" s="36" t="s">
        <v>5</v>
      </c>
      <c r="H35" s="36" t="s">
        <v>5</v>
      </c>
      <c r="I35" s="38"/>
      <c r="K35" s="58"/>
      <c r="M35" s="50"/>
    </row>
    <row r="36" spans="1:16" x14ac:dyDescent="0.25">
      <c r="A36" s="4">
        <v>32</v>
      </c>
      <c r="B36" s="36"/>
      <c r="C36" s="36"/>
      <c r="D36" s="36" t="s">
        <v>5</v>
      </c>
      <c r="E36" s="36"/>
      <c r="F36" s="36"/>
      <c r="G36" s="36" t="s">
        <v>5</v>
      </c>
      <c r="H36" s="36"/>
      <c r="M36" s="50"/>
      <c r="O36" s="50"/>
      <c r="P36" s="50"/>
    </row>
    <row r="37" spans="1:16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6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6" x14ac:dyDescent="0.25">
      <c r="A39" s="4">
        <v>35</v>
      </c>
      <c r="B39" s="36"/>
      <c r="C39" s="36" t="s">
        <v>5</v>
      </c>
      <c r="D39" s="36" t="s">
        <v>5</v>
      </c>
      <c r="E39" s="36"/>
      <c r="F39" s="36"/>
      <c r="G39" s="36"/>
      <c r="H39" s="36" t="s">
        <v>5</v>
      </c>
    </row>
    <row r="40" spans="1:16" x14ac:dyDescent="0.25">
      <c r="A40" s="4">
        <v>36</v>
      </c>
      <c r="B40" s="36"/>
      <c r="C40" s="36"/>
      <c r="D40" s="36"/>
      <c r="E40" s="36"/>
      <c r="F40" s="36" t="s">
        <v>5</v>
      </c>
      <c r="G40" s="36"/>
      <c r="H40" s="36"/>
      <c r="I40" s="38"/>
      <c r="J40"/>
      <c r="L40" s="65"/>
      <c r="O40" s="50"/>
    </row>
    <row r="41" spans="1:16" x14ac:dyDescent="0.25">
      <c r="A41" s="4">
        <v>37</v>
      </c>
      <c r="B41" s="36"/>
      <c r="C41" s="36" t="s">
        <v>5</v>
      </c>
      <c r="D41" s="36"/>
      <c r="E41" s="36"/>
      <c r="F41" s="36"/>
      <c r="G41" s="36"/>
      <c r="H41" s="36"/>
    </row>
    <row r="42" spans="1:16" x14ac:dyDescent="0.25">
      <c r="A42" s="4">
        <v>38</v>
      </c>
      <c r="B42" s="36"/>
      <c r="C42" s="36"/>
      <c r="D42" s="36"/>
      <c r="E42" s="36"/>
      <c r="F42" s="36" t="s">
        <v>5</v>
      </c>
      <c r="G42" s="36"/>
      <c r="H42" s="36"/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/>
      <c r="C45" s="36"/>
      <c r="D45" s="36"/>
      <c r="E45" s="36"/>
      <c r="F45" s="36" t="s">
        <v>5</v>
      </c>
      <c r="G45" s="36" t="s">
        <v>5</v>
      </c>
      <c r="H45" s="36" t="s">
        <v>5</v>
      </c>
      <c r="P45" s="50"/>
    </row>
    <row r="46" spans="1:16" x14ac:dyDescent="0.25">
      <c r="A46" s="4">
        <v>42</v>
      </c>
      <c r="B46" s="36" t="s">
        <v>5</v>
      </c>
      <c r="C46" s="36"/>
      <c r="D46" s="36"/>
      <c r="E46" s="36"/>
      <c r="F46" s="36"/>
      <c r="G46" s="36" t="s">
        <v>5</v>
      </c>
      <c r="H46" s="36"/>
    </row>
    <row r="47" spans="1:16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 t="s">
        <v>5</v>
      </c>
      <c r="C49" s="36" t="s">
        <v>5</v>
      </c>
      <c r="D49" s="36" t="s">
        <v>5</v>
      </c>
      <c r="E49" s="36"/>
      <c r="F49" s="36" t="s">
        <v>5</v>
      </c>
      <c r="G49" s="36" t="s">
        <v>5</v>
      </c>
      <c r="H49" s="36" t="s">
        <v>5</v>
      </c>
    </row>
    <row r="50" spans="1:16" x14ac:dyDescent="0.25">
      <c r="A50" s="4">
        <v>46</v>
      </c>
      <c r="B50" s="36" t="s">
        <v>5</v>
      </c>
      <c r="C50" s="36" t="s">
        <v>5</v>
      </c>
      <c r="D50" s="36"/>
      <c r="E50" s="36"/>
      <c r="F50" s="36" t="s">
        <v>8</v>
      </c>
      <c r="G50" s="36"/>
      <c r="H50" s="36" t="s">
        <v>5</v>
      </c>
      <c r="M50" s="50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/>
      <c r="D56" s="36"/>
      <c r="E56" s="36"/>
      <c r="F56" s="36"/>
      <c r="G56" s="36" t="s">
        <v>5</v>
      </c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57</v>
      </c>
      <c r="B61" s="36" t="s">
        <v>5</v>
      </c>
      <c r="C61" s="36"/>
      <c r="D61" s="36" t="s">
        <v>5</v>
      </c>
      <c r="E61" s="36"/>
      <c r="F61" s="36" t="s">
        <v>5</v>
      </c>
      <c r="G61" s="36"/>
      <c r="H61" s="36"/>
    </row>
    <row r="62" spans="1:16" x14ac:dyDescent="0.25">
      <c r="A62" s="4">
        <v>58</v>
      </c>
      <c r="B62" s="36" t="s">
        <v>5</v>
      </c>
      <c r="C62" s="36" t="s">
        <v>10</v>
      </c>
      <c r="D62" s="36" t="s">
        <v>5</v>
      </c>
      <c r="E62" s="36" t="s">
        <v>9</v>
      </c>
      <c r="F62" s="36" t="s">
        <v>9</v>
      </c>
      <c r="G62" s="36"/>
      <c r="H62" s="36" t="s">
        <v>5</v>
      </c>
      <c r="I62" s="38"/>
      <c r="J62"/>
    </row>
    <row r="63" spans="1:16" x14ac:dyDescent="0.25">
      <c r="A63" s="4">
        <v>59</v>
      </c>
      <c r="B63" s="36"/>
      <c r="C63" s="36"/>
      <c r="D63" s="36"/>
      <c r="E63" s="36"/>
      <c r="F63" s="36"/>
      <c r="G63" s="36" t="s">
        <v>5</v>
      </c>
      <c r="H63" s="36"/>
    </row>
    <row r="64" spans="1:16" x14ac:dyDescent="0.25">
      <c r="A64" s="4">
        <v>60</v>
      </c>
      <c r="B64" s="36" t="s">
        <v>5</v>
      </c>
      <c r="C64" s="36" t="s">
        <v>10</v>
      </c>
      <c r="D64" s="36" t="s">
        <v>10</v>
      </c>
      <c r="E64" s="36" t="s">
        <v>5</v>
      </c>
      <c r="F64" s="36" t="s">
        <v>9</v>
      </c>
      <c r="G64" s="36" t="s">
        <v>5</v>
      </c>
      <c r="H64" s="36" t="s">
        <v>5</v>
      </c>
    </row>
    <row r="65" spans="1:8" x14ac:dyDescent="0.25">
      <c r="A65" s="4">
        <v>61</v>
      </c>
      <c r="B65" s="36"/>
      <c r="C65" s="36"/>
      <c r="D65" s="36"/>
      <c r="E65" s="36"/>
      <c r="F65" s="36" t="s">
        <v>5</v>
      </c>
      <c r="G65" s="36" t="s">
        <v>5</v>
      </c>
      <c r="H65" s="36"/>
    </row>
    <row r="66" spans="1:8" x14ac:dyDescent="0.25">
      <c r="A66" s="4">
        <v>62</v>
      </c>
      <c r="B66" s="36" t="s">
        <v>5</v>
      </c>
      <c r="C66" s="36" t="s">
        <v>5</v>
      </c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/>
      <c r="D71" s="36"/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69</v>
      </c>
      <c r="B73" s="36" t="s">
        <v>5</v>
      </c>
      <c r="C73" s="36" t="s">
        <v>5</v>
      </c>
      <c r="D73" s="36" t="s">
        <v>5</v>
      </c>
      <c r="E73" s="36" t="s">
        <v>5</v>
      </c>
      <c r="F73" s="36" t="s">
        <v>5</v>
      </c>
      <c r="G73" s="36" t="s">
        <v>5</v>
      </c>
      <c r="H73" s="36" t="s">
        <v>5</v>
      </c>
    </row>
    <row r="74" spans="1:8" x14ac:dyDescent="0.25">
      <c r="A74" s="4">
        <v>70</v>
      </c>
      <c r="B74" s="36" t="s">
        <v>10</v>
      </c>
      <c r="C74" s="36"/>
      <c r="D74" s="36" t="s">
        <v>5</v>
      </c>
      <c r="E74" s="36"/>
      <c r="F74" s="36" t="s">
        <v>5</v>
      </c>
      <c r="G74" s="36" t="s">
        <v>5</v>
      </c>
      <c r="H74" s="36" t="s">
        <v>5</v>
      </c>
    </row>
    <row r="75" spans="1:8" x14ac:dyDescent="0.25">
      <c r="A75" s="4">
        <v>71</v>
      </c>
      <c r="B75" s="36"/>
      <c r="C75" s="36" t="s">
        <v>5</v>
      </c>
      <c r="D75" s="36"/>
      <c r="E75" s="36" t="s">
        <v>5</v>
      </c>
      <c r="F75" s="36"/>
      <c r="G75" s="36" t="s">
        <v>5</v>
      </c>
      <c r="H75" s="36"/>
    </row>
    <row r="76" spans="1:8" x14ac:dyDescent="0.25">
      <c r="A76" s="4">
        <v>72</v>
      </c>
      <c r="B76" s="36" t="s">
        <v>5</v>
      </c>
      <c r="C76" s="36" t="s">
        <v>5</v>
      </c>
      <c r="D76" s="36" t="s">
        <v>5</v>
      </c>
      <c r="E76" s="36"/>
      <c r="F76" s="36" t="s">
        <v>5</v>
      </c>
      <c r="G76" s="36"/>
      <c r="H76" s="36" t="s">
        <v>5</v>
      </c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104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105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106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107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108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6"/>
      <c r="D90" s="36" t="s">
        <v>5</v>
      </c>
      <c r="E90" s="36" t="s">
        <v>5</v>
      </c>
      <c r="F90" s="36"/>
      <c r="G90" s="36"/>
      <c r="H90" s="36"/>
    </row>
    <row r="91" spans="1:8" x14ac:dyDescent="0.25">
      <c r="A91" s="4">
        <v>113</v>
      </c>
      <c r="B91" s="36"/>
      <c r="C91" s="36" t="s">
        <v>5</v>
      </c>
      <c r="D91" s="36"/>
      <c r="E91" s="36"/>
      <c r="F91" s="36" t="s">
        <v>5</v>
      </c>
      <c r="G91" s="36"/>
      <c r="H91" s="36"/>
    </row>
    <row r="92" spans="1:8" x14ac:dyDescent="0.25">
      <c r="A92" s="4">
        <v>114</v>
      </c>
      <c r="B92" s="36"/>
      <c r="C92" s="36"/>
      <c r="D92" s="36"/>
      <c r="E92" s="36"/>
      <c r="F92" s="36"/>
      <c r="G92" s="36" t="s">
        <v>10</v>
      </c>
      <c r="H92" s="36" t="s">
        <v>5</v>
      </c>
    </row>
    <row r="93" spans="1:8" x14ac:dyDescent="0.25">
      <c r="A93" s="4">
        <v>115</v>
      </c>
      <c r="B93" s="36" t="s">
        <v>5</v>
      </c>
      <c r="C93" s="36" t="s">
        <v>5</v>
      </c>
      <c r="D93" s="36" t="s">
        <v>5</v>
      </c>
      <c r="E93" s="36" t="s">
        <v>5</v>
      </c>
      <c r="F93" s="36" t="s">
        <v>10</v>
      </c>
      <c r="G93" s="36" t="s">
        <v>5</v>
      </c>
      <c r="H93" s="36" t="s">
        <v>5</v>
      </c>
    </row>
    <row r="94" spans="1:8" x14ac:dyDescent="0.25">
      <c r="A94" s="4">
        <v>116</v>
      </c>
      <c r="B94" s="36"/>
      <c r="C94" s="36"/>
      <c r="D94" s="36"/>
      <c r="E94" s="36"/>
      <c r="F94" s="36"/>
      <c r="G94" s="36"/>
      <c r="H94" s="36"/>
    </row>
    <row r="95" spans="1:8" x14ac:dyDescent="0.25">
      <c r="A95" s="4">
        <v>117</v>
      </c>
      <c r="B95" s="36" t="s">
        <v>5</v>
      </c>
      <c r="C95" s="36"/>
      <c r="D95" s="36" t="s">
        <v>5</v>
      </c>
      <c r="E95" s="36"/>
      <c r="F95" s="36"/>
      <c r="G95" s="36" t="s">
        <v>5</v>
      </c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5</v>
      </c>
      <c r="C97" s="36" t="s">
        <v>5</v>
      </c>
      <c r="D97" s="36" t="s">
        <v>5</v>
      </c>
      <c r="E97" s="36"/>
      <c r="F97" s="36" t="s">
        <v>5</v>
      </c>
      <c r="G97" s="36"/>
      <c r="H97" s="36" t="s">
        <v>5</v>
      </c>
    </row>
    <row r="98" spans="1:8" x14ac:dyDescent="0.25">
      <c r="A98" s="4">
        <v>120</v>
      </c>
      <c r="B98" s="36"/>
      <c r="C98" s="36"/>
      <c r="D98" s="36"/>
      <c r="E98" s="36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6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6"/>
      <c r="F101" s="36"/>
      <c r="G101" s="36" t="s">
        <v>10</v>
      </c>
      <c r="H101" s="36" t="s">
        <v>8</v>
      </c>
    </row>
    <row r="102" spans="1:8" x14ac:dyDescent="0.25">
      <c r="A102" s="4">
        <v>124</v>
      </c>
      <c r="B102" s="36" t="s">
        <v>5</v>
      </c>
      <c r="C102" s="36"/>
      <c r="D102" s="36" t="s">
        <v>5</v>
      </c>
      <c r="E102" s="36"/>
      <c r="F102" s="36" t="s">
        <v>5</v>
      </c>
      <c r="G102" s="36" t="s">
        <v>17</v>
      </c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/>
      <c r="E104" s="36"/>
      <c r="F104" s="36"/>
      <c r="G104" s="36"/>
      <c r="H104" s="36"/>
    </row>
    <row r="105" spans="1:8" x14ac:dyDescent="0.25">
      <c r="A105" s="4">
        <v>127</v>
      </c>
      <c r="B105" s="36" t="s">
        <v>5</v>
      </c>
      <c r="C105" s="36"/>
      <c r="D105" s="36" t="s">
        <v>5</v>
      </c>
      <c r="E105" s="36"/>
      <c r="F105" s="36" t="s">
        <v>5</v>
      </c>
      <c r="G105" s="36"/>
      <c r="H105" s="36" t="s">
        <v>5</v>
      </c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/>
      <c r="C107" s="36" t="s">
        <v>5</v>
      </c>
      <c r="D107" s="36"/>
      <c r="E107" s="36" t="s">
        <v>5</v>
      </c>
      <c r="F107" s="36" t="s">
        <v>5</v>
      </c>
      <c r="G107" s="36" t="s">
        <v>5</v>
      </c>
      <c r="H107" s="36"/>
    </row>
    <row r="108" spans="1:8" x14ac:dyDescent="0.25">
      <c r="A108" s="4">
        <v>130</v>
      </c>
      <c r="B108" s="36"/>
      <c r="C108" s="36"/>
      <c r="D108" s="36"/>
      <c r="E108" s="36" t="s">
        <v>5</v>
      </c>
      <c r="F108" s="36"/>
      <c r="G108" s="36"/>
      <c r="H108" s="36"/>
    </row>
    <row r="109" spans="1:8" x14ac:dyDescent="0.25">
      <c r="A109" s="4">
        <v>131</v>
      </c>
      <c r="B109" s="36" t="s">
        <v>5</v>
      </c>
      <c r="C109" s="36"/>
      <c r="D109" s="36"/>
      <c r="E109" s="36"/>
      <c r="F109" s="36"/>
      <c r="G109" s="36" t="s">
        <v>5</v>
      </c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4">
    <mergeCell ref="A1:H2"/>
    <mergeCell ref="I18:J18"/>
    <mergeCell ref="I27:K27"/>
    <mergeCell ref="I28:J28"/>
  </mergeCells>
  <conditionalFormatting sqref="I5:I16 I19:I26 I29:I39 I41:I61 I63:I78 B5:H111">
    <cfRule type="cellIs" dxfId="3865" priority="10" operator="equal">
      <formula>"Energia"</formula>
    </cfRule>
    <cfRule type="cellIs" dxfId="3864" priority="12" operator="equal">
      <formula>"Operação"</formula>
    </cfRule>
    <cfRule type="cellIs" dxfId="3863" priority="13" operator="equal">
      <formula>"Chuva"</formula>
    </cfRule>
    <cfRule type="cellIs" dxfId="3862" priority="14" operator="equal">
      <formula>"Elétrico"</formula>
    </cfRule>
    <cfRule type="cellIs" dxfId="3861" priority="15" operator="equal">
      <formula>"Mecânico"</formula>
    </cfRule>
    <cfRule type="cellIs" dxfId="3860" priority="16" operator="equal">
      <formula>"Ok"</formula>
    </cfRule>
  </conditionalFormatting>
  <conditionalFormatting sqref="I5:I16 I19:I26 I29:I39 I41:I61 I63:I78 B5:H111">
    <cfRule type="cellIs" dxfId="3859" priority="11" operator="equal">
      <formula>"Feito"</formula>
    </cfRule>
  </conditionalFormatting>
  <conditionalFormatting sqref="J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B5:H111">
    <cfRule type="cellIs" dxfId="3858" priority="8" operator="equal">
      <formula>"Energia"</formula>
    </cfRule>
  </conditionalFormatting>
  <conditionalFormatting sqref="G5:H111">
    <cfRule type="cellIs" dxfId="3857" priority="1" operator="equal">
      <formula>"Energia"</formula>
    </cfRule>
    <cfRule type="cellIs" dxfId="3856" priority="3" operator="equal">
      <formula>"Operação"</formula>
    </cfRule>
    <cfRule type="cellIs" dxfId="3855" priority="4" operator="equal">
      <formula>"Chuva"</formula>
    </cfRule>
    <cfRule type="cellIs" dxfId="3854" priority="5" operator="equal">
      <formula>"Elétrico"</formula>
    </cfRule>
    <cfRule type="cellIs" dxfId="3853" priority="6" operator="equal">
      <formula>"Mecânico"</formula>
    </cfRule>
    <cfRule type="cellIs" dxfId="3852" priority="7" operator="equal">
      <formula>"Ok"</formula>
    </cfRule>
  </conditionalFormatting>
  <conditionalFormatting sqref="G5:H111">
    <cfRule type="cellIs" dxfId="3851" priority="2" operator="equal">
      <formula>"Feito"</formula>
    </cfRule>
  </conditionalFormatting>
  <dataValidations count="2">
    <dataValidation type="list" allowBlank="1" showInputMessage="1" showErrorMessage="1" sqref="I5:I16 I19:I26 J36:J39 J41:J61 J63:J76 I29:I78" xr:uid="{5F0D924B-C463-467F-B083-6B0F1BCE5AFF}">
      <formula1>$J$5:$J$10</formula1>
    </dataValidation>
    <dataValidation type="list" errorStyle="warning" allowBlank="1" showInputMessage="1" sqref="B5:H1048576" xr:uid="{80066355-E9A1-495D-887D-82E9643F428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C218-DFCC-4FD7-BD1C-ED45C27D690B}">
  <sheetPr>
    <tabColor theme="8"/>
  </sheetPr>
  <dimension ref="A1:AA111"/>
  <sheetViews>
    <sheetView showGridLines="0" zoomScaleNormal="100" workbookViewId="0">
      <pane xSplit="1" ySplit="4" topLeftCell="B68" activePane="bottomRight" state="frozen"/>
      <selection pane="topRight" activeCell="B1" sqref="B1"/>
      <selection pane="bottomLeft" activeCell="A5" sqref="A5"/>
      <selection pane="bottomRight" activeCell="K78" sqref="K7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38"/>
    <col min="11" max="11" width="11.140625" bestFit="1" customWidth="1"/>
    <col min="12" max="12" width="12.7109375" bestFit="1" customWidth="1"/>
    <col min="13" max="13" width="11.85546875" bestFit="1" customWidth="1"/>
    <col min="14" max="14" width="11.28515625" customWidth="1"/>
    <col min="15" max="15" width="13.7109375" bestFit="1" customWidth="1"/>
    <col min="16" max="16" width="11.28515625" bestFit="1" customWidth="1"/>
    <col min="17" max="17" width="13.140625" bestFit="1" customWidth="1"/>
    <col min="18" max="18" width="11.140625" bestFit="1" customWidth="1"/>
    <col min="19" max="19" width="12.140625" bestFit="1" customWidth="1"/>
    <col min="20" max="20" width="11.140625" bestFit="1" customWidth="1"/>
    <col min="21" max="21" width="12.140625" bestFit="1" customWidth="1"/>
    <col min="22" max="22" width="11.140625" bestFit="1" customWidth="1"/>
    <col min="23" max="23" width="12.140625" bestFit="1" customWidth="1"/>
    <col min="25" max="25" width="11.140625" customWidth="1"/>
  </cols>
  <sheetData>
    <row r="1" spans="1:27" x14ac:dyDescent="0.25">
      <c r="A1" s="70" t="s">
        <v>94</v>
      </c>
      <c r="B1" s="70"/>
      <c r="C1" s="70"/>
      <c r="D1" s="70"/>
      <c r="E1" s="70"/>
      <c r="F1" s="70"/>
      <c r="G1" s="70"/>
      <c r="H1" s="70"/>
    </row>
    <row r="2" spans="1:27" x14ac:dyDescent="0.25">
      <c r="A2" s="70"/>
      <c r="B2" s="70"/>
      <c r="C2" s="70"/>
      <c r="D2" s="70"/>
      <c r="E2" s="70"/>
      <c r="F2" s="70"/>
      <c r="G2" s="70"/>
      <c r="H2" s="70"/>
    </row>
    <row r="3" spans="1:27" x14ac:dyDescent="0.25">
      <c r="A3" s="22" t="s">
        <v>19</v>
      </c>
      <c r="B3" s="21">
        <v>45138</v>
      </c>
      <c r="C3" s="21">
        <f t="shared" ref="C3:H3" si="0">B3+1</f>
        <v>45139</v>
      </c>
      <c r="D3" s="21">
        <f t="shared" si="0"/>
        <v>45140</v>
      </c>
      <c r="E3" s="21">
        <f t="shared" si="0"/>
        <v>45141</v>
      </c>
      <c r="F3" s="21">
        <f t="shared" si="0"/>
        <v>45142</v>
      </c>
      <c r="G3" s="21">
        <f t="shared" si="0"/>
        <v>45143</v>
      </c>
      <c r="H3" s="23">
        <f t="shared" si="0"/>
        <v>45144</v>
      </c>
      <c r="I3" s="3"/>
    </row>
    <row r="4" spans="1:27" x14ac:dyDescent="0.25">
      <c r="A4" s="19" t="s">
        <v>0</v>
      </c>
      <c r="B4" s="20" t="s">
        <v>134</v>
      </c>
      <c r="C4" s="20" t="s">
        <v>135</v>
      </c>
      <c r="D4" s="20" t="s">
        <v>136</v>
      </c>
      <c r="E4" s="20" t="s">
        <v>137</v>
      </c>
      <c r="F4" s="20" t="s">
        <v>138</v>
      </c>
      <c r="G4" s="20" t="s">
        <v>139</v>
      </c>
      <c r="H4" s="24" t="s">
        <v>140</v>
      </c>
      <c r="I4" s="1"/>
      <c r="J4" s="39" t="s">
        <v>1</v>
      </c>
      <c r="K4" t="s">
        <v>2</v>
      </c>
      <c r="L4" t="s">
        <v>3</v>
      </c>
      <c r="M4" t="s">
        <v>4</v>
      </c>
      <c r="Q4" t="s">
        <v>4</v>
      </c>
      <c r="R4" t="s">
        <v>129</v>
      </c>
      <c r="S4" t="s">
        <v>123</v>
      </c>
      <c r="T4" t="s">
        <v>130</v>
      </c>
      <c r="U4" t="s">
        <v>123</v>
      </c>
      <c r="V4" t="s">
        <v>131</v>
      </c>
      <c r="W4" t="s">
        <v>123</v>
      </c>
      <c r="X4" t="s">
        <v>132</v>
      </c>
      <c r="Y4" t="s">
        <v>123</v>
      </c>
      <c r="Z4" t="s">
        <v>133</v>
      </c>
      <c r="AA4" t="s">
        <v>123</v>
      </c>
    </row>
    <row r="5" spans="1:27" x14ac:dyDescent="0.25">
      <c r="A5" s="4">
        <v>1</v>
      </c>
      <c r="B5" s="36"/>
      <c r="C5" s="36"/>
      <c r="D5" s="36"/>
      <c r="E5" s="36"/>
      <c r="F5" s="36"/>
      <c r="G5" s="36"/>
      <c r="H5" s="36"/>
      <c r="J5" s="46" t="s">
        <v>5</v>
      </c>
      <c r="K5">
        <f t="shared" ref="K5:K10" si="1">COUNTIF($B$5:$H$111,J5)</f>
        <v>41</v>
      </c>
      <c r="L5" s="32">
        <f t="shared" ref="L5:L10" si="2">K5/$K$11</f>
        <v>0.87234042553191493</v>
      </c>
      <c r="M5" s="50">
        <f>B3</f>
        <v>45138</v>
      </c>
      <c r="O5" t="s">
        <v>42</v>
      </c>
      <c r="P5" s="57">
        <v>47</v>
      </c>
      <c r="Q5" s="50">
        <f>M5</f>
        <v>45138</v>
      </c>
      <c r="R5">
        <v>5</v>
      </c>
      <c r="S5" t="s">
        <v>5</v>
      </c>
      <c r="T5">
        <v>2</v>
      </c>
      <c r="U5" t="s">
        <v>5</v>
      </c>
    </row>
    <row r="6" spans="1:27" x14ac:dyDescent="0.25">
      <c r="A6" s="4">
        <v>2</v>
      </c>
      <c r="B6" s="36"/>
      <c r="C6" s="36" t="s">
        <v>5</v>
      </c>
      <c r="D6" s="36"/>
      <c r="E6" s="36"/>
      <c r="F6" s="36"/>
      <c r="G6" s="36"/>
      <c r="H6" s="36"/>
      <c r="J6" s="40" t="s">
        <v>8</v>
      </c>
      <c r="K6">
        <f t="shared" si="1"/>
        <v>0</v>
      </c>
      <c r="L6" s="33">
        <f t="shared" si="2"/>
        <v>0</v>
      </c>
      <c r="O6" t="s">
        <v>43</v>
      </c>
      <c r="P6">
        <f>SUM(K19:K25)</f>
        <v>0</v>
      </c>
      <c r="R6">
        <v>8</v>
      </c>
      <c r="S6" t="s">
        <v>5</v>
      </c>
      <c r="T6">
        <v>6</v>
      </c>
      <c r="U6" t="s">
        <v>5</v>
      </c>
    </row>
    <row r="7" spans="1:27" x14ac:dyDescent="0.25">
      <c r="A7" s="4">
        <v>3</v>
      </c>
      <c r="B7" s="36"/>
      <c r="C7" s="36"/>
      <c r="D7" s="36"/>
      <c r="E7" s="36"/>
      <c r="F7" s="36"/>
      <c r="G7" s="36"/>
      <c r="H7" s="36"/>
      <c r="J7" s="44" t="s">
        <v>9</v>
      </c>
      <c r="K7">
        <f t="shared" si="1"/>
        <v>0</v>
      </c>
      <c r="L7" s="33">
        <f t="shared" si="2"/>
        <v>0</v>
      </c>
      <c r="O7" t="s">
        <v>44</v>
      </c>
      <c r="P7">
        <f>SUM(K29:K35)</f>
        <v>0</v>
      </c>
      <c r="R7">
        <v>9</v>
      </c>
      <c r="S7" t="s">
        <v>5</v>
      </c>
      <c r="T7">
        <v>10</v>
      </c>
      <c r="U7" t="s">
        <v>5</v>
      </c>
    </row>
    <row r="8" spans="1:27" x14ac:dyDescent="0.25">
      <c r="A8" s="4">
        <v>4</v>
      </c>
      <c r="B8" s="36"/>
      <c r="C8" s="36"/>
      <c r="D8" s="36"/>
      <c r="E8" s="36"/>
      <c r="F8" s="36"/>
      <c r="G8" s="36"/>
      <c r="H8" s="36"/>
      <c r="J8" s="45" t="s">
        <v>7</v>
      </c>
      <c r="K8">
        <f t="shared" si="1"/>
        <v>0</v>
      </c>
      <c r="L8" s="33">
        <f t="shared" si="2"/>
        <v>0</v>
      </c>
      <c r="O8" s="62" t="s">
        <v>20</v>
      </c>
      <c r="P8" s="62">
        <f>P5+P6-P7</f>
        <v>47</v>
      </c>
      <c r="R8">
        <v>27</v>
      </c>
      <c r="S8" t="s">
        <v>5</v>
      </c>
      <c r="T8">
        <v>12</v>
      </c>
      <c r="U8" t="s">
        <v>5</v>
      </c>
    </row>
    <row r="9" spans="1:27" x14ac:dyDescent="0.25">
      <c r="A9" s="4">
        <v>5</v>
      </c>
      <c r="B9" s="36" t="s">
        <v>5</v>
      </c>
      <c r="C9" s="36"/>
      <c r="D9" s="36"/>
      <c r="E9" s="36"/>
      <c r="F9" s="36"/>
      <c r="G9" s="36"/>
      <c r="H9" s="36"/>
      <c r="J9" s="43" t="s">
        <v>6</v>
      </c>
      <c r="K9">
        <f t="shared" si="1"/>
        <v>0</v>
      </c>
      <c r="L9" s="33">
        <f t="shared" si="2"/>
        <v>0</v>
      </c>
      <c r="R9">
        <v>29</v>
      </c>
      <c r="S9" t="s">
        <v>5</v>
      </c>
      <c r="T9">
        <v>27</v>
      </c>
      <c r="U9" t="s">
        <v>5</v>
      </c>
    </row>
    <row r="10" spans="1:27" x14ac:dyDescent="0.25">
      <c r="A10" s="4">
        <v>6</v>
      </c>
      <c r="B10" s="36"/>
      <c r="C10" s="36" t="s">
        <v>5</v>
      </c>
      <c r="D10" s="36"/>
      <c r="E10" s="36"/>
      <c r="F10" s="36"/>
      <c r="G10" s="36"/>
      <c r="H10" s="36"/>
      <c r="J10" s="41" t="s">
        <v>10</v>
      </c>
      <c r="K10">
        <f t="shared" si="1"/>
        <v>6</v>
      </c>
      <c r="L10" s="35">
        <f t="shared" si="2"/>
        <v>0.1276595744680851</v>
      </c>
      <c r="O10" t="s">
        <v>55</v>
      </c>
      <c r="P10">
        <f>P8</f>
        <v>47</v>
      </c>
      <c r="R10">
        <v>31</v>
      </c>
      <c r="S10" t="s">
        <v>10</v>
      </c>
      <c r="T10">
        <v>31</v>
      </c>
      <c r="U10" t="s">
        <v>10</v>
      </c>
    </row>
    <row r="11" spans="1:27" x14ac:dyDescent="0.25">
      <c r="A11" s="4">
        <v>7</v>
      </c>
      <c r="B11" s="36"/>
      <c r="C11" s="36"/>
      <c r="D11" s="36"/>
      <c r="E11" s="36"/>
      <c r="F11" s="36"/>
      <c r="G11" s="36"/>
      <c r="H11" s="36"/>
      <c r="J11" s="42" t="s">
        <v>20</v>
      </c>
      <c r="K11">
        <f>SUM(K5:K10)</f>
        <v>47</v>
      </c>
      <c r="R11">
        <v>37</v>
      </c>
      <c r="S11" t="s">
        <v>5</v>
      </c>
      <c r="T11">
        <v>32</v>
      </c>
      <c r="U11" t="s">
        <v>5</v>
      </c>
    </row>
    <row r="12" spans="1:27" x14ac:dyDescent="0.25">
      <c r="A12" s="4">
        <v>8</v>
      </c>
      <c r="B12" s="36" t="s">
        <v>5</v>
      </c>
      <c r="C12" s="36"/>
      <c r="D12" s="36"/>
      <c r="E12" s="36"/>
      <c r="F12" s="36"/>
      <c r="G12" s="36"/>
      <c r="H12" s="36"/>
      <c r="R12">
        <v>41</v>
      </c>
      <c r="S12" t="s">
        <v>5</v>
      </c>
      <c r="T12">
        <v>36</v>
      </c>
      <c r="U12" t="s">
        <v>5</v>
      </c>
    </row>
    <row r="13" spans="1:27" x14ac:dyDescent="0.25">
      <c r="A13" s="4">
        <v>9</v>
      </c>
      <c r="B13" s="36" t="s">
        <v>5</v>
      </c>
      <c r="C13" s="36"/>
      <c r="D13" s="36"/>
      <c r="E13" s="36"/>
      <c r="F13" s="36"/>
      <c r="G13" s="36"/>
      <c r="H13" s="36"/>
      <c r="M13" s="57"/>
      <c r="P13" s="50"/>
      <c r="R13">
        <v>52</v>
      </c>
      <c r="S13" t="s">
        <v>5</v>
      </c>
      <c r="T13">
        <v>41</v>
      </c>
      <c r="U13" t="s">
        <v>10</v>
      </c>
    </row>
    <row r="14" spans="1:27" x14ac:dyDescent="0.25">
      <c r="A14" s="4">
        <v>10</v>
      </c>
      <c r="B14" s="36"/>
      <c r="C14" s="36" t="s">
        <v>5</v>
      </c>
      <c r="D14" s="36"/>
      <c r="E14" s="36"/>
      <c r="F14" s="36"/>
      <c r="G14" s="36"/>
      <c r="H14" s="36"/>
      <c r="M14" s="57"/>
      <c r="P14" s="50"/>
      <c r="R14">
        <v>57</v>
      </c>
      <c r="S14" t="s">
        <v>5</v>
      </c>
      <c r="T14">
        <v>42</v>
      </c>
      <c r="U14" t="s">
        <v>5</v>
      </c>
    </row>
    <row r="15" spans="1:27" x14ac:dyDescent="0.25">
      <c r="A15" s="4">
        <v>11</v>
      </c>
      <c r="B15" s="36"/>
      <c r="C15" s="36"/>
      <c r="D15" s="36"/>
      <c r="E15" s="36"/>
      <c r="F15" s="36"/>
      <c r="G15" s="36"/>
      <c r="H15" s="36"/>
      <c r="M15" s="57"/>
      <c r="R15">
        <v>59</v>
      </c>
      <c r="S15" t="s">
        <v>5</v>
      </c>
      <c r="T15">
        <v>45</v>
      </c>
      <c r="U15" t="s">
        <v>5</v>
      </c>
    </row>
    <row r="16" spans="1:27" x14ac:dyDescent="0.25">
      <c r="A16" s="4">
        <v>12</v>
      </c>
      <c r="B16" s="36"/>
      <c r="C16" s="36" t="s">
        <v>5</v>
      </c>
      <c r="D16" s="36"/>
      <c r="E16" s="36"/>
      <c r="F16" s="36"/>
      <c r="G16" s="36"/>
      <c r="H16" s="36"/>
      <c r="M16" s="57"/>
      <c r="O16" s="60"/>
      <c r="R16">
        <v>60</v>
      </c>
      <c r="S16" t="s">
        <v>5</v>
      </c>
      <c r="T16">
        <v>46</v>
      </c>
      <c r="U16" t="s">
        <v>5</v>
      </c>
    </row>
    <row r="17" spans="1:21" x14ac:dyDescent="0.25">
      <c r="A17" s="4">
        <v>13</v>
      </c>
      <c r="B17" s="36"/>
      <c r="C17" s="36"/>
      <c r="D17" s="36"/>
      <c r="E17" s="36"/>
      <c r="F17" s="36"/>
      <c r="G17" s="36"/>
      <c r="H17" s="36"/>
      <c r="I17" s="68"/>
      <c r="J17" s="69"/>
      <c r="K17" s="69"/>
      <c r="R17">
        <v>69</v>
      </c>
      <c r="S17" t="s">
        <v>5</v>
      </c>
      <c r="T17">
        <v>58</v>
      </c>
      <c r="U17" t="s">
        <v>5</v>
      </c>
    </row>
    <row r="18" spans="1:21" x14ac:dyDescent="0.25">
      <c r="A18" s="4">
        <v>14</v>
      </c>
      <c r="B18" s="36"/>
      <c r="C18" s="36"/>
      <c r="D18" s="36"/>
      <c r="E18" s="36"/>
      <c r="F18" s="36"/>
      <c r="G18" s="36"/>
      <c r="H18" s="36"/>
      <c r="I18" s="71"/>
      <c r="J18" s="72"/>
      <c r="R18">
        <v>70</v>
      </c>
      <c r="S18" t="s">
        <v>5</v>
      </c>
      <c r="T18">
        <v>60</v>
      </c>
      <c r="U18" t="s">
        <v>10</v>
      </c>
    </row>
    <row r="19" spans="1:21" x14ac:dyDescent="0.25">
      <c r="A19" s="4">
        <v>15</v>
      </c>
      <c r="B19" s="36"/>
      <c r="C19" s="36"/>
      <c r="D19" s="36"/>
      <c r="E19" s="36"/>
      <c r="F19" s="36"/>
      <c r="G19" s="36"/>
      <c r="H19" s="36"/>
      <c r="I19" s="38"/>
      <c r="K19" s="58"/>
      <c r="N19" s="57"/>
      <c r="O19" s="57"/>
      <c r="P19" s="57"/>
      <c r="Q19" s="57"/>
      <c r="R19" s="57">
        <v>71</v>
      </c>
      <c r="S19" t="s">
        <v>5</v>
      </c>
      <c r="T19">
        <v>61</v>
      </c>
      <c r="U19" t="s">
        <v>5</v>
      </c>
    </row>
    <row r="20" spans="1:21" x14ac:dyDescent="0.25">
      <c r="A20" s="4">
        <v>16</v>
      </c>
      <c r="B20" s="36"/>
      <c r="C20" s="36"/>
      <c r="D20" s="36"/>
      <c r="E20" s="36"/>
      <c r="F20" s="36"/>
      <c r="G20" s="36"/>
      <c r="H20" s="36"/>
      <c r="I20" s="38"/>
      <c r="K20" s="58"/>
      <c r="N20" s="57"/>
      <c r="O20" s="57"/>
      <c r="P20" s="57"/>
      <c r="Q20" s="57"/>
      <c r="R20" s="57">
        <v>113</v>
      </c>
      <c r="S20" t="s">
        <v>5</v>
      </c>
      <c r="T20">
        <v>67</v>
      </c>
      <c r="U20" t="s">
        <v>5</v>
      </c>
    </row>
    <row r="21" spans="1:21" x14ac:dyDescent="0.25">
      <c r="A21" s="4">
        <v>17</v>
      </c>
      <c r="B21" s="36"/>
      <c r="C21" s="36"/>
      <c r="D21" s="36"/>
      <c r="E21" s="36"/>
      <c r="F21" s="36"/>
      <c r="G21" s="36"/>
      <c r="H21" s="36"/>
      <c r="I21" s="38"/>
      <c r="K21" s="58"/>
      <c r="N21" s="57"/>
      <c r="O21" s="57"/>
      <c r="P21" s="57"/>
      <c r="Q21" s="57"/>
      <c r="R21" s="57">
        <v>115</v>
      </c>
      <c r="S21" t="s">
        <v>5</v>
      </c>
      <c r="T21">
        <v>69</v>
      </c>
      <c r="U21" t="s">
        <v>5</v>
      </c>
    </row>
    <row r="22" spans="1:21" x14ac:dyDescent="0.25">
      <c r="A22" s="4">
        <v>18</v>
      </c>
      <c r="B22" s="36"/>
      <c r="C22" s="36"/>
      <c r="D22" s="36"/>
      <c r="E22" s="36"/>
      <c r="F22" s="36"/>
      <c r="G22" s="36"/>
      <c r="H22" s="36"/>
      <c r="I22" s="38"/>
      <c r="K22" s="58"/>
      <c r="N22" s="57"/>
      <c r="O22" s="57"/>
      <c r="P22" s="57"/>
      <c r="Q22" s="57"/>
      <c r="R22" s="57">
        <v>116</v>
      </c>
      <c r="S22" t="s">
        <v>5</v>
      </c>
      <c r="T22">
        <v>70</v>
      </c>
      <c r="U22" t="s">
        <v>5</v>
      </c>
    </row>
    <row r="23" spans="1:21" x14ac:dyDescent="0.25">
      <c r="A23" s="4">
        <v>19</v>
      </c>
      <c r="B23" s="36"/>
      <c r="C23" s="36"/>
      <c r="D23" s="36"/>
      <c r="E23" s="36"/>
      <c r="F23" s="36"/>
      <c r="G23" s="36"/>
      <c r="H23" s="36"/>
      <c r="I23" s="38"/>
      <c r="K23" s="58"/>
      <c r="R23">
        <v>119</v>
      </c>
      <c r="S23" t="s">
        <v>5</v>
      </c>
      <c r="T23">
        <v>72</v>
      </c>
      <c r="U23" t="s">
        <v>5</v>
      </c>
    </row>
    <row r="24" spans="1:21" x14ac:dyDescent="0.25">
      <c r="A24" s="4">
        <v>20</v>
      </c>
      <c r="B24" s="36"/>
      <c r="C24" s="36"/>
      <c r="D24" s="36"/>
      <c r="E24" s="36"/>
      <c r="F24" s="36"/>
      <c r="G24" s="36"/>
      <c r="H24" s="36"/>
      <c r="I24" s="38"/>
      <c r="K24" s="58"/>
      <c r="M24" s="50"/>
      <c r="P24" s="50"/>
      <c r="R24">
        <v>124</v>
      </c>
      <c r="S24" t="s">
        <v>5</v>
      </c>
      <c r="T24">
        <v>115</v>
      </c>
      <c r="U24" t="s">
        <v>10</v>
      </c>
    </row>
    <row r="25" spans="1:21" x14ac:dyDescent="0.25">
      <c r="A25" s="4">
        <v>21</v>
      </c>
      <c r="B25" s="36"/>
      <c r="C25" s="36"/>
      <c r="D25" s="36"/>
      <c r="E25" s="36"/>
      <c r="F25" s="36"/>
      <c r="G25" s="36"/>
      <c r="H25" s="36"/>
      <c r="I25" s="38"/>
      <c r="K25" s="58"/>
      <c r="R25">
        <v>127</v>
      </c>
      <c r="S25" t="s">
        <v>5</v>
      </c>
      <c r="T25">
        <v>116</v>
      </c>
      <c r="U25" t="s">
        <v>5</v>
      </c>
    </row>
    <row r="26" spans="1:21" x14ac:dyDescent="0.25">
      <c r="A26" s="4">
        <v>22</v>
      </c>
      <c r="B26" s="36"/>
      <c r="C26" s="36"/>
      <c r="D26" s="36"/>
      <c r="E26" s="36"/>
      <c r="F26" s="36"/>
      <c r="G26" s="36"/>
      <c r="H26" s="36"/>
      <c r="R26">
        <v>129</v>
      </c>
      <c r="S26" t="s">
        <v>5</v>
      </c>
      <c r="T26">
        <v>117</v>
      </c>
      <c r="U26" t="s">
        <v>5</v>
      </c>
    </row>
    <row r="27" spans="1:21" x14ac:dyDescent="0.25">
      <c r="A27" s="4">
        <v>23</v>
      </c>
      <c r="B27" s="36"/>
      <c r="C27" s="36"/>
      <c r="D27" s="36"/>
      <c r="E27" s="36"/>
      <c r="F27" s="36"/>
      <c r="G27" s="36"/>
      <c r="H27" s="36"/>
      <c r="I27" s="71"/>
      <c r="J27" s="72"/>
      <c r="K27" s="72"/>
      <c r="T27">
        <v>124</v>
      </c>
      <c r="U27" t="s">
        <v>5</v>
      </c>
    </row>
    <row r="28" spans="1:21" x14ac:dyDescent="0.25">
      <c r="A28" s="4">
        <v>24</v>
      </c>
      <c r="B28" s="36"/>
      <c r="C28" s="36"/>
      <c r="D28" s="36"/>
      <c r="E28" s="36"/>
      <c r="F28" s="36"/>
      <c r="G28" s="36"/>
      <c r="H28" s="36"/>
      <c r="I28" s="71"/>
      <c r="J28" s="72"/>
      <c r="T28">
        <v>129</v>
      </c>
      <c r="U28" t="s">
        <v>5</v>
      </c>
    </row>
    <row r="29" spans="1:21" x14ac:dyDescent="0.25">
      <c r="A29" s="4">
        <v>25</v>
      </c>
      <c r="B29" s="36"/>
      <c r="C29" s="36"/>
      <c r="D29" s="36"/>
      <c r="E29" s="36"/>
      <c r="F29" s="36"/>
      <c r="G29" s="36"/>
      <c r="H29" s="36"/>
      <c r="I29" s="38"/>
      <c r="K29" s="58"/>
      <c r="T29">
        <v>131</v>
      </c>
      <c r="U29" t="s">
        <v>5</v>
      </c>
    </row>
    <row r="30" spans="1:21" x14ac:dyDescent="0.25">
      <c r="A30" s="4">
        <v>26</v>
      </c>
      <c r="B30" s="36"/>
      <c r="C30" s="36"/>
      <c r="D30" s="36"/>
      <c r="E30" s="36"/>
      <c r="F30" s="36"/>
      <c r="G30" s="36"/>
      <c r="H30" s="36"/>
      <c r="I30" s="38"/>
      <c r="K30" s="58"/>
      <c r="M30" s="50"/>
      <c r="P30" s="50"/>
    </row>
    <row r="31" spans="1:21" x14ac:dyDescent="0.25">
      <c r="A31" s="4">
        <v>27</v>
      </c>
      <c r="B31" s="36" t="s">
        <v>5</v>
      </c>
      <c r="C31" s="36" t="s">
        <v>5</v>
      </c>
      <c r="D31" s="36"/>
      <c r="E31" s="36"/>
      <c r="F31" s="36"/>
      <c r="G31" s="36"/>
      <c r="H31" s="36"/>
      <c r="I31" s="38"/>
      <c r="K31" s="58"/>
    </row>
    <row r="32" spans="1:21" x14ac:dyDescent="0.25">
      <c r="A32" s="4">
        <v>28</v>
      </c>
      <c r="B32" s="36"/>
      <c r="C32" s="36"/>
      <c r="D32" s="36"/>
      <c r="E32" s="36"/>
      <c r="F32" s="36"/>
      <c r="G32" s="36"/>
      <c r="H32" s="36"/>
      <c r="I32" s="38"/>
      <c r="K32" s="58"/>
    </row>
    <row r="33" spans="1:16" x14ac:dyDescent="0.25">
      <c r="A33" s="4">
        <v>29</v>
      </c>
      <c r="B33" s="36" t="s">
        <v>5</v>
      </c>
      <c r="C33" s="36"/>
      <c r="D33" s="36"/>
      <c r="E33" s="36"/>
      <c r="F33" s="36"/>
      <c r="G33" s="36"/>
      <c r="H33" s="36"/>
      <c r="I33" s="38"/>
      <c r="K33" s="58"/>
    </row>
    <row r="34" spans="1:16" x14ac:dyDescent="0.25">
      <c r="A34" s="4">
        <v>30</v>
      </c>
      <c r="B34" s="36"/>
      <c r="C34" s="36"/>
      <c r="D34" s="36"/>
      <c r="E34" s="36"/>
      <c r="F34" s="36"/>
      <c r="G34" s="36"/>
      <c r="H34" s="36"/>
      <c r="I34" s="38"/>
      <c r="K34" s="58"/>
    </row>
    <row r="35" spans="1:16" x14ac:dyDescent="0.25">
      <c r="A35" s="4">
        <v>31</v>
      </c>
      <c r="B35" s="36" t="s">
        <v>10</v>
      </c>
      <c r="C35" s="36" t="s">
        <v>10</v>
      </c>
      <c r="D35" s="36"/>
      <c r="E35" s="36"/>
      <c r="F35" s="36"/>
      <c r="G35" s="36"/>
      <c r="H35" s="36"/>
      <c r="I35" s="38"/>
      <c r="K35" s="58"/>
      <c r="M35" s="50"/>
    </row>
    <row r="36" spans="1:16" x14ac:dyDescent="0.25">
      <c r="A36" s="4">
        <v>32</v>
      </c>
      <c r="B36" s="36"/>
      <c r="C36" s="36" t="s">
        <v>5</v>
      </c>
      <c r="D36" s="36"/>
      <c r="E36" s="36"/>
      <c r="F36" s="36"/>
      <c r="G36" s="36"/>
      <c r="H36" s="36"/>
      <c r="M36" s="50"/>
      <c r="O36" s="50"/>
      <c r="P36" s="50"/>
    </row>
    <row r="37" spans="1:16" x14ac:dyDescent="0.25">
      <c r="A37" s="4">
        <v>33</v>
      </c>
      <c r="B37" s="36"/>
      <c r="C37" s="36"/>
      <c r="D37" s="36"/>
      <c r="E37" s="36"/>
      <c r="F37" s="36"/>
      <c r="G37" s="36"/>
      <c r="H37" s="36"/>
    </row>
    <row r="38" spans="1:16" x14ac:dyDescent="0.25">
      <c r="A38" s="4">
        <v>34</v>
      </c>
      <c r="B38" s="36"/>
      <c r="C38" s="36"/>
      <c r="D38" s="36"/>
      <c r="E38" s="36"/>
      <c r="F38" s="36"/>
      <c r="G38" s="36"/>
      <c r="H38" s="36"/>
    </row>
    <row r="39" spans="1:16" x14ac:dyDescent="0.25">
      <c r="A39" s="4">
        <v>35</v>
      </c>
      <c r="B39" s="36"/>
      <c r="C39" s="36"/>
      <c r="D39" s="36"/>
      <c r="E39" s="36"/>
      <c r="F39" s="36"/>
      <c r="G39" s="36"/>
      <c r="H39" s="36"/>
    </row>
    <row r="40" spans="1:16" x14ac:dyDescent="0.25">
      <c r="A40" s="4">
        <v>36</v>
      </c>
      <c r="B40" s="36"/>
      <c r="C40" s="36" t="s">
        <v>5</v>
      </c>
      <c r="D40" s="36"/>
      <c r="E40" s="36"/>
      <c r="F40" s="36"/>
      <c r="G40" s="36"/>
      <c r="H40" s="36"/>
      <c r="I40" s="38"/>
      <c r="J40"/>
      <c r="L40" s="65"/>
      <c r="O40" s="50"/>
    </row>
    <row r="41" spans="1:16" x14ac:dyDescent="0.25">
      <c r="A41" s="4">
        <v>37</v>
      </c>
      <c r="B41" s="36" t="s">
        <v>5</v>
      </c>
      <c r="C41" s="36"/>
      <c r="D41" s="36"/>
      <c r="E41" s="36"/>
      <c r="F41" s="36"/>
      <c r="G41" s="36"/>
      <c r="H41" s="36"/>
    </row>
    <row r="42" spans="1:16" x14ac:dyDescent="0.25">
      <c r="A42" s="4">
        <v>38</v>
      </c>
      <c r="B42" s="36"/>
      <c r="C42" s="36"/>
      <c r="D42" s="36"/>
      <c r="E42" s="36"/>
      <c r="F42" s="36"/>
      <c r="G42" s="36"/>
      <c r="H42" s="36"/>
    </row>
    <row r="43" spans="1:16" x14ac:dyDescent="0.25">
      <c r="A43" s="4">
        <v>39</v>
      </c>
      <c r="B43" s="36"/>
      <c r="C43" s="36"/>
      <c r="D43" s="36"/>
      <c r="E43" s="36"/>
      <c r="F43" s="36"/>
      <c r="G43" s="36"/>
      <c r="H43" s="36"/>
    </row>
    <row r="44" spans="1:16" x14ac:dyDescent="0.25">
      <c r="A44" s="4">
        <v>40</v>
      </c>
      <c r="B44" s="36"/>
      <c r="C44" s="36"/>
      <c r="D44" s="36"/>
      <c r="E44" s="36"/>
      <c r="F44" s="36"/>
      <c r="G44" s="36"/>
      <c r="H44" s="36"/>
      <c r="M44" s="50"/>
    </row>
    <row r="45" spans="1:16" x14ac:dyDescent="0.25">
      <c r="A45" s="4">
        <v>41</v>
      </c>
      <c r="B45" s="36" t="s">
        <v>5</v>
      </c>
      <c r="C45" s="36" t="s">
        <v>10</v>
      </c>
      <c r="D45" s="36"/>
      <c r="E45" s="36"/>
      <c r="F45" s="36"/>
      <c r="G45" s="36"/>
      <c r="H45" s="36"/>
      <c r="P45" s="50"/>
    </row>
    <row r="46" spans="1:16" x14ac:dyDescent="0.25">
      <c r="A46" s="4">
        <v>42</v>
      </c>
      <c r="B46" s="36"/>
      <c r="C46" s="36" t="s">
        <v>5</v>
      </c>
      <c r="D46" s="36"/>
      <c r="E46" s="36"/>
      <c r="F46" s="36"/>
      <c r="G46" s="36"/>
      <c r="H46" s="36"/>
    </row>
    <row r="47" spans="1:16" x14ac:dyDescent="0.25">
      <c r="A47" s="4">
        <v>43</v>
      </c>
      <c r="B47" s="36"/>
      <c r="C47" s="36"/>
      <c r="D47" s="36"/>
      <c r="E47" s="36"/>
      <c r="F47" s="36"/>
      <c r="G47" s="36"/>
      <c r="H47" s="36"/>
    </row>
    <row r="48" spans="1:16" x14ac:dyDescent="0.25">
      <c r="A48" s="4">
        <v>44</v>
      </c>
      <c r="B48" s="36"/>
      <c r="C48" s="36"/>
      <c r="D48" s="36"/>
      <c r="E48" s="36"/>
      <c r="F48" s="36"/>
      <c r="G48" s="36"/>
      <c r="H48" s="36"/>
    </row>
    <row r="49" spans="1:16" x14ac:dyDescent="0.25">
      <c r="A49" s="4">
        <v>45</v>
      </c>
      <c r="B49" s="36"/>
      <c r="C49" s="36" t="s">
        <v>5</v>
      </c>
      <c r="D49" s="36"/>
      <c r="E49" s="36"/>
      <c r="F49" s="36"/>
      <c r="G49" s="36"/>
      <c r="H49" s="36"/>
    </row>
    <row r="50" spans="1:16" x14ac:dyDescent="0.25">
      <c r="A50" s="4">
        <v>46</v>
      </c>
      <c r="B50" s="36"/>
      <c r="C50" s="36" t="s">
        <v>5</v>
      </c>
      <c r="D50" s="36"/>
      <c r="E50" s="36"/>
      <c r="F50" s="36"/>
      <c r="G50" s="36"/>
      <c r="H50" s="36"/>
      <c r="M50" s="50"/>
    </row>
    <row r="51" spans="1:16" x14ac:dyDescent="0.25">
      <c r="A51" s="4">
        <v>47</v>
      </c>
      <c r="B51" s="36"/>
      <c r="C51" s="36"/>
      <c r="D51" s="36"/>
      <c r="E51" s="36"/>
      <c r="F51" s="36"/>
      <c r="G51" s="36"/>
      <c r="H51" s="36"/>
      <c r="P51" s="50"/>
    </row>
    <row r="52" spans="1:16" x14ac:dyDescent="0.25">
      <c r="A52" s="4">
        <v>48</v>
      </c>
      <c r="B52" s="36"/>
      <c r="C52" s="36"/>
      <c r="D52" s="36"/>
      <c r="E52" s="36"/>
      <c r="F52" s="36"/>
      <c r="G52" s="36"/>
      <c r="H52" s="36"/>
    </row>
    <row r="53" spans="1:16" x14ac:dyDescent="0.25">
      <c r="A53" s="4">
        <v>49</v>
      </c>
      <c r="B53" s="36"/>
      <c r="C53" s="36"/>
      <c r="D53" s="36"/>
      <c r="E53" s="36"/>
      <c r="F53" s="36"/>
      <c r="G53" s="36"/>
      <c r="H53" s="36"/>
      <c r="K53" t="s">
        <v>57</v>
      </c>
    </row>
    <row r="54" spans="1:16" x14ac:dyDescent="0.25">
      <c r="A54" s="4">
        <v>50</v>
      </c>
      <c r="B54" s="36"/>
      <c r="C54" s="36"/>
      <c r="D54" s="36"/>
      <c r="E54" s="36"/>
      <c r="F54" s="36"/>
      <c r="G54" s="36"/>
      <c r="H54" s="36"/>
    </row>
    <row r="55" spans="1:16" x14ac:dyDescent="0.25">
      <c r="A55" s="4">
        <v>51</v>
      </c>
      <c r="B55" s="36"/>
      <c r="C55" s="36"/>
      <c r="D55" s="36"/>
      <c r="E55" s="36"/>
      <c r="F55" s="36"/>
      <c r="G55" s="36"/>
      <c r="H55" s="36"/>
    </row>
    <row r="56" spans="1:16" x14ac:dyDescent="0.25">
      <c r="A56" s="4">
        <v>52</v>
      </c>
      <c r="B56" s="36" t="s">
        <v>5</v>
      </c>
      <c r="C56" s="36"/>
      <c r="D56" s="36"/>
      <c r="E56" s="36"/>
      <c r="F56" s="36"/>
      <c r="G56" s="36"/>
      <c r="H56" s="36"/>
    </row>
    <row r="57" spans="1:16" x14ac:dyDescent="0.25">
      <c r="A57" s="4">
        <v>53</v>
      </c>
      <c r="B57" s="36"/>
      <c r="C57" s="36"/>
      <c r="D57" s="36"/>
      <c r="E57" s="36"/>
      <c r="F57" s="36"/>
      <c r="G57" s="36"/>
      <c r="H57" s="36"/>
      <c r="P57" s="17"/>
    </row>
    <row r="58" spans="1:16" x14ac:dyDescent="0.25">
      <c r="A58" s="4">
        <v>54</v>
      </c>
      <c r="B58" s="36"/>
      <c r="C58" s="36"/>
      <c r="D58" s="36"/>
      <c r="E58" s="36"/>
      <c r="F58" s="36"/>
      <c r="G58" s="36"/>
      <c r="H58" s="36"/>
    </row>
    <row r="59" spans="1:16" x14ac:dyDescent="0.25">
      <c r="A59" s="4">
        <v>55</v>
      </c>
      <c r="B59" s="36"/>
      <c r="C59" s="36"/>
      <c r="D59" s="36"/>
      <c r="E59" s="36"/>
      <c r="F59" s="36"/>
      <c r="G59" s="36"/>
      <c r="H59" s="36"/>
    </row>
    <row r="60" spans="1:16" x14ac:dyDescent="0.25">
      <c r="A60" s="4">
        <v>56</v>
      </c>
      <c r="B60" s="36"/>
      <c r="C60" s="36"/>
      <c r="D60" s="36"/>
      <c r="E60" s="36"/>
      <c r="F60" s="36"/>
      <c r="G60" s="36"/>
      <c r="H60" s="36"/>
    </row>
    <row r="61" spans="1:16" x14ac:dyDescent="0.25">
      <c r="A61" s="4">
        <v>57</v>
      </c>
      <c r="B61" s="36" t="s">
        <v>5</v>
      </c>
      <c r="C61" s="36"/>
      <c r="D61" s="36"/>
      <c r="E61" s="36"/>
      <c r="F61" s="36"/>
      <c r="G61" s="36"/>
      <c r="H61" s="36"/>
    </row>
    <row r="62" spans="1:16" x14ac:dyDescent="0.25">
      <c r="A62" s="4">
        <v>58</v>
      </c>
      <c r="B62" s="36"/>
      <c r="C62" s="36" t="s">
        <v>5</v>
      </c>
      <c r="D62" s="36"/>
      <c r="E62" s="36"/>
      <c r="F62" s="36"/>
      <c r="G62" s="36"/>
      <c r="H62" s="36"/>
      <c r="I62" s="38"/>
      <c r="J62"/>
    </row>
    <row r="63" spans="1:16" x14ac:dyDescent="0.25">
      <c r="A63" s="4">
        <v>59</v>
      </c>
      <c r="B63" s="36" t="s">
        <v>5</v>
      </c>
      <c r="C63" s="36"/>
      <c r="D63" s="36"/>
      <c r="E63" s="36"/>
      <c r="F63" s="36"/>
      <c r="G63" s="36"/>
      <c r="H63" s="36"/>
    </row>
    <row r="64" spans="1:16" x14ac:dyDescent="0.25">
      <c r="A64" s="4">
        <v>60</v>
      </c>
      <c r="B64" s="36" t="s">
        <v>10</v>
      </c>
      <c r="C64" s="36" t="s">
        <v>10</v>
      </c>
      <c r="D64" s="36"/>
      <c r="E64" s="36"/>
      <c r="F64" s="36"/>
      <c r="G64" s="36"/>
      <c r="H64" s="36"/>
    </row>
    <row r="65" spans="1:8" x14ac:dyDescent="0.25">
      <c r="A65" s="4">
        <v>61</v>
      </c>
      <c r="B65" s="36"/>
      <c r="C65" s="36" t="s">
        <v>5</v>
      </c>
      <c r="D65" s="36"/>
      <c r="E65" s="36"/>
      <c r="F65" s="36"/>
      <c r="G65" s="36"/>
      <c r="H65" s="36"/>
    </row>
    <row r="66" spans="1:8" x14ac:dyDescent="0.25">
      <c r="A66" s="4">
        <v>62</v>
      </c>
      <c r="B66" s="36"/>
      <c r="C66" s="36"/>
      <c r="D66" s="36"/>
      <c r="E66" s="36"/>
      <c r="F66" s="36"/>
      <c r="G66" s="36"/>
      <c r="H66" s="36"/>
    </row>
    <row r="67" spans="1:8" x14ac:dyDescent="0.25">
      <c r="A67" s="4">
        <v>63</v>
      </c>
      <c r="B67" s="36"/>
      <c r="C67" s="36"/>
      <c r="D67" s="36"/>
      <c r="E67" s="36"/>
      <c r="F67" s="36"/>
      <c r="G67" s="36"/>
      <c r="H67" s="36"/>
    </row>
    <row r="68" spans="1:8" x14ac:dyDescent="0.25">
      <c r="A68" s="4">
        <v>64</v>
      </c>
      <c r="B68" s="36"/>
      <c r="C68" s="36"/>
      <c r="D68" s="36"/>
      <c r="E68" s="36"/>
      <c r="F68" s="36"/>
      <c r="G68" s="36"/>
      <c r="H68" s="36"/>
    </row>
    <row r="69" spans="1:8" x14ac:dyDescent="0.25">
      <c r="A69" s="4">
        <v>65</v>
      </c>
      <c r="B69" s="36"/>
      <c r="C69" s="36"/>
      <c r="D69" s="36"/>
      <c r="E69" s="36"/>
      <c r="F69" s="36"/>
      <c r="G69" s="36"/>
      <c r="H69" s="36"/>
    </row>
    <row r="70" spans="1:8" x14ac:dyDescent="0.25">
      <c r="A70" s="4">
        <v>66</v>
      </c>
      <c r="B70" s="36"/>
      <c r="C70" s="36"/>
      <c r="D70" s="36"/>
      <c r="E70" s="36"/>
      <c r="F70" s="36"/>
      <c r="G70" s="36"/>
      <c r="H70" s="36"/>
    </row>
    <row r="71" spans="1:8" x14ac:dyDescent="0.25">
      <c r="A71" s="4">
        <v>67</v>
      </c>
      <c r="B71" s="36"/>
      <c r="C71" s="36" t="s">
        <v>5</v>
      </c>
      <c r="D71" s="36"/>
      <c r="E71" s="36"/>
      <c r="F71" s="36"/>
      <c r="G71" s="36"/>
      <c r="H71" s="36"/>
    </row>
    <row r="72" spans="1:8" x14ac:dyDescent="0.25">
      <c r="A72" s="4">
        <v>68</v>
      </c>
      <c r="B72" s="36"/>
      <c r="C72" s="36"/>
      <c r="D72" s="36"/>
      <c r="E72" s="36"/>
      <c r="F72" s="36"/>
      <c r="G72" s="36"/>
      <c r="H72" s="36"/>
    </row>
    <row r="73" spans="1:8" x14ac:dyDescent="0.25">
      <c r="A73" s="4">
        <v>69</v>
      </c>
      <c r="B73" s="36" t="s">
        <v>5</v>
      </c>
      <c r="C73" s="36" t="s">
        <v>5</v>
      </c>
      <c r="D73" s="36"/>
      <c r="E73" s="36"/>
      <c r="F73" s="36"/>
      <c r="G73" s="36"/>
      <c r="H73" s="36"/>
    </row>
    <row r="74" spans="1:8" x14ac:dyDescent="0.25">
      <c r="A74" s="4">
        <v>70</v>
      </c>
      <c r="B74" s="36" t="s">
        <v>5</v>
      </c>
      <c r="C74" s="36" t="s">
        <v>5</v>
      </c>
      <c r="D74" s="36"/>
      <c r="E74" s="36"/>
      <c r="F74" s="36"/>
      <c r="G74" s="36"/>
      <c r="H74" s="36"/>
    </row>
    <row r="75" spans="1:8" x14ac:dyDescent="0.25">
      <c r="A75" s="4">
        <v>71</v>
      </c>
      <c r="B75" s="36" t="s">
        <v>5</v>
      </c>
      <c r="C75" s="36"/>
      <c r="D75" s="36"/>
      <c r="E75" s="36"/>
      <c r="F75" s="36"/>
      <c r="G75" s="36"/>
      <c r="H75" s="36"/>
    </row>
    <row r="76" spans="1:8" x14ac:dyDescent="0.25">
      <c r="A76" s="4">
        <v>72</v>
      </c>
      <c r="B76" s="36"/>
      <c r="C76" s="36" t="s">
        <v>5</v>
      </c>
      <c r="D76" s="36"/>
      <c r="E76" s="36"/>
      <c r="F76" s="36"/>
      <c r="G76" s="36"/>
      <c r="H76" s="36"/>
    </row>
    <row r="77" spans="1:8" x14ac:dyDescent="0.25">
      <c r="A77" s="4">
        <v>73</v>
      </c>
      <c r="B77" s="36"/>
      <c r="C77" s="36"/>
      <c r="D77" s="36"/>
      <c r="E77" s="36"/>
      <c r="F77" s="36"/>
      <c r="G77" s="36"/>
      <c r="H77" s="36"/>
    </row>
    <row r="78" spans="1:8" x14ac:dyDescent="0.25">
      <c r="A78" s="4">
        <v>74</v>
      </c>
      <c r="B78" s="36"/>
      <c r="C78" s="36"/>
      <c r="D78" s="36"/>
      <c r="E78" s="36"/>
      <c r="F78" s="36"/>
      <c r="G78" s="36"/>
      <c r="H78" s="36"/>
    </row>
    <row r="79" spans="1:8" x14ac:dyDescent="0.25">
      <c r="A79" s="4">
        <v>101</v>
      </c>
      <c r="B79" s="36"/>
      <c r="C79" s="36"/>
      <c r="D79" s="36"/>
      <c r="E79" s="36"/>
      <c r="F79" s="36"/>
      <c r="G79" s="36"/>
      <c r="H79" s="36"/>
    </row>
    <row r="80" spans="1:8" x14ac:dyDescent="0.25">
      <c r="A80" s="4">
        <v>102</v>
      </c>
      <c r="B80" s="36"/>
      <c r="C80" s="36"/>
      <c r="D80" s="36"/>
      <c r="E80" s="36"/>
      <c r="F80" s="36"/>
      <c r="G80" s="36"/>
      <c r="H80" s="36"/>
    </row>
    <row r="81" spans="1:8" x14ac:dyDescent="0.25">
      <c r="A81" s="4">
        <v>103</v>
      </c>
      <c r="B81" s="36"/>
      <c r="C81" s="36"/>
      <c r="D81" s="36"/>
      <c r="E81" s="36"/>
      <c r="F81" s="36"/>
      <c r="G81" s="36"/>
      <c r="H81" s="36"/>
    </row>
    <row r="82" spans="1:8" x14ac:dyDescent="0.25">
      <c r="A82" s="4">
        <v>104</v>
      </c>
      <c r="B82" s="36"/>
      <c r="C82" s="36"/>
      <c r="D82" s="36"/>
      <c r="E82" s="36"/>
      <c r="F82" s="36"/>
      <c r="G82" s="36"/>
      <c r="H82" s="36"/>
    </row>
    <row r="83" spans="1:8" x14ac:dyDescent="0.25">
      <c r="A83" s="4">
        <v>105</v>
      </c>
      <c r="B83" s="36"/>
      <c r="C83" s="36"/>
      <c r="D83" s="36"/>
      <c r="E83" s="36"/>
      <c r="F83" s="36"/>
      <c r="G83" s="36"/>
      <c r="H83" s="36"/>
    </row>
    <row r="84" spans="1:8" x14ac:dyDescent="0.25">
      <c r="A84" s="4">
        <v>106</v>
      </c>
      <c r="B84" s="36"/>
      <c r="C84" s="36"/>
      <c r="D84" s="36"/>
      <c r="E84" s="36"/>
      <c r="F84" s="36"/>
      <c r="G84" s="36"/>
      <c r="H84" s="36"/>
    </row>
    <row r="85" spans="1:8" x14ac:dyDescent="0.25">
      <c r="A85" s="4">
        <v>107</v>
      </c>
      <c r="B85" s="36"/>
      <c r="C85" s="36"/>
      <c r="D85" s="36"/>
      <c r="E85" s="36"/>
      <c r="F85" s="36"/>
      <c r="G85" s="36"/>
      <c r="H85" s="36"/>
    </row>
    <row r="86" spans="1:8" x14ac:dyDescent="0.25">
      <c r="A86" s="4">
        <v>108</v>
      </c>
      <c r="B86" s="36"/>
      <c r="C86" s="36"/>
      <c r="D86" s="36"/>
      <c r="E86" s="36"/>
      <c r="F86" s="36"/>
      <c r="G86" s="36"/>
      <c r="H86" s="36"/>
    </row>
    <row r="87" spans="1:8" x14ac:dyDescent="0.25">
      <c r="A87" s="4">
        <v>109</v>
      </c>
      <c r="B87" s="36"/>
      <c r="C87" s="36"/>
      <c r="D87" s="36"/>
      <c r="E87" s="36"/>
      <c r="F87" s="36"/>
      <c r="G87" s="36"/>
      <c r="H87" s="36"/>
    </row>
    <row r="88" spans="1:8" x14ac:dyDescent="0.25">
      <c r="A88" s="4">
        <v>110</v>
      </c>
      <c r="B88" s="36"/>
      <c r="C88" s="36"/>
      <c r="D88" s="36"/>
      <c r="E88" s="36"/>
      <c r="F88" s="36"/>
      <c r="G88" s="36"/>
      <c r="H88" s="36"/>
    </row>
    <row r="89" spans="1:8" x14ac:dyDescent="0.25">
      <c r="A89" s="4">
        <v>111</v>
      </c>
      <c r="B89" s="36"/>
      <c r="C89" s="36"/>
      <c r="D89" s="36"/>
      <c r="E89" s="36"/>
      <c r="F89" s="36"/>
      <c r="G89" s="36"/>
      <c r="H89" s="36"/>
    </row>
    <row r="90" spans="1:8" x14ac:dyDescent="0.25">
      <c r="A90" s="4">
        <v>112</v>
      </c>
      <c r="B90" s="36"/>
      <c r="C90" s="36"/>
      <c r="D90" s="36"/>
      <c r="E90" s="36"/>
      <c r="F90" s="36"/>
      <c r="G90" s="36"/>
      <c r="H90" s="36"/>
    </row>
    <row r="91" spans="1:8" x14ac:dyDescent="0.25">
      <c r="A91" s="4">
        <v>113</v>
      </c>
      <c r="B91" s="36" t="s">
        <v>5</v>
      </c>
      <c r="C91" s="36"/>
      <c r="D91" s="36"/>
      <c r="E91" s="36"/>
      <c r="F91" s="36"/>
      <c r="G91" s="36"/>
      <c r="H91" s="36"/>
    </row>
    <row r="92" spans="1:8" x14ac:dyDescent="0.25">
      <c r="A92" s="4">
        <v>114</v>
      </c>
      <c r="B92" s="36"/>
      <c r="C92" s="36"/>
      <c r="D92" s="36"/>
      <c r="E92" s="36"/>
      <c r="F92" s="36"/>
      <c r="G92" s="36"/>
      <c r="H92" s="36"/>
    </row>
    <row r="93" spans="1:8" x14ac:dyDescent="0.25">
      <c r="A93" s="4">
        <v>115</v>
      </c>
      <c r="B93" s="36" t="s">
        <v>5</v>
      </c>
      <c r="C93" s="36" t="s">
        <v>10</v>
      </c>
      <c r="D93" s="36"/>
      <c r="E93" s="36"/>
      <c r="F93" s="36"/>
      <c r="G93" s="36"/>
      <c r="H93" s="36"/>
    </row>
    <row r="94" spans="1:8" x14ac:dyDescent="0.25">
      <c r="A94" s="4">
        <v>116</v>
      </c>
      <c r="B94" s="36" t="s">
        <v>5</v>
      </c>
      <c r="C94" s="36" t="s">
        <v>5</v>
      </c>
      <c r="D94" s="36"/>
      <c r="E94" s="36"/>
      <c r="F94" s="36"/>
      <c r="G94" s="36"/>
      <c r="H94" s="36"/>
    </row>
    <row r="95" spans="1:8" x14ac:dyDescent="0.25">
      <c r="A95" s="4">
        <v>117</v>
      </c>
      <c r="B95" s="36"/>
      <c r="C95" s="36" t="s">
        <v>5</v>
      </c>
      <c r="D95" s="36"/>
      <c r="E95" s="36"/>
      <c r="F95" s="36"/>
      <c r="G95" s="36"/>
      <c r="H95" s="36"/>
    </row>
    <row r="96" spans="1:8" x14ac:dyDescent="0.25">
      <c r="A96" s="4">
        <v>118</v>
      </c>
      <c r="B96" s="36"/>
      <c r="C96" s="36"/>
      <c r="D96" s="36"/>
      <c r="E96" s="36"/>
      <c r="F96" s="36"/>
      <c r="G96" s="36"/>
      <c r="H96" s="36"/>
    </row>
    <row r="97" spans="1:8" x14ac:dyDescent="0.25">
      <c r="A97" s="4">
        <v>119</v>
      </c>
      <c r="B97" s="36" t="s">
        <v>5</v>
      </c>
      <c r="C97" s="36"/>
      <c r="D97" s="36"/>
      <c r="E97" s="36"/>
      <c r="F97" s="36"/>
      <c r="G97" s="36"/>
      <c r="H97" s="36"/>
    </row>
    <row r="98" spans="1:8" x14ac:dyDescent="0.25">
      <c r="A98" s="4">
        <v>120</v>
      </c>
      <c r="B98" s="36"/>
      <c r="C98" s="36"/>
      <c r="D98" s="36"/>
      <c r="E98" s="36"/>
      <c r="F98" s="36"/>
      <c r="G98" s="36"/>
      <c r="H98" s="36"/>
    </row>
    <row r="99" spans="1:8" x14ac:dyDescent="0.25">
      <c r="A99" s="4">
        <v>121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4">
        <v>122</v>
      </c>
      <c r="B100" s="36"/>
      <c r="C100" s="36"/>
      <c r="D100" s="36"/>
      <c r="E100" s="36"/>
      <c r="F100" s="36"/>
      <c r="G100" s="36"/>
      <c r="H100" s="36"/>
    </row>
    <row r="101" spans="1:8" x14ac:dyDescent="0.25">
      <c r="A101" s="4">
        <v>123</v>
      </c>
      <c r="B101" s="36"/>
      <c r="C101" s="36"/>
      <c r="D101" s="36"/>
      <c r="E101" s="36"/>
      <c r="F101" s="36"/>
      <c r="G101" s="36"/>
      <c r="H101" s="36"/>
    </row>
    <row r="102" spans="1:8" x14ac:dyDescent="0.25">
      <c r="A102" s="4">
        <v>124</v>
      </c>
      <c r="B102" s="36" t="s">
        <v>5</v>
      </c>
      <c r="C102" s="36" t="s">
        <v>5</v>
      </c>
      <c r="D102" s="36"/>
      <c r="E102" s="36"/>
      <c r="F102" s="36"/>
      <c r="G102" s="36"/>
      <c r="H102" s="36"/>
    </row>
    <row r="103" spans="1:8" x14ac:dyDescent="0.25">
      <c r="A103" s="4">
        <v>125</v>
      </c>
      <c r="B103" s="36"/>
      <c r="C103" s="36"/>
      <c r="D103" s="36"/>
      <c r="E103" s="36"/>
      <c r="F103" s="36"/>
      <c r="G103" s="36"/>
      <c r="H103" s="36"/>
    </row>
    <row r="104" spans="1:8" x14ac:dyDescent="0.25">
      <c r="A104" s="4">
        <v>126</v>
      </c>
      <c r="B104" s="36"/>
      <c r="C104" s="36"/>
      <c r="D104" s="36"/>
      <c r="E104" s="36"/>
      <c r="F104" s="36"/>
      <c r="G104" s="36"/>
      <c r="H104" s="36"/>
    </row>
    <row r="105" spans="1:8" x14ac:dyDescent="0.25">
      <c r="A105" s="4">
        <v>127</v>
      </c>
      <c r="B105" s="36" t="s">
        <v>5</v>
      </c>
      <c r="C105" s="36"/>
      <c r="D105" s="36"/>
      <c r="E105" s="36"/>
      <c r="F105" s="36"/>
      <c r="G105" s="36"/>
      <c r="H105" s="36"/>
    </row>
    <row r="106" spans="1:8" x14ac:dyDescent="0.25">
      <c r="A106" s="4">
        <v>128</v>
      </c>
      <c r="B106" s="36"/>
      <c r="C106" s="36"/>
      <c r="D106" s="36"/>
      <c r="E106" s="36"/>
      <c r="F106" s="36"/>
      <c r="G106" s="36"/>
      <c r="H106" s="36"/>
    </row>
    <row r="107" spans="1:8" x14ac:dyDescent="0.25">
      <c r="A107" s="4">
        <v>129</v>
      </c>
      <c r="B107" s="36" t="s">
        <v>5</v>
      </c>
      <c r="C107" s="36" t="s">
        <v>5</v>
      </c>
      <c r="D107" s="36"/>
      <c r="E107" s="36"/>
      <c r="F107" s="36"/>
      <c r="G107" s="36"/>
      <c r="H107" s="36"/>
    </row>
    <row r="108" spans="1:8" x14ac:dyDescent="0.25">
      <c r="A108" s="4">
        <v>130</v>
      </c>
      <c r="B108" s="36"/>
      <c r="C108" s="36"/>
      <c r="D108" s="36"/>
      <c r="E108" s="36"/>
      <c r="F108" s="36"/>
      <c r="G108" s="36"/>
      <c r="H108" s="36"/>
    </row>
    <row r="109" spans="1:8" x14ac:dyDescent="0.25">
      <c r="A109" s="4">
        <v>131</v>
      </c>
      <c r="B109" s="36"/>
      <c r="C109" s="36" t="s">
        <v>5</v>
      </c>
      <c r="D109" s="36"/>
      <c r="E109" s="36"/>
      <c r="F109" s="36"/>
      <c r="G109" s="36"/>
      <c r="H109" s="36"/>
    </row>
    <row r="110" spans="1:8" x14ac:dyDescent="0.25">
      <c r="A110" s="4">
        <v>132</v>
      </c>
      <c r="B110" s="36"/>
      <c r="C110" s="36"/>
      <c r="D110" s="36"/>
      <c r="E110" s="36"/>
      <c r="F110" s="36"/>
      <c r="G110" s="36"/>
      <c r="H110" s="36"/>
    </row>
    <row r="111" spans="1:8" x14ac:dyDescent="0.25">
      <c r="A111" s="4">
        <v>133</v>
      </c>
      <c r="B111" s="36"/>
      <c r="C111" s="36"/>
      <c r="D111" s="36"/>
      <c r="E111" s="36"/>
      <c r="F111" s="36"/>
      <c r="G111" s="36"/>
      <c r="H111" s="36"/>
    </row>
  </sheetData>
  <autoFilter ref="A4:H111" xr:uid="{C3A7C978-8B7B-40EF-B6C0-53146EB305D5}"/>
  <mergeCells count="4">
    <mergeCell ref="A1:H2"/>
    <mergeCell ref="I18:J18"/>
    <mergeCell ref="I27:K27"/>
    <mergeCell ref="I28:J28"/>
  </mergeCells>
  <conditionalFormatting sqref="I5:I16 I19:I26 I29:I39 I41:I61 I63:I78 B5:H111">
    <cfRule type="cellIs" dxfId="3850" priority="10" operator="equal">
      <formula>"Energia"</formula>
    </cfRule>
    <cfRule type="cellIs" dxfId="3849" priority="12" operator="equal">
      <formula>"Operação"</formula>
    </cfRule>
    <cfRule type="cellIs" dxfId="3848" priority="13" operator="equal">
      <formula>"Chuva"</formula>
    </cfRule>
    <cfRule type="cellIs" dxfId="3847" priority="14" operator="equal">
      <formula>"Elétrico"</formula>
    </cfRule>
    <cfRule type="cellIs" dxfId="3846" priority="15" operator="equal">
      <formula>"Mecânico"</formula>
    </cfRule>
    <cfRule type="cellIs" dxfId="3845" priority="16" operator="equal">
      <formula>"Ok"</formula>
    </cfRule>
  </conditionalFormatting>
  <conditionalFormatting sqref="I5:I16 I19:I26 I29:I39 I41:I61 I63:I78 B5:H111">
    <cfRule type="cellIs" dxfId="3844" priority="11" operator="equal">
      <formula>"Feito"</formula>
    </cfRule>
  </conditionalFormatting>
  <conditionalFormatting sqref="J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B5:H111">
    <cfRule type="cellIs" dxfId="3843" priority="8" operator="equal">
      <formula>"Energia"</formula>
    </cfRule>
  </conditionalFormatting>
  <conditionalFormatting sqref="G5:H111">
    <cfRule type="cellIs" dxfId="3842" priority="1" operator="equal">
      <formula>"Energia"</formula>
    </cfRule>
    <cfRule type="cellIs" dxfId="3841" priority="3" operator="equal">
      <formula>"Operação"</formula>
    </cfRule>
    <cfRule type="cellIs" dxfId="3840" priority="4" operator="equal">
      <formula>"Chuva"</formula>
    </cfRule>
    <cfRule type="cellIs" dxfId="3839" priority="5" operator="equal">
      <formula>"Elétrico"</formula>
    </cfRule>
    <cfRule type="cellIs" dxfId="3838" priority="6" operator="equal">
      <formula>"Mecânico"</formula>
    </cfRule>
    <cfRule type="cellIs" dxfId="3837" priority="7" operator="equal">
      <formula>"Ok"</formula>
    </cfRule>
  </conditionalFormatting>
  <conditionalFormatting sqref="G5:H111">
    <cfRule type="cellIs" dxfId="3836" priority="2" operator="equal">
      <formula>"Feito"</formula>
    </cfRule>
  </conditionalFormatting>
  <dataValidations count="2">
    <dataValidation type="list" errorStyle="warning" allowBlank="1" showInputMessage="1" sqref="B5:H1048576" xr:uid="{2CFCD9E1-6600-45BD-B90C-65AAA7318D22}">
      <formula1>$J$5:$J$10</formula1>
    </dataValidation>
    <dataValidation type="list" allowBlank="1" showInputMessage="1" showErrorMessage="1" sqref="I5:I16 I19:I26 J36:J39 J41:J61 J63:J76 I29:I78" xr:uid="{29770A9E-2A90-4319-8256-279E3A17C01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FC03-9737-4B97-8A6A-EE1EBAFF60D6}">
  <sheetPr codeName="Planilha99"/>
  <dimension ref="A1:F888"/>
  <sheetViews>
    <sheetView tabSelected="1" topLeftCell="A819" workbookViewId="0">
      <selection activeCell="M825" sqref="M825"/>
    </sheetView>
  </sheetViews>
  <sheetFormatPr defaultRowHeight="15" x14ac:dyDescent="0.25"/>
  <cols>
    <col min="1" max="1" width="13.140625" style="57" bestFit="1" customWidth="1"/>
    <col min="2" max="2" width="15.140625" style="57" customWidth="1"/>
    <col min="3" max="3" width="11.42578125" style="50" bestFit="1" customWidth="1"/>
    <col min="4" max="4" width="10.85546875" style="56" customWidth="1"/>
    <col min="5" max="5" width="10.7109375" style="56" customWidth="1"/>
    <col min="6" max="6" width="11.7109375" style="56" bestFit="1" customWidth="1"/>
  </cols>
  <sheetData>
    <row r="1" spans="1:6" ht="14.25" customHeight="1" x14ac:dyDescent="0.25">
      <c r="A1" s="57" t="s">
        <v>106</v>
      </c>
      <c r="B1" s="57" t="s">
        <v>2</v>
      </c>
      <c r="C1" s="50" t="s">
        <v>4</v>
      </c>
      <c r="D1" s="56" t="s">
        <v>107</v>
      </c>
      <c r="E1" s="56" t="s">
        <v>108</v>
      </c>
      <c r="F1" s="56" t="s">
        <v>109</v>
      </c>
    </row>
    <row r="2" spans="1:6" x14ac:dyDescent="0.25">
      <c r="A2" s="57" t="s">
        <v>5</v>
      </c>
      <c r="B2" s="57">
        <v>81</v>
      </c>
      <c r="C2" s="50">
        <v>44182</v>
      </c>
      <c r="D2" s="63">
        <f>YEAR((C2))</f>
        <v>2020</v>
      </c>
      <c r="E2" s="63" t="str">
        <f>TEXT(Tabela2[[#This Row],[Semana]],"mmmm")</f>
        <v>dezembro</v>
      </c>
      <c r="F2" t="str">
        <f>IF(MONTH(Tabela2[[#This Row],[Semana]])&lt;=6,"1ª Semestre","2ª Semestre")</f>
        <v>2ª Semestre</v>
      </c>
    </row>
    <row r="3" spans="1:6" x14ac:dyDescent="0.25">
      <c r="A3" s="57" t="s">
        <v>8</v>
      </c>
      <c r="B3" s="57">
        <v>12</v>
      </c>
      <c r="C3" s="50">
        <v>44182</v>
      </c>
      <c r="D3" s="63">
        <f t="shared" ref="D3:D66" si="0">YEAR((C3))</f>
        <v>2020</v>
      </c>
      <c r="E3" s="63" t="str">
        <f>TEXT(Tabela2[[#This Row],[Semana]],"mmmm")</f>
        <v>dezembro</v>
      </c>
      <c r="F3" t="str">
        <f>IF(MONTH(Tabela2[[#This Row],[Semana]])&lt;=6,"1ª Semestre","2ª Semestre")</f>
        <v>2ª Semestre</v>
      </c>
    </row>
    <row r="4" spans="1:6" x14ac:dyDescent="0.25">
      <c r="A4" s="57" t="s">
        <v>9</v>
      </c>
      <c r="B4" s="57">
        <v>3</v>
      </c>
      <c r="C4" s="50">
        <v>44182</v>
      </c>
      <c r="D4" s="63">
        <f t="shared" si="0"/>
        <v>2020</v>
      </c>
      <c r="E4" s="63" t="str">
        <f>TEXT(Tabela2[[#This Row],[Semana]],"mmmm")</f>
        <v>dezembro</v>
      </c>
      <c r="F4" t="str">
        <f>IF(MONTH(Tabela2[[#This Row],[Semana]])&lt;=6,"1ª Semestre","2ª Semestre")</f>
        <v>2ª Semestre</v>
      </c>
    </row>
    <row r="5" spans="1:6" x14ac:dyDescent="0.25">
      <c r="A5" s="57" t="s">
        <v>7</v>
      </c>
      <c r="B5" s="57">
        <v>12</v>
      </c>
      <c r="C5" s="50">
        <v>44182</v>
      </c>
      <c r="D5" s="63">
        <f t="shared" si="0"/>
        <v>2020</v>
      </c>
      <c r="E5" s="63" t="str">
        <f>TEXT(Tabela2[[#This Row],[Semana]],"mmmm")</f>
        <v>dezembro</v>
      </c>
      <c r="F5" t="str">
        <f>IF(MONTH(Tabela2[[#This Row],[Semana]])&lt;=6,"1ª Semestre","2ª Semestre")</f>
        <v>2ª Semestre</v>
      </c>
    </row>
    <row r="6" spans="1:6" x14ac:dyDescent="0.25">
      <c r="A6" s="57" t="s">
        <v>6</v>
      </c>
      <c r="B6" s="57">
        <v>24</v>
      </c>
      <c r="C6" s="50">
        <v>44182</v>
      </c>
      <c r="D6" s="63">
        <f t="shared" si="0"/>
        <v>2020</v>
      </c>
      <c r="E6" s="63" t="str">
        <f>TEXT(Tabela2[[#This Row],[Semana]],"mmmm")</f>
        <v>dezembro</v>
      </c>
      <c r="F6" t="str">
        <f>IF(MONTH(Tabela2[[#This Row],[Semana]])&lt;=6,"1ª Semestre","2ª Semestre")</f>
        <v>2ª Semestre</v>
      </c>
    </row>
    <row r="7" spans="1:6" x14ac:dyDescent="0.25">
      <c r="A7" s="57" t="s">
        <v>10</v>
      </c>
      <c r="B7" s="57">
        <v>2</v>
      </c>
      <c r="C7" s="50">
        <v>44182</v>
      </c>
      <c r="D7" s="63">
        <f t="shared" si="0"/>
        <v>2020</v>
      </c>
      <c r="E7" s="63" t="str">
        <f>TEXT(Tabela2[[#This Row],[Semana]],"mmmm")</f>
        <v>dezembro</v>
      </c>
      <c r="F7" t="str">
        <f>IF(MONTH(Tabela2[[#This Row],[Semana]])&lt;=6,"1ª Semestre","2ª Semestre")</f>
        <v>2ª Semestre</v>
      </c>
    </row>
    <row r="8" spans="1:6" x14ac:dyDescent="0.25">
      <c r="A8" s="57" t="s">
        <v>5</v>
      </c>
      <c r="B8" s="57">
        <v>101</v>
      </c>
      <c r="C8" s="50">
        <v>44190</v>
      </c>
      <c r="D8" s="63">
        <f t="shared" si="0"/>
        <v>2020</v>
      </c>
      <c r="E8" s="63" t="str">
        <f>TEXT(Tabela2[[#This Row],[Semana]],"mmmm")</f>
        <v>dezembro</v>
      </c>
      <c r="F8" t="str">
        <f>IF(MONTH(Tabela2[[#This Row],[Semana]])&lt;=6,"1ª Semestre","2ª Semestre")</f>
        <v>2ª Semestre</v>
      </c>
    </row>
    <row r="9" spans="1:6" x14ac:dyDescent="0.25">
      <c r="A9" s="57" t="s">
        <v>8</v>
      </c>
      <c r="B9" s="57">
        <v>10</v>
      </c>
      <c r="C9" s="50">
        <v>44190</v>
      </c>
      <c r="D9" s="63">
        <f t="shared" si="0"/>
        <v>2020</v>
      </c>
      <c r="E9" s="63" t="str">
        <f>TEXT(Tabela2[[#This Row],[Semana]],"mmmm")</f>
        <v>dezembro</v>
      </c>
      <c r="F9" t="str">
        <f>IF(MONTH(Tabela2[[#This Row],[Semana]])&lt;=6,"1ª Semestre","2ª Semestre")</f>
        <v>2ª Semestre</v>
      </c>
    </row>
    <row r="10" spans="1:6" x14ac:dyDescent="0.25">
      <c r="A10" s="57" t="s">
        <v>9</v>
      </c>
      <c r="B10" s="57">
        <v>6</v>
      </c>
      <c r="C10" s="50">
        <v>44190</v>
      </c>
      <c r="D10" s="63">
        <f t="shared" si="0"/>
        <v>2020</v>
      </c>
      <c r="E10" s="63" t="str">
        <f>TEXT(Tabela2[[#This Row],[Semana]],"mmmm")</f>
        <v>dezembro</v>
      </c>
      <c r="F10" t="str">
        <f>IF(MONTH(Tabela2[[#This Row],[Semana]])&lt;=6,"1ª Semestre","2ª Semestre")</f>
        <v>2ª Semestre</v>
      </c>
    </row>
    <row r="11" spans="1:6" x14ac:dyDescent="0.25">
      <c r="A11" s="57" t="s">
        <v>7</v>
      </c>
      <c r="B11" s="57">
        <v>2</v>
      </c>
      <c r="C11" s="50">
        <v>44190</v>
      </c>
      <c r="D11" s="63">
        <f t="shared" si="0"/>
        <v>2020</v>
      </c>
      <c r="E11" s="63" t="str">
        <f>TEXT(Tabela2[[#This Row],[Semana]],"mmmm")</f>
        <v>dezembro</v>
      </c>
      <c r="F11" t="str">
        <f>IF(MONTH(Tabela2[[#This Row],[Semana]])&lt;=6,"1ª Semestre","2ª Semestre")</f>
        <v>2ª Semestre</v>
      </c>
    </row>
    <row r="12" spans="1:6" x14ac:dyDescent="0.25">
      <c r="A12" s="57" t="s">
        <v>6</v>
      </c>
      <c r="B12" s="57">
        <v>0</v>
      </c>
      <c r="C12" s="50">
        <v>44190</v>
      </c>
      <c r="D12" s="63">
        <f t="shared" si="0"/>
        <v>2020</v>
      </c>
      <c r="E12" s="63" t="str">
        <f>TEXT(Tabela2[[#This Row],[Semana]],"mmmm")</f>
        <v>dezembro</v>
      </c>
      <c r="F12" t="str">
        <f>IF(MONTH(Tabela2[[#This Row],[Semana]])&lt;=6,"1ª Semestre","2ª Semestre")</f>
        <v>2ª Semestre</v>
      </c>
    </row>
    <row r="13" spans="1:6" x14ac:dyDescent="0.25">
      <c r="A13" s="57" t="s">
        <v>10</v>
      </c>
      <c r="B13" s="57">
        <v>7</v>
      </c>
      <c r="C13" s="50">
        <v>44190</v>
      </c>
      <c r="D13" s="63">
        <f t="shared" si="0"/>
        <v>2020</v>
      </c>
      <c r="E13" s="63" t="str">
        <f>TEXT(Tabela2[[#This Row],[Semana]],"mmmm")</f>
        <v>dezembro</v>
      </c>
      <c r="F13" t="str">
        <f>IF(MONTH(Tabela2[[#This Row],[Semana]])&lt;=6,"1ª Semestre","2ª Semestre")</f>
        <v>2ª Semestre</v>
      </c>
    </row>
    <row r="14" spans="1:6" x14ac:dyDescent="0.25">
      <c r="A14" s="57" t="s">
        <v>5</v>
      </c>
      <c r="B14" s="57">
        <v>38</v>
      </c>
      <c r="C14" s="50">
        <v>44198</v>
      </c>
      <c r="D14" s="63">
        <f t="shared" si="0"/>
        <v>2021</v>
      </c>
      <c r="E14" s="63" t="str">
        <f>TEXT(Tabela2[[#This Row],[Semana]],"mmmm")</f>
        <v>janeiro</v>
      </c>
      <c r="F14" t="str">
        <f>IF(MONTH(Tabela2[[#This Row],[Semana]])&lt;=6,"1ª Semestre","2ª Semestre")</f>
        <v>1ª Semestre</v>
      </c>
    </row>
    <row r="15" spans="1:6" x14ac:dyDescent="0.25">
      <c r="A15" s="57" t="s">
        <v>8</v>
      </c>
      <c r="B15" s="57">
        <v>12</v>
      </c>
      <c r="C15" s="50">
        <v>44198</v>
      </c>
      <c r="D15" s="63">
        <f t="shared" si="0"/>
        <v>2021</v>
      </c>
      <c r="E15" s="63" t="str">
        <f>TEXT(Tabela2[[#This Row],[Semana]],"mmmm")</f>
        <v>janeiro</v>
      </c>
      <c r="F15" t="str">
        <f>IF(MONTH(Tabela2[[#This Row],[Semana]])&lt;=6,"1ª Semestre","2ª Semestre")</f>
        <v>1ª Semestre</v>
      </c>
    </row>
    <row r="16" spans="1:6" x14ac:dyDescent="0.25">
      <c r="A16" s="57" t="s">
        <v>9</v>
      </c>
      <c r="B16" s="57">
        <v>12</v>
      </c>
      <c r="C16" s="50">
        <v>44198</v>
      </c>
      <c r="D16" s="63">
        <f t="shared" si="0"/>
        <v>2021</v>
      </c>
      <c r="E16" s="63" t="str">
        <f>TEXT(Tabela2[[#This Row],[Semana]],"mmmm")</f>
        <v>janeiro</v>
      </c>
      <c r="F16" t="str">
        <f>IF(MONTH(Tabela2[[#This Row],[Semana]])&lt;=6,"1ª Semestre","2ª Semestre")</f>
        <v>1ª Semestre</v>
      </c>
    </row>
    <row r="17" spans="1:6" x14ac:dyDescent="0.25">
      <c r="A17" s="57" t="s">
        <v>7</v>
      </c>
      <c r="B17" s="57">
        <v>0</v>
      </c>
      <c r="C17" s="50">
        <v>44198</v>
      </c>
      <c r="D17" s="63">
        <f t="shared" si="0"/>
        <v>2021</v>
      </c>
      <c r="E17" s="63" t="str">
        <f>TEXT(Tabela2[[#This Row],[Semana]],"mmmm")</f>
        <v>janeiro</v>
      </c>
      <c r="F17" t="str">
        <f>IF(MONTH(Tabela2[[#This Row],[Semana]])&lt;=6,"1ª Semestre","2ª Semestre")</f>
        <v>1ª Semestre</v>
      </c>
    </row>
    <row r="18" spans="1:6" x14ac:dyDescent="0.25">
      <c r="A18" s="57" t="s">
        <v>6</v>
      </c>
      <c r="B18" s="57">
        <v>39</v>
      </c>
      <c r="C18" s="50">
        <v>44198</v>
      </c>
      <c r="D18" s="63">
        <f t="shared" si="0"/>
        <v>2021</v>
      </c>
      <c r="E18" s="63" t="str">
        <f>TEXT(Tabela2[[#This Row],[Semana]],"mmmm")</f>
        <v>janeiro</v>
      </c>
      <c r="F18" t="str">
        <f>IF(MONTH(Tabela2[[#This Row],[Semana]])&lt;=6,"1ª Semestre","2ª Semestre")</f>
        <v>1ª Semestre</v>
      </c>
    </row>
    <row r="19" spans="1:6" x14ac:dyDescent="0.25">
      <c r="A19" s="57" t="s">
        <v>10</v>
      </c>
      <c r="B19" s="57">
        <v>8</v>
      </c>
      <c r="C19" s="50">
        <v>44198</v>
      </c>
      <c r="D19" s="63">
        <f t="shared" si="0"/>
        <v>2021</v>
      </c>
      <c r="E19" s="63" t="str">
        <f>TEXT(Tabela2[[#This Row],[Semana]],"mmmm")</f>
        <v>janeiro</v>
      </c>
      <c r="F19" t="str">
        <f>IF(MONTH(Tabela2[[#This Row],[Semana]])&lt;=6,"1ª Semestre","2ª Semestre")</f>
        <v>1ª Semestre</v>
      </c>
    </row>
    <row r="20" spans="1:6" x14ac:dyDescent="0.25">
      <c r="A20" s="57" t="s">
        <v>5</v>
      </c>
      <c r="B20" s="57">
        <v>38</v>
      </c>
      <c r="C20" s="50">
        <v>44210</v>
      </c>
      <c r="D20" s="63">
        <f t="shared" si="0"/>
        <v>2021</v>
      </c>
      <c r="E20" s="63" t="str">
        <f>TEXT(Tabela2[[#This Row],[Semana]],"mmmm")</f>
        <v>janeiro</v>
      </c>
      <c r="F20" t="str">
        <f>IF(MONTH(Tabela2[[#This Row],[Semana]])&lt;=6,"1ª Semestre","2ª Semestre")</f>
        <v>1ª Semestre</v>
      </c>
    </row>
    <row r="21" spans="1:6" x14ac:dyDescent="0.25">
      <c r="A21" s="57" t="s">
        <v>8</v>
      </c>
      <c r="B21" s="57">
        <v>13</v>
      </c>
      <c r="C21" s="50">
        <v>44210</v>
      </c>
      <c r="D21" s="63">
        <f t="shared" si="0"/>
        <v>2021</v>
      </c>
      <c r="E21" s="63" t="str">
        <f>TEXT(Tabela2[[#This Row],[Semana]],"mmmm")</f>
        <v>janeiro</v>
      </c>
      <c r="F21" t="str">
        <f>IF(MONTH(Tabela2[[#This Row],[Semana]])&lt;=6,"1ª Semestre","2ª Semestre")</f>
        <v>1ª Semestre</v>
      </c>
    </row>
    <row r="22" spans="1:6" x14ac:dyDescent="0.25">
      <c r="A22" s="57" t="s">
        <v>9</v>
      </c>
      <c r="B22" s="57">
        <v>9</v>
      </c>
      <c r="C22" s="50">
        <v>44210</v>
      </c>
      <c r="D22" s="63">
        <f t="shared" si="0"/>
        <v>2021</v>
      </c>
      <c r="E22" s="63" t="str">
        <f>TEXT(Tabela2[[#This Row],[Semana]],"mmmm")</f>
        <v>janeiro</v>
      </c>
      <c r="F22" t="str">
        <f>IF(MONTH(Tabela2[[#This Row],[Semana]])&lt;=6,"1ª Semestre","2ª Semestre")</f>
        <v>1ª Semestre</v>
      </c>
    </row>
    <row r="23" spans="1:6" x14ac:dyDescent="0.25">
      <c r="A23" s="57" t="s">
        <v>7</v>
      </c>
      <c r="B23" s="57">
        <v>0</v>
      </c>
      <c r="C23" s="50">
        <v>44210</v>
      </c>
      <c r="D23" s="63">
        <f t="shared" si="0"/>
        <v>2021</v>
      </c>
      <c r="E23" s="63" t="str">
        <f>TEXT(Tabela2[[#This Row],[Semana]],"mmmm")</f>
        <v>janeiro</v>
      </c>
      <c r="F23" t="str">
        <f>IF(MONTH(Tabela2[[#This Row],[Semana]])&lt;=6,"1ª Semestre","2ª Semestre")</f>
        <v>1ª Semestre</v>
      </c>
    </row>
    <row r="24" spans="1:6" x14ac:dyDescent="0.25">
      <c r="A24" s="57" t="s">
        <v>6</v>
      </c>
      <c r="B24" s="57">
        <v>0</v>
      </c>
      <c r="C24" s="50">
        <v>44210</v>
      </c>
      <c r="D24" s="63">
        <f t="shared" si="0"/>
        <v>2021</v>
      </c>
      <c r="E24" s="63" t="str">
        <f>TEXT(Tabela2[[#This Row],[Semana]],"mmmm")</f>
        <v>janeiro</v>
      </c>
      <c r="F24" t="str">
        <f>IF(MONTH(Tabela2[[#This Row],[Semana]])&lt;=6,"1ª Semestre","2ª Semestre")</f>
        <v>1ª Semestre</v>
      </c>
    </row>
    <row r="25" spans="1:6" x14ac:dyDescent="0.25">
      <c r="A25" s="57" t="s">
        <v>10</v>
      </c>
      <c r="B25" s="57">
        <v>1</v>
      </c>
      <c r="C25" s="50">
        <v>44210</v>
      </c>
      <c r="D25" s="63">
        <f t="shared" si="0"/>
        <v>2021</v>
      </c>
      <c r="E25" s="63" t="str">
        <f>TEXT(Tabela2[[#This Row],[Semana]],"mmmm")</f>
        <v>janeiro</v>
      </c>
      <c r="F25" t="str">
        <f>IF(MONTH(Tabela2[[#This Row],[Semana]])&lt;=6,"1ª Semestre","2ª Semestre")</f>
        <v>1ª Semestre</v>
      </c>
    </row>
    <row r="26" spans="1:6" x14ac:dyDescent="0.25">
      <c r="A26" s="57" t="s">
        <v>5</v>
      </c>
      <c r="B26" s="57">
        <v>118</v>
      </c>
      <c r="C26" s="50">
        <v>44218</v>
      </c>
      <c r="D26" s="63">
        <f t="shared" si="0"/>
        <v>2021</v>
      </c>
      <c r="E26" s="63" t="str">
        <f>TEXT(Tabela2[[#This Row],[Semana]],"mmmm")</f>
        <v>janeiro</v>
      </c>
      <c r="F26" t="str">
        <f>IF(MONTH(Tabela2[[#This Row],[Semana]])&lt;=6,"1ª Semestre","2ª Semestre")</f>
        <v>1ª Semestre</v>
      </c>
    </row>
    <row r="27" spans="1:6" x14ac:dyDescent="0.25">
      <c r="A27" s="57" t="s">
        <v>8</v>
      </c>
      <c r="B27" s="57">
        <v>19</v>
      </c>
      <c r="C27" s="50">
        <v>44218</v>
      </c>
      <c r="D27" s="63">
        <f t="shared" si="0"/>
        <v>2021</v>
      </c>
      <c r="E27" s="63" t="str">
        <f>TEXT(Tabela2[[#This Row],[Semana]],"mmmm")</f>
        <v>janeiro</v>
      </c>
      <c r="F27" t="str">
        <f>IF(MONTH(Tabela2[[#This Row],[Semana]])&lt;=6,"1ª Semestre","2ª Semestre")</f>
        <v>1ª Semestre</v>
      </c>
    </row>
    <row r="28" spans="1:6" x14ac:dyDescent="0.25">
      <c r="A28" s="57" t="s">
        <v>9</v>
      </c>
      <c r="B28" s="57">
        <v>4</v>
      </c>
      <c r="C28" s="50">
        <v>44218</v>
      </c>
      <c r="D28" s="63">
        <f t="shared" si="0"/>
        <v>2021</v>
      </c>
      <c r="E28" s="63" t="str">
        <f>TEXT(Tabela2[[#This Row],[Semana]],"mmmm")</f>
        <v>janeiro</v>
      </c>
      <c r="F28" t="str">
        <f>IF(MONTH(Tabela2[[#This Row],[Semana]])&lt;=6,"1ª Semestre","2ª Semestre")</f>
        <v>1ª Semestre</v>
      </c>
    </row>
    <row r="29" spans="1:6" x14ac:dyDescent="0.25">
      <c r="A29" s="57" t="s">
        <v>7</v>
      </c>
      <c r="B29" s="57">
        <v>19</v>
      </c>
      <c r="C29" s="50">
        <v>44218</v>
      </c>
      <c r="D29" s="63">
        <f t="shared" si="0"/>
        <v>2021</v>
      </c>
      <c r="E29" s="63" t="str">
        <f>TEXT(Tabela2[[#This Row],[Semana]],"mmmm")</f>
        <v>janeiro</v>
      </c>
      <c r="F29" t="str">
        <f>IF(MONTH(Tabela2[[#This Row],[Semana]])&lt;=6,"1ª Semestre","2ª Semestre")</f>
        <v>1ª Semestre</v>
      </c>
    </row>
    <row r="30" spans="1:6" x14ac:dyDescent="0.25">
      <c r="A30" s="57" t="s">
        <v>6</v>
      </c>
      <c r="B30" s="57">
        <v>0</v>
      </c>
      <c r="C30" s="50">
        <v>44218</v>
      </c>
      <c r="D30" s="63">
        <f t="shared" si="0"/>
        <v>2021</v>
      </c>
      <c r="E30" s="63" t="str">
        <f>TEXT(Tabela2[[#This Row],[Semana]],"mmmm")</f>
        <v>janeiro</v>
      </c>
      <c r="F30" t="str">
        <f>IF(MONTH(Tabela2[[#This Row],[Semana]])&lt;=6,"1ª Semestre","2ª Semestre")</f>
        <v>1ª Semestre</v>
      </c>
    </row>
    <row r="31" spans="1:6" x14ac:dyDescent="0.25">
      <c r="A31" s="57" t="s">
        <v>10</v>
      </c>
      <c r="B31" s="57">
        <v>19</v>
      </c>
      <c r="C31" s="50">
        <v>44218</v>
      </c>
      <c r="D31" s="63">
        <f t="shared" si="0"/>
        <v>2021</v>
      </c>
      <c r="E31" s="63" t="str">
        <f>TEXT(Tabela2[[#This Row],[Semana]],"mmmm")</f>
        <v>janeiro</v>
      </c>
      <c r="F31" t="str">
        <f>IF(MONTH(Tabela2[[#This Row],[Semana]])&lt;=6,"1ª Semestre","2ª Semestre")</f>
        <v>1ª Semestre</v>
      </c>
    </row>
    <row r="32" spans="1:6" x14ac:dyDescent="0.25">
      <c r="A32" s="57" t="s">
        <v>5</v>
      </c>
      <c r="B32" s="57">
        <v>122</v>
      </c>
      <c r="C32" s="50">
        <v>44226</v>
      </c>
      <c r="D32" s="63">
        <f t="shared" si="0"/>
        <v>2021</v>
      </c>
      <c r="E32" s="63" t="str">
        <f>TEXT(Tabela2[[#This Row],[Semana]],"mmmm")</f>
        <v>janeiro</v>
      </c>
      <c r="F32" t="str">
        <f>IF(MONTH(Tabela2[[#This Row],[Semana]])&lt;=6,"1ª Semestre","2ª Semestre")</f>
        <v>1ª Semestre</v>
      </c>
    </row>
    <row r="33" spans="1:6" x14ac:dyDescent="0.25">
      <c r="A33" s="57" t="s">
        <v>8</v>
      </c>
      <c r="B33" s="57">
        <v>12</v>
      </c>
      <c r="C33" s="50">
        <v>44226</v>
      </c>
      <c r="D33" s="63">
        <f t="shared" si="0"/>
        <v>2021</v>
      </c>
      <c r="E33" s="63" t="str">
        <f>TEXT(Tabela2[[#This Row],[Semana]],"mmmm")</f>
        <v>janeiro</v>
      </c>
      <c r="F33" t="str">
        <f>IF(MONTH(Tabela2[[#This Row],[Semana]])&lt;=6,"1ª Semestre","2ª Semestre")</f>
        <v>1ª Semestre</v>
      </c>
    </row>
    <row r="34" spans="1:6" x14ac:dyDescent="0.25">
      <c r="A34" s="57" t="s">
        <v>9</v>
      </c>
      <c r="B34" s="57">
        <v>0</v>
      </c>
      <c r="C34" s="50">
        <v>44226</v>
      </c>
      <c r="D34" s="63">
        <f t="shared" si="0"/>
        <v>2021</v>
      </c>
      <c r="E34" s="63" t="str">
        <f>TEXT(Tabela2[[#This Row],[Semana]],"mmmm")</f>
        <v>janeiro</v>
      </c>
      <c r="F34" t="str">
        <f>IF(MONTH(Tabela2[[#This Row],[Semana]])&lt;=6,"1ª Semestre","2ª Semestre")</f>
        <v>1ª Semestre</v>
      </c>
    </row>
    <row r="35" spans="1:6" x14ac:dyDescent="0.25">
      <c r="A35" s="57" t="s">
        <v>7</v>
      </c>
      <c r="B35" s="57">
        <v>18</v>
      </c>
      <c r="C35" s="50">
        <v>44226</v>
      </c>
      <c r="D35" s="63">
        <f t="shared" si="0"/>
        <v>2021</v>
      </c>
      <c r="E35" s="63" t="str">
        <f>TEXT(Tabela2[[#This Row],[Semana]],"mmmm")</f>
        <v>janeiro</v>
      </c>
      <c r="F35" t="str">
        <f>IF(MONTH(Tabela2[[#This Row],[Semana]])&lt;=6,"1ª Semestre","2ª Semestre")</f>
        <v>1ª Semestre</v>
      </c>
    </row>
    <row r="36" spans="1:6" x14ac:dyDescent="0.25">
      <c r="A36" s="57" t="s">
        <v>6</v>
      </c>
      <c r="B36" s="57">
        <v>2</v>
      </c>
      <c r="C36" s="50">
        <v>44226</v>
      </c>
      <c r="D36" s="63">
        <f t="shared" si="0"/>
        <v>2021</v>
      </c>
      <c r="E36" s="63" t="str">
        <f>TEXT(Tabela2[[#This Row],[Semana]],"mmmm")</f>
        <v>janeiro</v>
      </c>
      <c r="F36" t="str">
        <f>IF(MONTH(Tabela2[[#This Row],[Semana]])&lt;=6,"1ª Semestre","2ª Semestre")</f>
        <v>1ª Semestre</v>
      </c>
    </row>
    <row r="37" spans="1:6" x14ac:dyDescent="0.25">
      <c r="A37" s="57" t="s">
        <v>10</v>
      </c>
      <c r="B37" s="57">
        <v>21</v>
      </c>
      <c r="C37" s="50">
        <v>44226</v>
      </c>
      <c r="D37" s="63">
        <f t="shared" si="0"/>
        <v>2021</v>
      </c>
      <c r="E37" s="63" t="str">
        <f>TEXT(Tabela2[[#This Row],[Semana]],"mmmm")</f>
        <v>janeiro</v>
      </c>
      <c r="F37" t="str">
        <f>IF(MONTH(Tabela2[[#This Row],[Semana]])&lt;=6,"1ª Semestre","2ª Semestre")</f>
        <v>1ª Semestre</v>
      </c>
    </row>
    <row r="38" spans="1:6" x14ac:dyDescent="0.25">
      <c r="A38" s="57" t="s">
        <v>5</v>
      </c>
      <c r="B38" s="57">
        <v>10</v>
      </c>
      <c r="C38" s="50">
        <v>44234</v>
      </c>
      <c r="D38" s="63">
        <f t="shared" si="0"/>
        <v>2021</v>
      </c>
      <c r="E38" s="63" t="str">
        <f>TEXT(Tabela2[[#This Row],[Semana]],"mmmm")</f>
        <v>fevereiro</v>
      </c>
      <c r="F38" t="str">
        <f>IF(MONTH(Tabela2[[#This Row],[Semana]])&lt;=6,"1ª Semestre","2ª Semestre")</f>
        <v>1ª Semestre</v>
      </c>
    </row>
    <row r="39" spans="1:6" x14ac:dyDescent="0.25">
      <c r="A39" s="57" t="s">
        <v>8</v>
      </c>
      <c r="B39" s="57">
        <v>2</v>
      </c>
      <c r="C39" s="50">
        <v>44234</v>
      </c>
      <c r="D39" s="63">
        <f t="shared" si="0"/>
        <v>2021</v>
      </c>
      <c r="E39" s="63" t="str">
        <f>TEXT(Tabela2[[#This Row],[Semana]],"mmmm")</f>
        <v>fevereiro</v>
      </c>
      <c r="F39" t="str">
        <f>IF(MONTH(Tabela2[[#This Row],[Semana]])&lt;=6,"1ª Semestre","2ª Semestre")</f>
        <v>1ª Semestre</v>
      </c>
    </row>
    <row r="40" spans="1:6" x14ac:dyDescent="0.25">
      <c r="A40" s="57" t="s">
        <v>9</v>
      </c>
      <c r="B40" s="57">
        <v>1</v>
      </c>
      <c r="C40" s="50">
        <v>44234</v>
      </c>
      <c r="D40" s="63">
        <f t="shared" si="0"/>
        <v>2021</v>
      </c>
      <c r="E40" s="63" t="str">
        <f>TEXT(Tabela2[[#This Row],[Semana]],"mmmm")</f>
        <v>fevereiro</v>
      </c>
      <c r="F40" t="str">
        <f>IF(MONTH(Tabela2[[#This Row],[Semana]])&lt;=6,"1ª Semestre","2ª Semestre")</f>
        <v>1ª Semestre</v>
      </c>
    </row>
    <row r="41" spans="1:6" x14ac:dyDescent="0.25">
      <c r="A41" s="57" t="s">
        <v>7</v>
      </c>
      <c r="B41" s="57">
        <v>0</v>
      </c>
      <c r="C41" s="50">
        <v>44234</v>
      </c>
      <c r="D41" s="63">
        <f t="shared" si="0"/>
        <v>2021</v>
      </c>
      <c r="E41" s="63" t="str">
        <f>TEXT(Tabela2[[#This Row],[Semana]],"mmmm")</f>
        <v>fevereiro</v>
      </c>
      <c r="F41" t="str">
        <f>IF(MONTH(Tabela2[[#This Row],[Semana]])&lt;=6,"1ª Semestre","2ª Semestre")</f>
        <v>1ª Semestre</v>
      </c>
    </row>
    <row r="42" spans="1:6" x14ac:dyDescent="0.25">
      <c r="A42" s="57" t="s">
        <v>6</v>
      </c>
      <c r="B42" s="57">
        <v>26</v>
      </c>
      <c r="C42" s="50">
        <v>44234</v>
      </c>
      <c r="D42" s="63">
        <f t="shared" si="0"/>
        <v>2021</v>
      </c>
      <c r="E42" s="63" t="str">
        <f>TEXT(Tabela2[[#This Row],[Semana]],"mmmm")</f>
        <v>fevereiro</v>
      </c>
      <c r="F42" t="str">
        <f>IF(MONTH(Tabela2[[#This Row],[Semana]])&lt;=6,"1ª Semestre","2ª Semestre")</f>
        <v>1ª Semestre</v>
      </c>
    </row>
    <row r="43" spans="1:6" x14ac:dyDescent="0.25">
      <c r="A43" s="57" t="s">
        <v>10</v>
      </c>
      <c r="B43" s="57">
        <v>1</v>
      </c>
      <c r="C43" s="50">
        <v>44234</v>
      </c>
      <c r="D43" s="63">
        <f t="shared" si="0"/>
        <v>2021</v>
      </c>
      <c r="E43" s="63" t="str">
        <f>TEXT(Tabela2[[#This Row],[Semana]],"mmmm")</f>
        <v>fevereiro</v>
      </c>
      <c r="F43" t="str">
        <f>IF(MONTH(Tabela2[[#This Row],[Semana]])&lt;=6,"1ª Semestre","2ª Semestre")</f>
        <v>1ª Semestre</v>
      </c>
    </row>
    <row r="44" spans="1:6" x14ac:dyDescent="0.25">
      <c r="A44" s="57" t="s">
        <v>5</v>
      </c>
      <c r="B44" s="57">
        <v>9</v>
      </c>
      <c r="C44" s="50">
        <v>44242</v>
      </c>
      <c r="D44" s="63">
        <f t="shared" si="0"/>
        <v>2021</v>
      </c>
      <c r="E44" s="63" t="str">
        <f>TEXT(Tabela2[[#This Row],[Semana]],"mmmm")</f>
        <v>fevereiro</v>
      </c>
      <c r="F44" t="str">
        <f>IF(MONTH(Tabela2[[#This Row],[Semana]])&lt;=6,"1ª Semestre","2ª Semestre")</f>
        <v>1ª Semestre</v>
      </c>
    </row>
    <row r="45" spans="1:6" x14ac:dyDescent="0.25">
      <c r="A45" s="57" t="s">
        <v>8</v>
      </c>
      <c r="B45" s="57">
        <v>6</v>
      </c>
      <c r="C45" s="50">
        <v>44242</v>
      </c>
      <c r="D45" s="63">
        <f t="shared" si="0"/>
        <v>2021</v>
      </c>
      <c r="E45" s="63" t="str">
        <f>TEXT(Tabela2[[#This Row],[Semana]],"mmmm")</f>
        <v>fevereiro</v>
      </c>
      <c r="F45" t="str">
        <f>IF(MONTH(Tabela2[[#This Row],[Semana]])&lt;=6,"1ª Semestre","2ª Semestre")</f>
        <v>1ª Semestre</v>
      </c>
    </row>
    <row r="46" spans="1:6" x14ac:dyDescent="0.25">
      <c r="A46" s="57" t="s">
        <v>9</v>
      </c>
      <c r="B46" s="57">
        <v>0</v>
      </c>
      <c r="C46" s="50">
        <v>44242</v>
      </c>
      <c r="D46" s="63">
        <f t="shared" si="0"/>
        <v>2021</v>
      </c>
      <c r="E46" s="63" t="str">
        <f>TEXT(Tabela2[[#This Row],[Semana]],"mmmm")</f>
        <v>fevereiro</v>
      </c>
      <c r="F46" t="str">
        <f>IF(MONTH(Tabela2[[#This Row],[Semana]])&lt;=6,"1ª Semestre","2ª Semestre")</f>
        <v>1ª Semestre</v>
      </c>
    </row>
    <row r="47" spans="1:6" x14ac:dyDescent="0.25">
      <c r="A47" s="57" t="s">
        <v>7</v>
      </c>
      <c r="B47" s="57">
        <v>0</v>
      </c>
      <c r="C47" s="50">
        <v>44242</v>
      </c>
      <c r="D47" s="63">
        <f t="shared" si="0"/>
        <v>2021</v>
      </c>
      <c r="E47" s="63" t="str">
        <f>TEXT(Tabela2[[#This Row],[Semana]],"mmmm")</f>
        <v>fevereiro</v>
      </c>
      <c r="F47" t="str">
        <f>IF(MONTH(Tabela2[[#This Row],[Semana]])&lt;=6,"1ª Semestre","2ª Semestre")</f>
        <v>1ª Semestre</v>
      </c>
    </row>
    <row r="48" spans="1:6" x14ac:dyDescent="0.25">
      <c r="A48" s="57" t="s">
        <v>6</v>
      </c>
      <c r="B48" s="57">
        <v>1</v>
      </c>
      <c r="C48" s="50">
        <v>44242</v>
      </c>
      <c r="D48" s="63">
        <f t="shared" si="0"/>
        <v>2021</v>
      </c>
      <c r="E48" s="63" t="str">
        <f>TEXT(Tabela2[[#This Row],[Semana]],"mmmm")</f>
        <v>fevereiro</v>
      </c>
      <c r="F48" t="str">
        <f>IF(MONTH(Tabela2[[#This Row],[Semana]])&lt;=6,"1ª Semestre","2ª Semestre")</f>
        <v>1ª Semestre</v>
      </c>
    </row>
    <row r="49" spans="1:6" x14ac:dyDescent="0.25">
      <c r="A49" s="57" t="s">
        <v>10</v>
      </c>
      <c r="B49" s="57">
        <v>2</v>
      </c>
      <c r="C49" s="50">
        <v>44242</v>
      </c>
      <c r="D49" s="63">
        <f t="shared" si="0"/>
        <v>2021</v>
      </c>
      <c r="E49" s="63" t="str">
        <f>TEXT(Tabela2[[#This Row],[Semana]],"mmmm")</f>
        <v>fevereiro</v>
      </c>
      <c r="F49" t="str">
        <f>IF(MONTH(Tabela2[[#This Row],[Semana]])&lt;=6,"1ª Semestre","2ª Semestre")</f>
        <v>1ª Semestre</v>
      </c>
    </row>
    <row r="50" spans="1:6" x14ac:dyDescent="0.25">
      <c r="A50" s="57" t="s">
        <v>5</v>
      </c>
      <c r="B50" s="57">
        <v>14</v>
      </c>
      <c r="C50" s="50">
        <v>44250</v>
      </c>
      <c r="D50" s="63">
        <f t="shared" si="0"/>
        <v>2021</v>
      </c>
      <c r="E50" s="63" t="str">
        <f>TEXT(Tabela2[[#This Row],[Semana]],"mmmm")</f>
        <v>fevereiro</v>
      </c>
      <c r="F50" t="str">
        <f>IF(MONTH(Tabela2[[#This Row],[Semana]])&lt;=6,"1ª Semestre","2ª Semestre")</f>
        <v>1ª Semestre</v>
      </c>
    </row>
    <row r="51" spans="1:6" x14ac:dyDescent="0.25">
      <c r="A51" s="57" t="s">
        <v>8</v>
      </c>
      <c r="B51" s="57">
        <v>1</v>
      </c>
      <c r="C51" s="50">
        <v>44250</v>
      </c>
      <c r="D51" s="63">
        <f t="shared" si="0"/>
        <v>2021</v>
      </c>
      <c r="E51" s="63" t="str">
        <f>TEXT(Tabela2[[#This Row],[Semana]],"mmmm")</f>
        <v>fevereiro</v>
      </c>
      <c r="F51" t="str">
        <f>IF(MONTH(Tabela2[[#This Row],[Semana]])&lt;=6,"1ª Semestre","2ª Semestre")</f>
        <v>1ª Semestre</v>
      </c>
    </row>
    <row r="52" spans="1:6" x14ac:dyDescent="0.25">
      <c r="A52" s="57" t="s">
        <v>9</v>
      </c>
      <c r="B52" s="57">
        <v>1</v>
      </c>
      <c r="C52" s="50">
        <v>44250</v>
      </c>
      <c r="D52" s="63">
        <f t="shared" si="0"/>
        <v>2021</v>
      </c>
      <c r="E52" s="63" t="str">
        <f>TEXT(Tabela2[[#This Row],[Semana]],"mmmm")</f>
        <v>fevereiro</v>
      </c>
      <c r="F52" t="str">
        <f>IF(MONTH(Tabela2[[#This Row],[Semana]])&lt;=6,"1ª Semestre","2ª Semestre")</f>
        <v>1ª Semestre</v>
      </c>
    </row>
    <row r="53" spans="1:6" x14ac:dyDescent="0.25">
      <c r="A53" s="57" t="s">
        <v>7</v>
      </c>
      <c r="B53" s="57">
        <v>0</v>
      </c>
      <c r="C53" s="50">
        <v>44250</v>
      </c>
      <c r="D53" s="63">
        <f t="shared" si="0"/>
        <v>2021</v>
      </c>
      <c r="E53" s="63" t="str">
        <f>TEXT(Tabela2[[#This Row],[Semana]],"mmmm")</f>
        <v>fevereiro</v>
      </c>
      <c r="F53" t="str">
        <f>IF(MONTH(Tabela2[[#This Row],[Semana]])&lt;=6,"1ª Semestre","2ª Semestre")</f>
        <v>1ª Semestre</v>
      </c>
    </row>
    <row r="54" spans="1:6" x14ac:dyDescent="0.25">
      <c r="A54" s="57" t="s">
        <v>6</v>
      </c>
      <c r="B54" s="57">
        <v>1</v>
      </c>
      <c r="C54" s="50">
        <v>44250</v>
      </c>
      <c r="D54" s="63">
        <f t="shared" si="0"/>
        <v>2021</v>
      </c>
      <c r="E54" s="63" t="str">
        <f>TEXT(Tabela2[[#This Row],[Semana]],"mmmm")</f>
        <v>fevereiro</v>
      </c>
      <c r="F54" t="str">
        <f>IF(MONTH(Tabela2[[#This Row],[Semana]])&lt;=6,"1ª Semestre","2ª Semestre")</f>
        <v>1ª Semestre</v>
      </c>
    </row>
    <row r="55" spans="1:6" x14ac:dyDescent="0.25">
      <c r="A55" s="57" t="s">
        <v>10</v>
      </c>
      <c r="B55" s="57">
        <v>0</v>
      </c>
      <c r="C55" s="50">
        <v>44250</v>
      </c>
      <c r="D55" s="63">
        <f t="shared" si="0"/>
        <v>2021</v>
      </c>
      <c r="E55" s="63" t="str">
        <f>TEXT(Tabela2[[#This Row],[Semana]],"mmmm")</f>
        <v>fevereiro</v>
      </c>
      <c r="F55" t="str">
        <f>IF(MONTH(Tabela2[[#This Row],[Semana]])&lt;=6,"1ª Semestre","2ª Semestre")</f>
        <v>1ª Semestre</v>
      </c>
    </row>
    <row r="56" spans="1:6" x14ac:dyDescent="0.25">
      <c r="A56" s="57" t="s">
        <v>5</v>
      </c>
      <c r="B56" s="57">
        <v>75</v>
      </c>
      <c r="C56" s="50">
        <v>44258</v>
      </c>
      <c r="D56" s="63">
        <f t="shared" si="0"/>
        <v>2021</v>
      </c>
      <c r="E56" s="63" t="str">
        <f>TEXT(Tabela2[[#This Row],[Semana]],"mmmm")</f>
        <v>março</v>
      </c>
      <c r="F56" t="str">
        <f>IF(MONTH(Tabela2[[#This Row],[Semana]])&lt;=6,"1ª Semestre","2ª Semestre")</f>
        <v>1ª Semestre</v>
      </c>
    </row>
    <row r="57" spans="1:6" x14ac:dyDescent="0.25">
      <c r="A57" s="57" t="s">
        <v>8</v>
      </c>
      <c r="B57" s="57">
        <v>12</v>
      </c>
      <c r="C57" s="50">
        <v>44258</v>
      </c>
      <c r="D57" s="63">
        <f t="shared" si="0"/>
        <v>2021</v>
      </c>
      <c r="E57" s="63" t="str">
        <f>TEXT(Tabela2[[#This Row],[Semana]],"mmmm")</f>
        <v>março</v>
      </c>
      <c r="F57" t="str">
        <f>IF(MONTH(Tabela2[[#This Row],[Semana]])&lt;=6,"1ª Semestre","2ª Semestre")</f>
        <v>1ª Semestre</v>
      </c>
    </row>
    <row r="58" spans="1:6" x14ac:dyDescent="0.25">
      <c r="A58" s="57" t="s">
        <v>9</v>
      </c>
      <c r="B58" s="57">
        <v>15</v>
      </c>
      <c r="C58" s="50">
        <v>44258</v>
      </c>
      <c r="D58" s="63">
        <f t="shared" si="0"/>
        <v>2021</v>
      </c>
      <c r="E58" s="63" t="str">
        <f>TEXT(Tabela2[[#This Row],[Semana]],"mmmm")</f>
        <v>março</v>
      </c>
      <c r="F58" t="str">
        <f>IF(MONTH(Tabela2[[#This Row],[Semana]])&lt;=6,"1ª Semestre","2ª Semestre")</f>
        <v>1ª Semestre</v>
      </c>
    </row>
    <row r="59" spans="1:6" x14ac:dyDescent="0.25">
      <c r="A59" s="57" t="s">
        <v>7</v>
      </c>
      <c r="B59" s="57">
        <v>2</v>
      </c>
      <c r="C59" s="50">
        <v>44258</v>
      </c>
      <c r="D59" s="63">
        <f t="shared" si="0"/>
        <v>2021</v>
      </c>
      <c r="E59" s="63" t="str">
        <f>TEXT(Tabela2[[#This Row],[Semana]],"mmmm")</f>
        <v>março</v>
      </c>
      <c r="F59" t="str">
        <f>IF(MONTH(Tabela2[[#This Row],[Semana]])&lt;=6,"1ª Semestre","2ª Semestre")</f>
        <v>1ª Semestre</v>
      </c>
    </row>
    <row r="60" spans="1:6" x14ac:dyDescent="0.25">
      <c r="A60" s="57" t="s">
        <v>6</v>
      </c>
      <c r="B60" s="57">
        <v>11</v>
      </c>
      <c r="C60" s="50">
        <v>44258</v>
      </c>
      <c r="D60" s="63">
        <f t="shared" si="0"/>
        <v>2021</v>
      </c>
      <c r="E60" s="63" t="str">
        <f>TEXT(Tabela2[[#This Row],[Semana]],"mmmm")</f>
        <v>março</v>
      </c>
      <c r="F60" t="str">
        <f>IF(MONTH(Tabela2[[#This Row],[Semana]])&lt;=6,"1ª Semestre","2ª Semestre")</f>
        <v>1ª Semestre</v>
      </c>
    </row>
    <row r="61" spans="1:6" x14ac:dyDescent="0.25">
      <c r="A61" s="57" t="s">
        <v>10</v>
      </c>
      <c r="B61" s="57">
        <v>12</v>
      </c>
      <c r="C61" s="50">
        <v>44258</v>
      </c>
      <c r="D61" s="63">
        <f t="shared" si="0"/>
        <v>2021</v>
      </c>
      <c r="E61" s="63" t="str">
        <f>TEXT(Tabela2[[#This Row],[Semana]],"mmmm")</f>
        <v>março</v>
      </c>
      <c r="F61" t="str">
        <f>IF(MONTH(Tabela2[[#This Row],[Semana]])&lt;=6,"1ª Semestre","2ª Semestre")</f>
        <v>1ª Semestre</v>
      </c>
    </row>
    <row r="62" spans="1:6" x14ac:dyDescent="0.25">
      <c r="A62" s="57" t="s">
        <v>5</v>
      </c>
      <c r="B62" s="57">
        <v>93</v>
      </c>
      <c r="C62" s="50">
        <v>44266</v>
      </c>
      <c r="D62" s="63">
        <f t="shared" si="0"/>
        <v>2021</v>
      </c>
      <c r="E62" s="63" t="str">
        <f>TEXT(Tabela2[[#This Row],[Semana]],"mmmm")</f>
        <v>março</v>
      </c>
      <c r="F62" t="str">
        <f>IF(MONTH(Tabela2[[#This Row],[Semana]])&lt;=6,"1ª Semestre","2ª Semestre")</f>
        <v>1ª Semestre</v>
      </c>
    </row>
    <row r="63" spans="1:6" x14ac:dyDescent="0.25">
      <c r="A63" s="57" t="s">
        <v>8</v>
      </c>
      <c r="B63" s="57">
        <v>9</v>
      </c>
      <c r="C63" s="50">
        <v>44266</v>
      </c>
      <c r="D63" s="63">
        <f t="shared" si="0"/>
        <v>2021</v>
      </c>
      <c r="E63" s="63" t="str">
        <f>TEXT(Tabela2[[#This Row],[Semana]],"mmmm")</f>
        <v>março</v>
      </c>
      <c r="F63" t="str">
        <f>IF(MONTH(Tabela2[[#This Row],[Semana]])&lt;=6,"1ª Semestre","2ª Semestre")</f>
        <v>1ª Semestre</v>
      </c>
    </row>
    <row r="64" spans="1:6" x14ac:dyDescent="0.25">
      <c r="A64" s="57" t="s">
        <v>9</v>
      </c>
      <c r="B64" s="57">
        <v>8</v>
      </c>
      <c r="C64" s="50">
        <v>44266</v>
      </c>
      <c r="D64" s="63">
        <f t="shared" si="0"/>
        <v>2021</v>
      </c>
      <c r="E64" s="63" t="str">
        <f>TEXT(Tabela2[[#This Row],[Semana]],"mmmm")</f>
        <v>março</v>
      </c>
      <c r="F64" t="str">
        <f>IF(MONTH(Tabela2[[#This Row],[Semana]])&lt;=6,"1ª Semestre","2ª Semestre")</f>
        <v>1ª Semestre</v>
      </c>
    </row>
    <row r="65" spans="1:6" x14ac:dyDescent="0.25">
      <c r="A65" s="57" t="s">
        <v>7</v>
      </c>
      <c r="B65" s="57">
        <v>9</v>
      </c>
      <c r="C65" s="50">
        <v>44266</v>
      </c>
      <c r="D65" s="63">
        <f t="shared" si="0"/>
        <v>2021</v>
      </c>
      <c r="E65" s="63" t="str">
        <f>TEXT(Tabela2[[#This Row],[Semana]],"mmmm")</f>
        <v>março</v>
      </c>
      <c r="F65" t="str">
        <f>IF(MONTH(Tabela2[[#This Row],[Semana]])&lt;=6,"1ª Semestre","2ª Semestre")</f>
        <v>1ª Semestre</v>
      </c>
    </row>
    <row r="66" spans="1:6" x14ac:dyDescent="0.25">
      <c r="A66" s="57" t="s">
        <v>6</v>
      </c>
      <c r="B66" s="57">
        <v>0</v>
      </c>
      <c r="C66" s="50">
        <v>44266</v>
      </c>
      <c r="D66" s="63">
        <f t="shared" si="0"/>
        <v>2021</v>
      </c>
      <c r="E66" s="63" t="str">
        <f>TEXT(Tabela2[[#This Row],[Semana]],"mmmm")</f>
        <v>março</v>
      </c>
      <c r="F66" t="str">
        <f>IF(MONTH(Tabela2[[#This Row],[Semana]])&lt;=6,"1ª Semestre","2ª Semestre")</f>
        <v>1ª Semestre</v>
      </c>
    </row>
    <row r="67" spans="1:6" x14ac:dyDescent="0.25">
      <c r="A67" s="57" t="s">
        <v>10</v>
      </c>
      <c r="B67" s="57">
        <v>11</v>
      </c>
      <c r="C67" s="50">
        <v>44266</v>
      </c>
      <c r="D67" s="63">
        <f t="shared" ref="D67:D130" si="1">YEAR((C67))</f>
        <v>2021</v>
      </c>
      <c r="E67" s="63" t="str">
        <f>TEXT(Tabela2[[#This Row],[Semana]],"mmmm")</f>
        <v>março</v>
      </c>
      <c r="F67" t="str">
        <f>IF(MONTH(Tabela2[[#This Row],[Semana]])&lt;=6,"1ª Semestre","2ª Semestre")</f>
        <v>1ª Semestre</v>
      </c>
    </row>
    <row r="68" spans="1:6" x14ac:dyDescent="0.25">
      <c r="A68" s="57" t="s">
        <v>5</v>
      </c>
      <c r="B68" s="57">
        <v>113</v>
      </c>
      <c r="C68" s="50">
        <v>44274</v>
      </c>
      <c r="D68" s="63">
        <f t="shared" si="1"/>
        <v>2021</v>
      </c>
      <c r="E68" s="63" t="str">
        <f>TEXT(Tabela2[[#This Row],[Semana]],"mmmm")</f>
        <v>março</v>
      </c>
      <c r="F68" t="str">
        <f>IF(MONTH(Tabela2[[#This Row],[Semana]])&lt;=6,"1ª Semestre","2ª Semestre")</f>
        <v>1ª Semestre</v>
      </c>
    </row>
    <row r="69" spans="1:6" x14ac:dyDescent="0.25">
      <c r="A69" s="57" t="s">
        <v>8</v>
      </c>
      <c r="B69" s="57">
        <v>23</v>
      </c>
      <c r="C69" s="50">
        <v>44274</v>
      </c>
      <c r="D69" s="63">
        <f t="shared" si="1"/>
        <v>2021</v>
      </c>
      <c r="E69" s="63" t="str">
        <f>TEXT(Tabela2[[#This Row],[Semana]],"mmmm")</f>
        <v>março</v>
      </c>
      <c r="F69" t="str">
        <f>IF(MONTH(Tabela2[[#This Row],[Semana]])&lt;=6,"1ª Semestre","2ª Semestre")</f>
        <v>1ª Semestre</v>
      </c>
    </row>
    <row r="70" spans="1:6" x14ac:dyDescent="0.25">
      <c r="A70" s="57" t="s">
        <v>9</v>
      </c>
      <c r="B70" s="57">
        <v>18</v>
      </c>
      <c r="C70" s="50">
        <v>44274</v>
      </c>
      <c r="D70" s="63">
        <f t="shared" si="1"/>
        <v>2021</v>
      </c>
      <c r="E70" s="63" t="str">
        <f>TEXT(Tabela2[[#This Row],[Semana]],"mmmm")</f>
        <v>março</v>
      </c>
      <c r="F70" t="str">
        <f>IF(MONTH(Tabela2[[#This Row],[Semana]])&lt;=6,"1ª Semestre","2ª Semestre")</f>
        <v>1ª Semestre</v>
      </c>
    </row>
    <row r="71" spans="1:6" x14ac:dyDescent="0.25">
      <c r="A71" s="57" t="s">
        <v>7</v>
      </c>
      <c r="B71" s="57">
        <v>0</v>
      </c>
      <c r="C71" s="50">
        <v>44274</v>
      </c>
      <c r="D71" s="63">
        <f t="shared" si="1"/>
        <v>2021</v>
      </c>
      <c r="E71" s="63" t="str">
        <f>TEXT(Tabela2[[#This Row],[Semana]],"mmmm")</f>
        <v>março</v>
      </c>
      <c r="F71" t="str">
        <f>IF(MONTH(Tabela2[[#This Row],[Semana]])&lt;=6,"1ª Semestre","2ª Semestre")</f>
        <v>1ª Semestre</v>
      </c>
    </row>
    <row r="72" spans="1:6" x14ac:dyDescent="0.25">
      <c r="A72" s="57" t="s">
        <v>6</v>
      </c>
      <c r="B72" s="57">
        <v>0</v>
      </c>
      <c r="C72" s="50">
        <v>44274</v>
      </c>
      <c r="D72" s="63">
        <f t="shared" si="1"/>
        <v>2021</v>
      </c>
      <c r="E72" s="63" t="str">
        <f>TEXT(Tabela2[[#This Row],[Semana]],"mmmm")</f>
        <v>março</v>
      </c>
      <c r="F72" t="str">
        <f>IF(MONTH(Tabela2[[#This Row],[Semana]])&lt;=6,"1ª Semestre","2ª Semestre")</f>
        <v>1ª Semestre</v>
      </c>
    </row>
    <row r="73" spans="1:6" x14ac:dyDescent="0.25">
      <c r="A73" s="57" t="s">
        <v>10</v>
      </c>
      <c r="B73" s="57">
        <v>37</v>
      </c>
      <c r="C73" s="50">
        <v>44274</v>
      </c>
      <c r="D73" s="63">
        <f t="shared" si="1"/>
        <v>2021</v>
      </c>
      <c r="E73" s="63" t="str">
        <f>TEXT(Tabela2[[#This Row],[Semana]],"mmmm")</f>
        <v>março</v>
      </c>
      <c r="F73" t="str">
        <f>IF(MONTH(Tabela2[[#This Row],[Semana]])&lt;=6,"1ª Semestre","2ª Semestre")</f>
        <v>1ª Semestre</v>
      </c>
    </row>
    <row r="74" spans="1:6" x14ac:dyDescent="0.25">
      <c r="A74" s="57" t="s">
        <v>5</v>
      </c>
      <c r="B74" s="57">
        <v>139</v>
      </c>
      <c r="C74" s="50">
        <v>44282</v>
      </c>
      <c r="D74" s="63">
        <f t="shared" si="1"/>
        <v>2021</v>
      </c>
      <c r="E74" s="63" t="str">
        <f>TEXT(Tabela2[[#This Row],[Semana]],"mmmm")</f>
        <v>março</v>
      </c>
      <c r="F74" t="str">
        <f>IF(MONTH(Tabela2[[#This Row],[Semana]])&lt;=6,"1ª Semestre","2ª Semestre")</f>
        <v>1ª Semestre</v>
      </c>
    </row>
    <row r="75" spans="1:6" x14ac:dyDescent="0.25">
      <c r="A75" s="57" t="s">
        <v>8</v>
      </c>
      <c r="B75" s="57">
        <v>23</v>
      </c>
      <c r="C75" s="50">
        <v>44282</v>
      </c>
      <c r="D75" s="63">
        <f t="shared" si="1"/>
        <v>2021</v>
      </c>
      <c r="E75" s="63" t="str">
        <f>TEXT(Tabela2[[#This Row],[Semana]],"mmmm")</f>
        <v>março</v>
      </c>
      <c r="F75" t="str">
        <f>IF(MONTH(Tabela2[[#This Row],[Semana]])&lt;=6,"1ª Semestre","2ª Semestre")</f>
        <v>1ª Semestre</v>
      </c>
    </row>
    <row r="76" spans="1:6" x14ac:dyDescent="0.25">
      <c r="A76" s="57" t="s">
        <v>9</v>
      </c>
      <c r="B76" s="57">
        <v>5</v>
      </c>
      <c r="C76" s="50">
        <v>44282</v>
      </c>
      <c r="D76" s="63">
        <f t="shared" si="1"/>
        <v>2021</v>
      </c>
      <c r="E76" s="63" t="str">
        <f>TEXT(Tabela2[[#This Row],[Semana]],"mmmm")</f>
        <v>março</v>
      </c>
      <c r="F76" t="str">
        <f>IF(MONTH(Tabela2[[#This Row],[Semana]])&lt;=6,"1ª Semestre","2ª Semestre")</f>
        <v>1ª Semestre</v>
      </c>
    </row>
    <row r="77" spans="1:6" x14ac:dyDescent="0.25">
      <c r="A77" s="57" t="s">
        <v>7</v>
      </c>
      <c r="B77" s="57">
        <v>0</v>
      </c>
      <c r="C77" s="50">
        <v>44282</v>
      </c>
      <c r="D77" s="63">
        <f t="shared" si="1"/>
        <v>2021</v>
      </c>
      <c r="E77" s="63" t="str">
        <f>TEXT(Tabela2[[#This Row],[Semana]],"mmmm")</f>
        <v>março</v>
      </c>
      <c r="F77" t="str">
        <f>IF(MONTH(Tabela2[[#This Row],[Semana]])&lt;=6,"1ª Semestre","2ª Semestre")</f>
        <v>1ª Semestre</v>
      </c>
    </row>
    <row r="78" spans="1:6" x14ac:dyDescent="0.25">
      <c r="A78" s="57" t="s">
        <v>6</v>
      </c>
      <c r="B78" s="57">
        <v>0</v>
      </c>
      <c r="C78" s="50">
        <v>44282</v>
      </c>
      <c r="D78" s="63">
        <f t="shared" si="1"/>
        <v>2021</v>
      </c>
      <c r="E78" s="63" t="str">
        <f>TEXT(Tabela2[[#This Row],[Semana]],"mmmm")</f>
        <v>março</v>
      </c>
      <c r="F78" t="str">
        <f>IF(MONTH(Tabela2[[#This Row],[Semana]])&lt;=6,"1ª Semestre","2ª Semestre")</f>
        <v>1ª Semestre</v>
      </c>
    </row>
    <row r="79" spans="1:6" x14ac:dyDescent="0.25">
      <c r="A79" s="57" t="s">
        <v>10</v>
      </c>
      <c r="B79" s="57">
        <v>47</v>
      </c>
      <c r="C79" s="50">
        <v>44282</v>
      </c>
      <c r="D79" s="63">
        <f t="shared" si="1"/>
        <v>2021</v>
      </c>
      <c r="E79" s="63" t="str">
        <f>TEXT(Tabela2[[#This Row],[Semana]],"mmmm")</f>
        <v>março</v>
      </c>
      <c r="F79" t="str">
        <f>IF(MONTH(Tabela2[[#This Row],[Semana]])&lt;=6,"1ª Semestre","2ª Semestre")</f>
        <v>1ª Semestre</v>
      </c>
    </row>
    <row r="80" spans="1:6" x14ac:dyDescent="0.25">
      <c r="A80" s="57" t="s">
        <v>5</v>
      </c>
      <c r="B80" s="57">
        <v>49</v>
      </c>
      <c r="C80" s="50">
        <v>44290</v>
      </c>
      <c r="D80" s="63">
        <f t="shared" si="1"/>
        <v>2021</v>
      </c>
      <c r="E80" s="63" t="str">
        <f>TEXT(Tabela2[[#This Row],[Semana]],"mmmm")</f>
        <v>abril</v>
      </c>
      <c r="F80" t="str">
        <f>IF(MONTH(Tabela2[[#This Row],[Semana]])&lt;=6,"1ª Semestre","2ª Semestre")</f>
        <v>1ª Semestre</v>
      </c>
    </row>
    <row r="81" spans="1:6" x14ac:dyDescent="0.25">
      <c r="A81" s="57" t="s">
        <v>8</v>
      </c>
      <c r="B81" s="57">
        <v>41</v>
      </c>
      <c r="C81" s="50">
        <v>44290</v>
      </c>
      <c r="D81" s="63">
        <f t="shared" si="1"/>
        <v>2021</v>
      </c>
      <c r="E81" s="63" t="str">
        <f>TEXT(Tabela2[[#This Row],[Semana]],"mmmm")</f>
        <v>abril</v>
      </c>
      <c r="F81" t="str">
        <f>IF(MONTH(Tabela2[[#This Row],[Semana]])&lt;=6,"1ª Semestre","2ª Semestre")</f>
        <v>1ª Semestre</v>
      </c>
    </row>
    <row r="82" spans="1:6" x14ac:dyDescent="0.25">
      <c r="A82" s="57" t="s">
        <v>9</v>
      </c>
      <c r="B82" s="57">
        <v>7</v>
      </c>
      <c r="C82" s="50">
        <v>44290</v>
      </c>
      <c r="D82" s="63">
        <f t="shared" si="1"/>
        <v>2021</v>
      </c>
      <c r="E82" s="63" t="str">
        <f>TEXT(Tabela2[[#This Row],[Semana]],"mmmm")</f>
        <v>abril</v>
      </c>
      <c r="F82" t="str">
        <f>IF(MONTH(Tabela2[[#This Row],[Semana]])&lt;=6,"1ª Semestre","2ª Semestre")</f>
        <v>1ª Semestre</v>
      </c>
    </row>
    <row r="83" spans="1:6" x14ac:dyDescent="0.25">
      <c r="A83" s="57" t="s">
        <v>7</v>
      </c>
      <c r="B83" s="57">
        <v>0</v>
      </c>
      <c r="C83" s="50">
        <v>44290</v>
      </c>
      <c r="D83" s="63">
        <f t="shared" si="1"/>
        <v>2021</v>
      </c>
      <c r="E83" s="63" t="str">
        <f>TEXT(Tabela2[[#This Row],[Semana]],"mmmm")</f>
        <v>abril</v>
      </c>
      <c r="F83" t="str">
        <f>IF(MONTH(Tabela2[[#This Row],[Semana]])&lt;=6,"1ª Semestre","2ª Semestre")</f>
        <v>1ª Semestre</v>
      </c>
    </row>
    <row r="84" spans="1:6" x14ac:dyDescent="0.25">
      <c r="A84" s="57" t="s">
        <v>6</v>
      </c>
      <c r="B84" s="57">
        <v>34</v>
      </c>
      <c r="C84" s="50">
        <v>44290</v>
      </c>
      <c r="D84" s="63">
        <f t="shared" si="1"/>
        <v>2021</v>
      </c>
      <c r="E84" s="63" t="str">
        <f>TEXT(Tabela2[[#This Row],[Semana]],"mmmm")</f>
        <v>abril</v>
      </c>
      <c r="F84" t="str">
        <f>IF(MONTH(Tabela2[[#This Row],[Semana]])&lt;=6,"1ª Semestre","2ª Semestre")</f>
        <v>1ª Semestre</v>
      </c>
    </row>
    <row r="85" spans="1:6" x14ac:dyDescent="0.25">
      <c r="A85" s="57" t="s">
        <v>10</v>
      </c>
      <c r="B85" s="57">
        <v>15</v>
      </c>
      <c r="C85" s="50">
        <v>44290</v>
      </c>
      <c r="D85" s="63">
        <f t="shared" si="1"/>
        <v>2021</v>
      </c>
      <c r="E85" s="63" t="str">
        <f>TEXT(Tabela2[[#This Row],[Semana]],"mmmm")</f>
        <v>abril</v>
      </c>
      <c r="F85" t="str">
        <f>IF(MONTH(Tabela2[[#This Row],[Semana]])&lt;=6,"1ª Semestre","2ª Semestre")</f>
        <v>1ª Semestre</v>
      </c>
    </row>
    <row r="86" spans="1:6" x14ac:dyDescent="0.25">
      <c r="A86" s="57" t="s">
        <v>5</v>
      </c>
      <c r="B86" s="57">
        <v>20</v>
      </c>
      <c r="C86" s="50">
        <v>44298</v>
      </c>
      <c r="D86" s="63">
        <f t="shared" si="1"/>
        <v>2021</v>
      </c>
      <c r="E86" s="63" t="str">
        <f>TEXT(Tabela2[[#This Row],[Semana]],"mmmm")</f>
        <v>abril</v>
      </c>
      <c r="F86" t="str">
        <f>IF(MONTH(Tabela2[[#This Row],[Semana]])&lt;=6,"1ª Semestre","2ª Semestre")</f>
        <v>1ª Semestre</v>
      </c>
    </row>
    <row r="87" spans="1:6" x14ac:dyDescent="0.25">
      <c r="A87" s="57" t="s">
        <v>8</v>
      </c>
      <c r="B87" s="57">
        <v>6</v>
      </c>
      <c r="C87" s="50">
        <v>44298</v>
      </c>
      <c r="D87" s="63">
        <f t="shared" si="1"/>
        <v>2021</v>
      </c>
      <c r="E87" s="63" t="str">
        <f>TEXT(Tabela2[[#This Row],[Semana]],"mmmm")</f>
        <v>abril</v>
      </c>
      <c r="F87" t="str">
        <f>IF(MONTH(Tabela2[[#This Row],[Semana]])&lt;=6,"1ª Semestre","2ª Semestre")</f>
        <v>1ª Semestre</v>
      </c>
    </row>
    <row r="88" spans="1:6" x14ac:dyDescent="0.25">
      <c r="A88" s="57" t="s">
        <v>9</v>
      </c>
      <c r="B88" s="57">
        <v>1</v>
      </c>
      <c r="C88" s="50">
        <v>44298</v>
      </c>
      <c r="D88" s="63">
        <f t="shared" si="1"/>
        <v>2021</v>
      </c>
      <c r="E88" s="63" t="str">
        <f>TEXT(Tabela2[[#This Row],[Semana]],"mmmm")</f>
        <v>abril</v>
      </c>
      <c r="F88" t="str">
        <f>IF(MONTH(Tabela2[[#This Row],[Semana]])&lt;=6,"1ª Semestre","2ª Semestre")</f>
        <v>1ª Semestre</v>
      </c>
    </row>
    <row r="89" spans="1:6" x14ac:dyDescent="0.25">
      <c r="A89" s="57" t="s">
        <v>7</v>
      </c>
      <c r="B89" s="57">
        <v>0</v>
      </c>
      <c r="C89" s="50">
        <v>44298</v>
      </c>
      <c r="D89" s="63">
        <f t="shared" si="1"/>
        <v>2021</v>
      </c>
      <c r="E89" s="63" t="str">
        <f>TEXT(Tabela2[[#This Row],[Semana]],"mmmm")</f>
        <v>abril</v>
      </c>
      <c r="F89" t="str">
        <f>IF(MONTH(Tabela2[[#This Row],[Semana]])&lt;=6,"1ª Semestre","2ª Semestre")</f>
        <v>1ª Semestre</v>
      </c>
    </row>
    <row r="90" spans="1:6" x14ac:dyDescent="0.25">
      <c r="A90" s="57" t="s">
        <v>6</v>
      </c>
      <c r="B90" s="57">
        <v>38</v>
      </c>
      <c r="C90" s="50">
        <v>44298</v>
      </c>
      <c r="D90" s="63">
        <f t="shared" si="1"/>
        <v>2021</v>
      </c>
      <c r="E90" s="63" t="str">
        <f>TEXT(Tabela2[[#This Row],[Semana]],"mmmm")</f>
        <v>abril</v>
      </c>
      <c r="F90" t="str">
        <f>IF(MONTH(Tabela2[[#This Row],[Semana]])&lt;=6,"1ª Semestre","2ª Semestre")</f>
        <v>1ª Semestre</v>
      </c>
    </row>
    <row r="91" spans="1:6" x14ac:dyDescent="0.25">
      <c r="A91" s="57" t="s">
        <v>10</v>
      </c>
      <c r="B91" s="57">
        <v>12</v>
      </c>
      <c r="C91" s="50">
        <v>44298</v>
      </c>
      <c r="D91" s="63">
        <f t="shared" si="1"/>
        <v>2021</v>
      </c>
      <c r="E91" s="63" t="str">
        <f>TEXT(Tabela2[[#This Row],[Semana]],"mmmm")</f>
        <v>abril</v>
      </c>
      <c r="F91" t="str">
        <f>IF(MONTH(Tabela2[[#This Row],[Semana]])&lt;=6,"1ª Semestre","2ª Semestre")</f>
        <v>1ª Semestre</v>
      </c>
    </row>
    <row r="92" spans="1:6" x14ac:dyDescent="0.25">
      <c r="A92" s="57" t="s">
        <v>5</v>
      </c>
      <c r="B92" s="57">
        <v>86</v>
      </c>
      <c r="C92" s="50">
        <v>44316</v>
      </c>
      <c r="D92" s="63">
        <f t="shared" si="1"/>
        <v>2021</v>
      </c>
      <c r="E92" s="63" t="str">
        <f>TEXT(Tabela2[[#This Row],[Semana]],"mmmm")</f>
        <v>abril</v>
      </c>
      <c r="F92" t="str">
        <f>IF(MONTH(Tabela2[[#This Row],[Semana]])&lt;=6,"1ª Semestre","2ª Semestre")</f>
        <v>1ª Semestre</v>
      </c>
    </row>
    <row r="93" spans="1:6" x14ac:dyDescent="0.25">
      <c r="A93" s="57" t="s">
        <v>8</v>
      </c>
      <c r="B93" s="57">
        <v>7</v>
      </c>
      <c r="C93" s="50">
        <v>44316</v>
      </c>
      <c r="D93" s="63">
        <f t="shared" si="1"/>
        <v>2021</v>
      </c>
      <c r="E93" s="63" t="str">
        <f>TEXT(Tabela2[[#This Row],[Semana]],"mmmm")</f>
        <v>abril</v>
      </c>
      <c r="F93" t="str">
        <f>IF(MONTH(Tabela2[[#This Row],[Semana]])&lt;=6,"1ª Semestre","2ª Semestre")</f>
        <v>1ª Semestre</v>
      </c>
    </row>
    <row r="94" spans="1:6" x14ac:dyDescent="0.25">
      <c r="A94" s="57" t="s">
        <v>9</v>
      </c>
      <c r="B94" s="57">
        <v>4</v>
      </c>
      <c r="C94" s="50">
        <v>44316</v>
      </c>
      <c r="D94" s="63">
        <f t="shared" si="1"/>
        <v>2021</v>
      </c>
      <c r="E94" s="63" t="str">
        <f>TEXT(Tabela2[[#This Row],[Semana]],"mmmm")</f>
        <v>abril</v>
      </c>
      <c r="F94" t="str">
        <f>IF(MONTH(Tabela2[[#This Row],[Semana]])&lt;=6,"1ª Semestre","2ª Semestre")</f>
        <v>1ª Semestre</v>
      </c>
    </row>
    <row r="95" spans="1:6" x14ac:dyDescent="0.25">
      <c r="A95" s="57" t="s">
        <v>7</v>
      </c>
      <c r="B95" s="57">
        <v>0</v>
      </c>
      <c r="C95" s="50">
        <v>44316</v>
      </c>
      <c r="D95" s="63">
        <f t="shared" si="1"/>
        <v>2021</v>
      </c>
      <c r="E95" s="63" t="str">
        <f>TEXT(Tabela2[[#This Row],[Semana]],"mmmm")</f>
        <v>abril</v>
      </c>
      <c r="F95" t="str">
        <f>IF(MONTH(Tabela2[[#This Row],[Semana]])&lt;=6,"1ª Semestre","2ª Semestre")</f>
        <v>1ª Semestre</v>
      </c>
    </row>
    <row r="96" spans="1:6" x14ac:dyDescent="0.25">
      <c r="A96" s="57" t="s">
        <v>6</v>
      </c>
      <c r="B96" s="57">
        <v>0</v>
      </c>
      <c r="C96" s="50">
        <v>44316</v>
      </c>
      <c r="D96" s="63">
        <f t="shared" si="1"/>
        <v>2021</v>
      </c>
      <c r="E96" s="63" t="str">
        <f>TEXT(Tabela2[[#This Row],[Semana]],"mmmm")</f>
        <v>abril</v>
      </c>
      <c r="F96" t="str">
        <f>IF(MONTH(Tabela2[[#This Row],[Semana]])&lt;=6,"1ª Semestre","2ª Semestre")</f>
        <v>1ª Semestre</v>
      </c>
    </row>
    <row r="97" spans="1:6" x14ac:dyDescent="0.25">
      <c r="A97" s="57" t="s">
        <v>10</v>
      </c>
      <c r="B97" s="57">
        <v>45</v>
      </c>
      <c r="C97" s="50">
        <v>44316</v>
      </c>
      <c r="D97" s="63">
        <f t="shared" si="1"/>
        <v>2021</v>
      </c>
      <c r="E97" s="63" t="str">
        <f>TEXT(Tabela2[[#This Row],[Semana]],"mmmm")</f>
        <v>abril</v>
      </c>
      <c r="F97" t="str">
        <f>IF(MONTH(Tabela2[[#This Row],[Semana]])&lt;=6,"1ª Semestre","2ª Semestre")</f>
        <v>1ª Semestre</v>
      </c>
    </row>
    <row r="98" spans="1:6" x14ac:dyDescent="0.25">
      <c r="A98" s="57" t="s">
        <v>5</v>
      </c>
      <c r="B98" s="57">
        <v>109</v>
      </c>
      <c r="C98" s="50">
        <v>44324</v>
      </c>
      <c r="D98" s="63">
        <f t="shared" si="1"/>
        <v>2021</v>
      </c>
      <c r="E98" s="63" t="str">
        <f>TEXT(Tabela2[[#This Row],[Semana]],"mmmm")</f>
        <v>maio</v>
      </c>
      <c r="F98" t="str">
        <f>IF(MONTH(Tabela2[[#This Row],[Semana]])&lt;=6,"1ª Semestre","2ª Semestre")</f>
        <v>1ª Semestre</v>
      </c>
    </row>
    <row r="99" spans="1:6" x14ac:dyDescent="0.25">
      <c r="A99" s="57" t="s">
        <v>8</v>
      </c>
      <c r="B99" s="57">
        <v>19</v>
      </c>
      <c r="C99" s="50">
        <v>44324</v>
      </c>
      <c r="D99" s="63">
        <f t="shared" si="1"/>
        <v>2021</v>
      </c>
      <c r="E99" s="63" t="str">
        <f>TEXT(Tabela2[[#This Row],[Semana]],"mmmm")</f>
        <v>maio</v>
      </c>
      <c r="F99" t="str">
        <f>IF(MONTH(Tabela2[[#This Row],[Semana]])&lt;=6,"1ª Semestre","2ª Semestre")</f>
        <v>1ª Semestre</v>
      </c>
    </row>
    <row r="100" spans="1:6" x14ac:dyDescent="0.25">
      <c r="A100" s="57" t="s">
        <v>9</v>
      </c>
      <c r="B100" s="57">
        <v>3</v>
      </c>
      <c r="C100" s="50">
        <v>44324</v>
      </c>
      <c r="D100" s="63">
        <f t="shared" si="1"/>
        <v>2021</v>
      </c>
      <c r="E100" s="63" t="str">
        <f>TEXT(Tabela2[[#This Row],[Semana]],"mmmm")</f>
        <v>maio</v>
      </c>
      <c r="F100" t="str">
        <f>IF(MONTH(Tabela2[[#This Row],[Semana]])&lt;=6,"1ª Semestre","2ª Semestre")</f>
        <v>1ª Semestre</v>
      </c>
    </row>
    <row r="101" spans="1:6" x14ac:dyDescent="0.25">
      <c r="A101" s="57" t="s">
        <v>7</v>
      </c>
      <c r="B101" s="57">
        <v>0</v>
      </c>
      <c r="C101" s="50">
        <v>44324</v>
      </c>
      <c r="D101" s="63">
        <f t="shared" si="1"/>
        <v>2021</v>
      </c>
      <c r="E101" s="63" t="str">
        <f>TEXT(Tabela2[[#This Row],[Semana]],"mmmm")</f>
        <v>maio</v>
      </c>
      <c r="F101" t="str">
        <f>IF(MONTH(Tabela2[[#This Row],[Semana]])&lt;=6,"1ª Semestre","2ª Semestre")</f>
        <v>1ª Semestre</v>
      </c>
    </row>
    <row r="102" spans="1:6" x14ac:dyDescent="0.25">
      <c r="A102" s="57" t="s">
        <v>6</v>
      </c>
      <c r="B102" s="57">
        <v>0</v>
      </c>
      <c r="C102" s="50">
        <v>44324</v>
      </c>
      <c r="D102" s="63">
        <f t="shared" si="1"/>
        <v>2021</v>
      </c>
      <c r="E102" s="63" t="str">
        <f>TEXT(Tabela2[[#This Row],[Semana]],"mmmm")</f>
        <v>maio</v>
      </c>
      <c r="F102" t="str">
        <f>IF(MONTH(Tabela2[[#This Row],[Semana]])&lt;=6,"1ª Semestre","2ª Semestre")</f>
        <v>1ª Semestre</v>
      </c>
    </row>
    <row r="103" spans="1:6" x14ac:dyDescent="0.25">
      <c r="A103" s="57" t="s">
        <v>10</v>
      </c>
      <c r="B103" s="57">
        <v>37</v>
      </c>
      <c r="C103" s="50">
        <v>44324</v>
      </c>
      <c r="D103" s="63">
        <f t="shared" si="1"/>
        <v>2021</v>
      </c>
      <c r="E103" s="63" t="str">
        <f>TEXT(Tabela2[[#This Row],[Semana]],"mmmm")</f>
        <v>maio</v>
      </c>
      <c r="F103" t="str">
        <f>IF(MONTH(Tabela2[[#This Row],[Semana]])&lt;=6,"1ª Semestre","2ª Semestre")</f>
        <v>1ª Semestre</v>
      </c>
    </row>
    <row r="104" spans="1:6" x14ac:dyDescent="0.25">
      <c r="A104" s="57" t="s">
        <v>5</v>
      </c>
      <c r="B104" s="57">
        <v>113</v>
      </c>
      <c r="C104" s="50">
        <v>44332</v>
      </c>
      <c r="D104" s="63">
        <f t="shared" si="1"/>
        <v>2021</v>
      </c>
      <c r="E104" s="63" t="str">
        <f>TEXT(Tabela2[[#This Row],[Semana]],"mmmm")</f>
        <v>maio</v>
      </c>
      <c r="F104" t="str">
        <f>IF(MONTH(Tabela2[[#This Row],[Semana]])&lt;=6,"1ª Semestre","2ª Semestre")</f>
        <v>1ª Semestre</v>
      </c>
    </row>
    <row r="105" spans="1:6" x14ac:dyDescent="0.25">
      <c r="A105" s="57" t="s">
        <v>8</v>
      </c>
      <c r="B105" s="57">
        <v>6</v>
      </c>
      <c r="C105" s="50">
        <v>44332</v>
      </c>
      <c r="D105" s="63">
        <f t="shared" si="1"/>
        <v>2021</v>
      </c>
      <c r="E105" s="63" t="str">
        <f>TEXT(Tabela2[[#This Row],[Semana]],"mmmm")</f>
        <v>maio</v>
      </c>
      <c r="F105" t="str">
        <f>IF(MONTH(Tabela2[[#This Row],[Semana]])&lt;=6,"1ª Semestre","2ª Semestre")</f>
        <v>1ª Semestre</v>
      </c>
    </row>
    <row r="106" spans="1:6" x14ac:dyDescent="0.25">
      <c r="A106" s="57" t="s">
        <v>9</v>
      </c>
      <c r="B106" s="57">
        <v>5</v>
      </c>
      <c r="C106" s="50">
        <v>44332</v>
      </c>
      <c r="D106" s="63">
        <f t="shared" si="1"/>
        <v>2021</v>
      </c>
      <c r="E106" s="63" t="str">
        <f>TEXT(Tabela2[[#This Row],[Semana]],"mmmm")</f>
        <v>maio</v>
      </c>
      <c r="F106" t="str">
        <f>IF(MONTH(Tabela2[[#This Row],[Semana]])&lt;=6,"1ª Semestre","2ª Semestre")</f>
        <v>1ª Semestre</v>
      </c>
    </row>
    <row r="107" spans="1:6" x14ac:dyDescent="0.25">
      <c r="A107" s="57" t="s">
        <v>7</v>
      </c>
      <c r="B107" s="57">
        <v>0</v>
      </c>
      <c r="C107" s="50">
        <v>44332</v>
      </c>
      <c r="D107" s="63">
        <f t="shared" si="1"/>
        <v>2021</v>
      </c>
      <c r="E107" s="63" t="str">
        <f>TEXT(Tabela2[[#This Row],[Semana]],"mmmm")</f>
        <v>maio</v>
      </c>
      <c r="F107" t="str">
        <f>IF(MONTH(Tabela2[[#This Row],[Semana]])&lt;=6,"1ª Semestre","2ª Semestre")</f>
        <v>1ª Semestre</v>
      </c>
    </row>
    <row r="108" spans="1:6" x14ac:dyDescent="0.25">
      <c r="A108" s="57" t="s">
        <v>6</v>
      </c>
      <c r="B108" s="57">
        <v>0</v>
      </c>
      <c r="C108" s="50">
        <v>44332</v>
      </c>
      <c r="D108" s="63">
        <f t="shared" si="1"/>
        <v>2021</v>
      </c>
      <c r="E108" s="63" t="str">
        <f>TEXT(Tabela2[[#This Row],[Semana]],"mmmm")</f>
        <v>maio</v>
      </c>
      <c r="F108" t="str">
        <f>IF(MONTH(Tabela2[[#This Row],[Semana]])&lt;=6,"1ª Semestre","2ª Semestre")</f>
        <v>1ª Semestre</v>
      </c>
    </row>
    <row r="109" spans="1:6" x14ac:dyDescent="0.25">
      <c r="A109" s="57" t="s">
        <v>10</v>
      </c>
      <c r="B109" s="57">
        <v>41</v>
      </c>
      <c r="C109" s="50">
        <v>44332</v>
      </c>
      <c r="D109" s="63">
        <f t="shared" si="1"/>
        <v>2021</v>
      </c>
      <c r="E109" s="63" t="str">
        <f>TEXT(Tabela2[[#This Row],[Semana]],"mmmm")</f>
        <v>maio</v>
      </c>
      <c r="F109" t="str">
        <f>IF(MONTH(Tabela2[[#This Row],[Semana]])&lt;=6,"1ª Semestre","2ª Semestre")</f>
        <v>1ª Semestre</v>
      </c>
    </row>
    <row r="110" spans="1:6" x14ac:dyDescent="0.25">
      <c r="A110" s="57" t="s">
        <v>5</v>
      </c>
      <c r="B110" s="57">
        <v>119</v>
      </c>
      <c r="C110" s="50">
        <v>44340</v>
      </c>
      <c r="D110" s="63">
        <f t="shared" si="1"/>
        <v>2021</v>
      </c>
      <c r="E110" s="63" t="str">
        <f>TEXT(Tabela2[[#This Row],[Semana]],"mmmm")</f>
        <v>maio</v>
      </c>
      <c r="F110" t="str">
        <f>IF(MONTH(Tabela2[[#This Row],[Semana]])&lt;=6,"1ª Semestre","2ª Semestre")</f>
        <v>1ª Semestre</v>
      </c>
    </row>
    <row r="111" spans="1:6" x14ac:dyDescent="0.25">
      <c r="A111" s="57" t="s">
        <v>8</v>
      </c>
      <c r="B111" s="57">
        <v>9</v>
      </c>
      <c r="C111" s="50">
        <v>44340</v>
      </c>
      <c r="D111" s="63">
        <f t="shared" si="1"/>
        <v>2021</v>
      </c>
      <c r="E111" s="63" t="str">
        <f>TEXT(Tabela2[[#This Row],[Semana]],"mmmm")</f>
        <v>maio</v>
      </c>
      <c r="F111" t="str">
        <f>IF(MONTH(Tabela2[[#This Row],[Semana]])&lt;=6,"1ª Semestre","2ª Semestre")</f>
        <v>1ª Semestre</v>
      </c>
    </row>
    <row r="112" spans="1:6" x14ac:dyDescent="0.25">
      <c r="A112" s="57" t="s">
        <v>9</v>
      </c>
      <c r="B112" s="57">
        <v>1</v>
      </c>
      <c r="C112" s="50">
        <v>44340</v>
      </c>
      <c r="D112" s="63">
        <f t="shared" si="1"/>
        <v>2021</v>
      </c>
      <c r="E112" s="63" t="str">
        <f>TEXT(Tabela2[[#This Row],[Semana]],"mmmm")</f>
        <v>maio</v>
      </c>
      <c r="F112" t="str">
        <f>IF(MONTH(Tabela2[[#This Row],[Semana]])&lt;=6,"1ª Semestre","2ª Semestre")</f>
        <v>1ª Semestre</v>
      </c>
    </row>
    <row r="113" spans="1:6" x14ac:dyDescent="0.25">
      <c r="A113" s="57" t="s">
        <v>7</v>
      </c>
      <c r="B113" s="57">
        <v>0</v>
      </c>
      <c r="C113" s="50">
        <v>44340</v>
      </c>
      <c r="D113" s="63">
        <f t="shared" si="1"/>
        <v>2021</v>
      </c>
      <c r="E113" s="63" t="str">
        <f>TEXT(Tabela2[[#This Row],[Semana]],"mmmm")</f>
        <v>maio</v>
      </c>
      <c r="F113" t="str">
        <f>IF(MONTH(Tabela2[[#This Row],[Semana]])&lt;=6,"1ª Semestre","2ª Semestre")</f>
        <v>1ª Semestre</v>
      </c>
    </row>
    <row r="114" spans="1:6" x14ac:dyDescent="0.25">
      <c r="A114" s="57" t="s">
        <v>6</v>
      </c>
      <c r="B114" s="57">
        <v>0</v>
      </c>
      <c r="C114" s="50">
        <v>44340</v>
      </c>
      <c r="D114" s="63">
        <f t="shared" si="1"/>
        <v>2021</v>
      </c>
      <c r="E114" s="63" t="str">
        <f>TEXT(Tabela2[[#This Row],[Semana]],"mmmm")</f>
        <v>maio</v>
      </c>
      <c r="F114" t="str">
        <f>IF(MONTH(Tabela2[[#This Row],[Semana]])&lt;=6,"1ª Semestre","2ª Semestre")</f>
        <v>1ª Semestre</v>
      </c>
    </row>
    <row r="115" spans="1:6" x14ac:dyDescent="0.25">
      <c r="A115" s="57" t="s">
        <v>10</v>
      </c>
      <c r="B115" s="57">
        <v>20</v>
      </c>
      <c r="C115" s="50">
        <v>44340</v>
      </c>
      <c r="D115" s="63">
        <f t="shared" si="1"/>
        <v>2021</v>
      </c>
      <c r="E115" s="63" t="str">
        <f>TEXT(Tabela2[[#This Row],[Semana]],"mmmm")</f>
        <v>maio</v>
      </c>
      <c r="F115" t="str">
        <f>IF(MONTH(Tabela2[[#This Row],[Semana]])&lt;=6,"1ª Semestre","2ª Semestre")</f>
        <v>1ª Semestre</v>
      </c>
    </row>
    <row r="116" spans="1:6" x14ac:dyDescent="0.25">
      <c r="A116" s="57" t="s">
        <v>5</v>
      </c>
      <c r="B116" s="57">
        <v>113</v>
      </c>
      <c r="C116" s="50">
        <v>44348</v>
      </c>
      <c r="D116" s="63">
        <f t="shared" si="1"/>
        <v>2021</v>
      </c>
      <c r="E116" s="63" t="str">
        <f>TEXT(Tabela2[[#This Row],[Semana]],"mmmm")</f>
        <v>junho</v>
      </c>
      <c r="F116" t="str">
        <f>IF(MONTH(Tabela2[[#This Row],[Semana]])&lt;=6,"1ª Semestre","2ª Semestre")</f>
        <v>1ª Semestre</v>
      </c>
    </row>
    <row r="117" spans="1:6" x14ac:dyDescent="0.25">
      <c r="A117" s="57" t="s">
        <v>8</v>
      </c>
      <c r="B117" s="57">
        <v>7</v>
      </c>
      <c r="C117" s="50">
        <v>44348</v>
      </c>
      <c r="D117" s="63">
        <f t="shared" si="1"/>
        <v>2021</v>
      </c>
      <c r="E117" s="63" t="str">
        <f>TEXT(Tabela2[[#This Row],[Semana]],"mmmm")</f>
        <v>junho</v>
      </c>
      <c r="F117" t="str">
        <f>IF(MONTH(Tabela2[[#This Row],[Semana]])&lt;=6,"1ª Semestre","2ª Semestre")</f>
        <v>1ª Semestre</v>
      </c>
    </row>
    <row r="118" spans="1:6" x14ac:dyDescent="0.25">
      <c r="A118" s="57" t="s">
        <v>9</v>
      </c>
      <c r="B118" s="57">
        <v>0</v>
      </c>
      <c r="C118" s="50">
        <v>44348</v>
      </c>
      <c r="D118" s="63">
        <f t="shared" si="1"/>
        <v>2021</v>
      </c>
      <c r="E118" s="63" t="str">
        <f>TEXT(Tabela2[[#This Row],[Semana]],"mmmm")</f>
        <v>junho</v>
      </c>
      <c r="F118" t="str">
        <f>IF(MONTH(Tabela2[[#This Row],[Semana]])&lt;=6,"1ª Semestre","2ª Semestre")</f>
        <v>1ª Semestre</v>
      </c>
    </row>
    <row r="119" spans="1:6" x14ac:dyDescent="0.25">
      <c r="A119" s="57" t="s">
        <v>7</v>
      </c>
      <c r="B119" s="57">
        <v>0</v>
      </c>
      <c r="C119" s="50">
        <v>44348</v>
      </c>
      <c r="D119" s="63">
        <f t="shared" si="1"/>
        <v>2021</v>
      </c>
      <c r="E119" s="63" t="str">
        <f>TEXT(Tabela2[[#This Row],[Semana]],"mmmm")</f>
        <v>junho</v>
      </c>
      <c r="F119" t="str">
        <f>IF(MONTH(Tabela2[[#This Row],[Semana]])&lt;=6,"1ª Semestre","2ª Semestre")</f>
        <v>1ª Semestre</v>
      </c>
    </row>
    <row r="120" spans="1:6" x14ac:dyDescent="0.25">
      <c r="A120" s="57" t="s">
        <v>6</v>
      </c>
      <c r="B120" s="57">
        <v>0</v>
      </c>
      <c r="C120" s="50">
        <v>44348</v>
      </c>
      <c r="D120" s="63">
        <f t="shared" si="1"/>
        <v>2021</v>
      </c>
      <c r="E120" s="63" t="str">
        <f>TEXT(Tabela2[[#This Row],[Semana]],"mmmm")</f>
        <v>junho</v>
      </c>
      <c r="F120" t="str">
        <f>IF(MONTH(Tabela2[[#This Row],[Semana]])&lt;=6,"1ª Semestre","2ª Semestre")</f>
        <v>1ª Semestre</v>
      </c>
    </row>
    <row r="121" spans="1:6" x14ac:dyDescent="0.25">
      <c r="A121" s="57" t="s">
        <v>10</v>
      </c>
      <c r="B121" s="57">
        <v>26</v>
      </c>
      <c r="C121" s="50">
        <v>44348</v>
      </c>
      <c r="D121" s="63">
        <f t="shared" si="1"/>
        <v>2021</v>
      </c>
      <c r="E121" s="63" t="str">
        <f>TEXT(Tabela2[[#This Row],[Semana]],"mmmm")</f>
        <v>junho</v>
      </c>
      <c r="F121" t="str">
        <f>IF(MONTH(Tabela2[[#This Row],[Semana]])&lt;=6,"1ª Semestre","2ª Semestre")</f>
        <v>1ª Semestre</v>
      </c>
    </row>
    <row r="122" spans="1:6" x14ac:dyDescent="0.25">
      <c r="A122" s="57" t="s">
        <v>5</v>
      </c>
      <c r="B122" s="57">
        <v>92</v>
      </c>
      <c r="C122" s="50">
        <v>44356</v>
      </c>
      <c r="D122" s="63">
        <f t="shared" si="1"/>
        <v>2021</v>
      </c>
      <c r="E122" s="63" t="str">
        <f>TEXT(Tabela2[[#This Row],[Semana]],"mmmm")</f>
        <v>junho</v>
      </c>
      <c r="F122" t="str">
        <f>IF(MONTH(Tabela2[[#This Row],[Semana]])&lt;=6,"1ª Semestre","2ª Semestre")</f>
        <v>1ª Semestre</v>
      </c>
    </row>
    <row r="123" spans="1:6" x14ac:dyDescent="0.25">
      <c r="A123" s="57" t="s">
        <v>8</v>
      </c>
      <c r="B123" s="57">
        <v>5</v>
      </c>
      <c r="C123" s="50">
        <v>44356</v>
      </c>
      <c r="D123" s="63">
        <f t="shared" si="1"/>
        <v>2021</v>
      </c>
      <c r="E123" s="63" t="str">
        <f>TEXT(Tabela2[[#This Row],[Semana]],"mmmm")</f>
        <v>junho</v>
      </c>
      <c r="F123" t="str">
        <f>IF(MONTH(Tabela2[[#This Row],[Semana]])&lt;=6,"1ª Semestre","2ª Semestre")</f>
        <v>1ª Semestre</v>
      </c>
    </row>
    <row r="124" spans="1:6" x14ac:dyDescent="0.25">
      <c r="A124" s="57" t="s">
        <v>9</v>
      </c>
      <c r="B124" s="57">
        <v>4</v>
      </c>
      <c r="C124" s="50">
        <v>44356</v>
      </c>
      <c r="D124" s="63">
        <f t="shared" si="1"/>
        <v>2021</v>
      </c>
      <c r="E124" s="63" t="str">
        <f>TEXT(Tabela2[[#This Row],[Semana]],"mmmm")</f>
        <v>junho</v>
      </c>
      <c r="F124" t="str">
        <f>IF(MONTH(Tabela2[[#This Row],[Semana]])&lt;=6,"1ª Semestre","2ª Semestre")</f>
        <v>1ª Semestre</v>
      </c>
    </row>
    <row r="125" spans="1:6" x14ac:dyDescent="0.25">
      <c r="A125" s="57" t="s">
        <v>7</v>
      </c>
      <c r="B125" s="57">
        <v>7</v>
      </c>
      <c r="C125" s="50">
        <v>44356</v>
      </c>
      <c r="D125" s="63">
        <f t="shared" si="1"/>
        <v>2021</v>
      </c>
      <c r="E125" s="63" t="str">
        <f>TEXT(Tabela2[[#This Row],[Semana]],"mmmm")</f>
        <v>junho</v>
      </c>
      <c r="F125" t="str">
        <f>IF(MONTH(Tabela2[[#This Row],[Semana]])&lt;=6,"1ª Semestre","2ª Semestre")</f>
        <v>1ª Semestre</v>
      </c>
    </row>
    <row r="126" spans="1:6" x14ac:dyDescent="0.25">
      <c r="A126" s="57" t="s">
        <v>6</v>
      </c>
      <c r="B126" s="57">
        <v>7</v>
      </c>
      <c r="C126" s="50">
        <v>44356</v>
      </c>
      <c r="D126" s="63">
        <f t="shared" si="1"/>
        <v>2021</v>
      </c>
      <c r="E126" s="63" t="str">
        <f>TEXT(Tabela2[[#This Row],[Semana]],"mmmm")</f>
        <v>junho</v>
      </c>
      <c r="F126" t="str">
        <f>IF(MONTH(Tabela2[[#This Row],[Semana]])&lt;=6,"1ª Semestre","2ª Semestre")</f>
        <v>1ª Semestre</v>
      </c>
    </row>
    <row r="127" spans="1:6" x14ac:dyDescent="0.25">
      <c r="A127" s="57" t="s">
        <v>10</v>
      </c>
      <c r="B127" s="57">
        <v>14</v>
      </c>
      <c r="C127" s="50">
        <v>44356</v>
      </c>
      <c r="D127" s="63">
        <f t="shared" si="1"/>
        <v>2021</v>
      </c>
      <c r="E127" s="63" t="str">
        <f>TEXT(Tabela2[[#This Row],[Semana]],"mmmm")</f>
        <v>junho</v>
      </c>
      <c r="F127" t="str">
        <f>IF(MONTH(Tabela2[[#This Row],[Semana]])&lt;=6,"1ª Semestre","2ª Semestre")</f>
        <v>1ª Semestre</v>
      </c>
    </row>
    <row r="128" spans="1:6" x14ac:dyDescent="0.25">
      <c r="A128" s="57" t="s">
        <v>5</v>
      </c>
      <c r="B128" s="57">
        <v>93</v>
      </c>
      <c r="C128" s="50">
        <v>44364</v>
      </c>
      <c r="D128" s="63">
        <f t="shared" si="1"/>
        <v>2021</v>
      </c>
      <c r="E128" s="63" t="str">
        <f>TEXT(Tabela2[[#This Row],[Semana]],"mmmm")</f>
        <v>junho</v>
      </c>
      <c r="F128" t="str">
        <f>IF(MONTH(Tabela2[[#This Row],[Semana]])&lt;=6,"1ª Semestre","2ª Semestre")</f>
        <v>1ª Semestre</v>
      </c>
    </row>
    <row r="129" spans="1:6" x14ac:dyDescent="0.25">
      <c r="A129" s="57" t="s">
        <v>8</v>
      </c>
      <c r="B129" s="57">
        <v>5</v>
      </c>
      <c r="C129" s="50">
        <v>44364</v>
      </c>
      <c r="D129" s="63">
        <f t="shared" si="1"/>
        <v>2021</v>
      </c>
      <c r="E129" s="63" t="str">
        <f>TEXT(Tabela2[[#This Row],[Semana]],"mmmm")</f>
        <v>junho</v>
      </c>
      <c r="F129" t="str">
        <f>IF(MONTH(Tabela2[[#This Row],[Semana]])&lt;=6,"1ª Semestre","2ª Semestre")</f>
        <v>1ª Semestre</v>
      </c>
    </row>
    <row r="130" spans="1:6" x14ac:dyDescent="0.25">
      <c r="A130" s="57" t="s">
        <v>9</v>
      </c>
      <c r="B130" s="57">
        <v>3</v>
      </c>
      <c r="C130" s="50">
        <v>44364</v>
      </c>
      <c r="D130" s="63">
        <f t="shared" si="1"/>
        <v>2021</v>
      </c>
      <c r="E130" s="63" t="str">
        <f>TEXT(Tabela2[[#This Row],[Semana]],"mmmm")</f>
        <v>junho</v>
      </c>
      <c r="F130" t="str">
        <f>IF(MONTH(Tabela2[[#This Row],[Semana]])&lt;=6,"1ª Semestre","2ª Semestre")</f>
        <v>1ª Semestre</v>
      </c>
    </row>
    <row r="131" spans="1:6" x14ac:dyDescent="0.25">
      <c r="A131" s="57" t="s">
        <v>7</v>
      </c>
      <c r="B131" s="57">
        <v>0</v>
      </c>
      <c r="C131" s="50">
        <v>44364</v>
      </c>
      <c r="D131" s="63">
        <f t="shared" ref="D131:D194" si="2">YEAR((C131))</f>
        <v>2021</v>
      </c>
      <c r="E131" s="63" t="str">
        <f>TEXT(Tabela2[[#This Row],[Semana]],"mmmm")</f>
        <v>junho</v>
      </c>
      <c r="F131" t="str">
        <f>IF(MONTH(Tabela2[[#This Row],[Semana]])&lt;=6,"1ª Semestre","2ª Semestre")</f>
        <v>1ª Semestre</v>
      </c>
    </row>
    <row r="132" spans="1:6" x14ac:dyDescent="0.25">
      <c r="A132" s="57" t="s">
        <v>6</v>
      </c>
      <c r="B132" s="57">
        <v>0</v>
      </c>
      <c r="C132" s="50">
        <v>44364</v>
      </c>
      <c r="D132" s="63">
        <f t="shared" si="2"/>
        <v>2021</v>
      </c>
      <c r="E132" s="63" t="str">
        <f>TEXT(Tabela2[[#This Row],[Semana]],"mmmm")</f>
        <v>junho</v>
      </c>
      <c r="F132" t="str">
        <f>IF(MONTH(Tabela2[[#This Row],[Semana]])&lt;=6,"1ª Semestre","2ª Semestre")</f>
        <v>1ª Semestre</v>
      </c>
    </row>
    <row r="133" spans="1:6" x14ac:dyDescent="0.25">
      <c r="A133" s="57" t="s">
        <v>10</v>
      </c>
      <c r="B133" s="57">
        <v>14</v>
      </c>
      <c r="C133" s="50">
        <v>44364</v>
      </c>
      <c r="D133" s="63">
        <f t="shared" si="2"/>
        <v>2021</v>
      </c>
      <c r="E133" s="63" t="str">
        <f>TEXT(Tabela2[[#This Row],[Semana]],"mmmm")</f>
        <v>junho</v>
      </c>
      <c r="F133" t="str">
        <f>IF(MONTH(Tabela2[[#This Row],[Semana]])&lt;=6,"1ª Semestre","2ª Semestre")</f>
        <v>1ª Semestre</v>
      </c>
    </row>
    <row r="134" spans="1:6" x14ac:dyDescent="0.25">
      <c r="A134" s="57" t="s">
        <v>5</v>
      </c>
      <c r="B134" s="57">
        <v>95</v>
      </c>
      <c r="C134" s="50">
        <v>44372</v>
      </c>
      <c r="D134" s="63">
        <f t="shared" si="2"/>
        <v>2021</v>
      </c>
      <c r="E134" s="63" t="str">
        <f>TEXT(Tabela2[[#This Row],[Semana]],"mmmm")</f>
        <v>junho</v>
      </c>
      <c r="F134" t="str">
        <f>IF(MONTH(Tabela2[[#This Row],[Semana]])&lt;=6,"1ª Semestre","2ª Semestre")</f>
        <v>1ª Semestre</v>
      </c>
    </row>
    <row r="135" spans="1:6" x14ac:dyDescent="0.25">
      <c r="A135" s="57" t="s">
        <v>8</v>
      </c>
      <c r="B135" s="57">
        <v>9</v>
      </c>
      <c r="C135" s="50">
        <v>44372</v>
      </c>
      <c r="D135" s="63">
        <f t="shared" si="2"/>
        <v>2021</v>
      </c>
      <c r="E135" s="63" t="str">
        <f>TEXT(Tabela2[[#This Row],[Semana]],"mmmm")</f>
        <v>junho</v>
      </c>
      <c r="F135" t="str">
        <f>IF(MONTH(Tabela2[[#This Row],[Semana]])&lt;=6,"1ª Semestre","2ª Semestre")</f>
        <v>1ª Semestre</v>
      </c>
    </row>
    <row r="136" spans="1:6" x14ac:dyDescent="0.25">
      <c r="A136" s="57" t="s">
        <v>9</v>
      </c>
      <c r="B136" s="57">
        <v>5</v>
      </c>
      <c r="C136" s="50">
        <v>44372</v>
      </c>
      <c r="D136" s="63">
        <f t="shared" si="2"/>
        <v>2021</v>
      </c>
      <c r="E136" s="63" t="str">
        <f>TEXT(Tabela2[[#This Row],[Semana]],"mmmm")</f>
        <v>junho</v>
      </c>
      <c r="F136" t="str">
        <f>IF(MONTH(Tabela2[[#This Row],[Semana]])&lt;=6,"1ª Semestre","2ª Semestre")</f>
        <v>1ª Semestre</v>
      </c>
    </row>
    <row r="137" spans="1:6" x14ac:dyDescent="0.25">
      <c r="A137" s="57" t="s">
        <v>7</v>
      </c>
      <c r="B137" s="57">
        <v>0</v>
      </c>
      <c r="C137" s="50">
        <v>44372</v>
      </c>
      <c r="D137" s="63">
        <f t="shared" si="2"/>
        <v>2021</v>
      </c>
      <c r="E137" s="63" t="str">
        <f>TEXT(Tabela2[[#This Row],[Semana]],"mmmm")</f>
        <v>junho</v>
      </c>
      <c r="F137" t="str">
        <f>IF(MONTH(Tabela2[[#This Row],[Semana]])&lt;=6,"1ª Semestre","2ª Semestre")</f>
        <v>1ª Semestre</v>
      </c>
    </row>
    <row r="138" spans="1:6" x14ac:dyDescent="0.25">
      <c r="A138" s="57" t="s">
        <v>6</v>
      </c>
      <c r="B138" s="57">
        <v>0</v>
      </c>
      <c r="C138" s="50">
        <v>44372</v>
      </c>
      <c r="D138" s="63">
        <f t="shared" si="2"/>
        <v>2021</v>
      </c>
      <c r="E138" s="63" t="str">
        <f>TEXT(Tabela2[[#This Row],[Semana]],"mmmm")</f>
        <v>junho</v>
      </c>
      <c r="F138" t="str">
        <f>IF(MONTH(Tabela2[[#This Row],[Semana]])&lt;=6,"1ª Semestre","2ª Semestre")</f>
        <v>1ª Semestre</v>
      </c>
    </row>
    <row r="139" spans="1:6" x14ac:dyDescent="0.25">
      <c r="A139" s="57" t="s">
        <v>10</v>
      </c>
      <c r="B139" s="57">
        <v>15</v>
      </c>
      <c r="C139" s="50">
        <v>44372</v>
      </c>
      <c r="D139" s="63">
        <f t="shared" si="2"/>
        <v>2021</v>
      </c>
      <c r="E139" s="63" t="str">
        <f>TEXT(Tabela2[[#This Row],[Semana]],"mmmm")</f>
        <v>junho</v>
      </c>
      <c r="F139" t="str">
        <f>IF(MONTH(Tabela2[[#This Row],[Semana]])&lt;=6,"1ª Semestre","2ª Semestre")</f>
        <v>1ª Semestre</v>
      </c>
    </row>
    <row r="140" spans="1:6" x14ac:dyDescent="0.25">
      <c r="A140" s="57" t="s">
        <v>5</v>
      </c>
      <c r="B140" s="57">
        <v>80</v>
      </c>
      <c r="C140" s="50">
        <v>44380</v>
      </c>
      <c r="D140" s="63">
        <f t="shared" si="2"/>
        <v>2021</v>
      </c>
      <c r="E140" s="63" t="str">
        <f>TEXT(Tabela2[[#This Row],[Semana]],"mmmm")</f>
        <v>julho</v>
      </c>
      <c r="F140" t="str">
        <f>IF(MONTH(Tabela2[[#This Row],[Semana]])&lt;=6,"1ª Semestre","2ª Semestre")</f>
        <v>2ª Semestre</v>
      </c>
    </row>
    <row r="141" spans="1:6" x14ac:dyDescent="0.25">
      <c r="A141" s="57" t="s">
        <v>8</v>
      </c>
      <c r="B141" s="57">
        <v>5</v>
      </c>
      <c r="C141" s="50">
        <v>44380</v>
      </c>
      <c r="D141" s="63">
        <f t="shared" si="2"/>
        <v>2021</v>
      </c>
      <c r="E141" s="63" t="str">
        <f>TEXT(Tabela2[[#This Row],[Semana]],"mmmm")</f>
        <v>julho</v>
      </c>
      <c r="F141" t="str">
        <f>IF(MONTH(Tabela2[[#This Row],[Semana]])&lt;=6,"1ª Semestre","2ª Semestre")</f>
        <v>2ª Semestre</v>
      </c>
    </row>
    <row r="142" spans="1:6" x14ac:dyDescent="0.25">
      <c r="A142" s="57" t="s">
        <v>9</v>
      </c>
      <c r="B142" s="57">
        <v>3</v>
      </c>
      <c r="C142" s="50">
        <v>44380</v>
      </c>
      <c r="D142" s="63">
        <f t="shared" si="2"/>
        <v>2021</v>
      </c>
      <c r="E142" s="63" t="str">
        <f>TEXT(Tabela2[[#This Row],[Semana]],"mmmm")</f>
        <v>julho</v>
      </c>
      <c r="F142" t="str">
        <f>IF(MONTH(Tabela2[[#This Row],[Semana]])&lt;=6,"1ª Semestre","2ª Semestre")</f>
        <v>2ª Semestre</v>
      </c>
    </row>
    <row r="143" spans="1:6" x14ac:dyDescent="0.25">
      <c r="A143" s="57" t="s">
        <v>7</v>
      </c>
      <c r="B143" s="57">
        <v>0</v>
      </c>
      <c r="C143" s="50">
        <v>44380</v>
      </c>
      <c r="D143" s="63">
        <f t="shared" si="2"/>
        <v>2021</v>
      </c>
      <c r="E143" s="63" t="str">
        <f>TEXT(Tabela2[[#This Row],[Semana]],"mmmm")</f>
        <v>julho</v>
      </c>
      <c r="F143" t="str">
        <f>IF(MONTH(Tabela2[[#This Row],[Semana]])&lt;=6,"1ª Semestre","2ª Semestre")</f>
        <v>2ª Semestre</v>
      </c>
    </row>
    <row r="144" spans="1:6" x14ac:dyDescent="0.25">
      <c r="A144" s="57" t="s">
        <v>6</v>
      </c>
      <c r="B144" s="57">
        <v>0</v>
      </c>
      <c r="C144" s="50">
        <v>44380</v>
      </c>
      <c r="D144" s="63">
        <f t="shared" si="2"/>
        <v>2021</v>
      </c>
      <c r="E144" s="63" t="str">
        <f>TEXT(Tabela2[[#This Row],[Semana]],"mmmm")</f>
        <v>julho</v>
      </c>
      <c r="F144" t="str">
        <f>IF(MONTH(Tabela2[[#This Row],[Semana]])&lt;=6,"1ª Semestre","2ª Semestre")</f>
        <v>2ª Semestre</v>
      </c>
    </row>
    <row r="145" spans="1:6" x14ac:dyDescent="0.25">
      <c r="A145" s="57" t="s">
        <v>10</v>
      </c>
      <c r="B145" s="57">
        <v>22</v>
      </c>
      <c r="C145" s="50">
        <v>44380</v>
      </c>
      <c r="D145" s="63">
        <f t="shared" si="2"/>
        <v>2021</v>
      </c>
      <c r="E145" s="63" t="str">
        <f>TEXT(Tabela2[[#This Row],[Semana]],"mmmm")</f>
        <v>julho</v>
      </c>
      <c r="F145" t="str">
        <f>IF(MONTH(Tabela2[[#This Row],[Semana]])&lt;=6,"1ª Semestre","2ª Semestre")</f>
        <v>2ª Semestre</v>
      </c>
    </row>
    <row r="146" spans="1:6" x14ac:dyDescent="0.25">
      <c r="A146" s="57" t="s">
        <v>5</v>
      </c>
      <c r="B146" s="57">
        <v>79</v>
      </c>
      <c r="C146" s="50">
        <v>44388</v>
      </c>
      <c r="D146" s="63">
        <f t="shared" si="2"/>
        <v>2021</v>
      </c>
      <c r="E146" s="63" t="str">
        <f>TEXT(Tabela2[[#This Row],[Semana]],"mmmm")</f>
        <v>julho</v>
      </c>
      <c r="F146" t="str">
        <f>IF(MONTH(Tabela2[[#This Row],[Semana]])&lt;=6,"1ª Semestre","2ª Semestre")</f>
        <v>2ª Semestre</v>
      </c>
    </row>
    <row r="147" spans="1:6" x14ac:dyDescent="0.25">
      <c r="A147" s="57" t="s">
        <v>8</v>
      </c>
      <c r="B147" s="57">
        <v>7</v>
      </c>
      <c r="C147" s="50">
        <v>44388</v>
      </c>
      <c r="D147" s="63">
        <f t="shared" si="2"/>
        <v>2021</v>
      </c>
      <c r="E147" s="63" t="str">
        <f>TEXT(Tabela2[[#This Row],[Semana]],"mmmm")</f>
        <v>julho</v>
      </c>
      <c r="F147" t="str">
        <f>IF(MONTH(Tabela2[[#This Row],[Semana]])&lt;=6,"1ª Semestre","2ª Semestre")</f>
        <v>2ª Semestre</v>
      </c>
    </row>
    <row r="148" spans="1:6" x14ac:dyDescent="0.25">
      <c r="A148" s="57" t="s">
        <v>9</v>
      </c>
      <c r="B148" s="57">
        <v>3</v>
      </c>
      <c r="C148" s="50">
        <v>44388</v>
      </c>
      <c r="D148" s="63">
        <f t="shared" si="2"/>
        <v>2021</v>
      </c>
      <c r="E148" s="63" t="str">
        <f>TEXT(Tabela2[[#This Row],[Semana]],"mmmm")</f>
        <v>julho</v>
      </c>
      <c r="F148" t="str">
        <f>IF(MONTH(Tabela2[[#This Row],[Semana]])&lt;=6,"1ª Semestre","2ª Semestre")</f>
        <v>2ª Semestre</v>
      </c>
    </row>
    <row r="149" spans="1:6" x14ac:dyDescent="0.25">
      <c r="A149" s="57" t="s">
        <v>7</v>
      </c>
      <c r="B149" s="57">
        <v>0</v>
      </c>
      <c r="C149" s="50">
        <v>44388</v>
      </c>
      <c r="D149" s="63">
        <f t="shared" si="2"/>
        <v>2021</v>
      </c>
      <c r="E149" s="63" t="str">
        <f>TEXT(Tabela2[[#This Row],[Semana]],"mmmm")</f>
        <v>julho</v>
      </c>
      <c r="F149" t="str">
        <f>IF(MONTH(Tabela2[[#This Row],[Semana]])&lt;=6,"1ª Semestre","2ª Semestre")</f>
        <v>2ª Semestre</v>
      </c>
    </row>
    <row r="150" spans="1:6" x14ac:dyDescent="0.25">
      <c r="A150" s="57" t="s">
        <v>6</v>
      </c>
      <c r="B150" s="57">
        <v>0</v>
      </c>
      <c r="C150" s="50">
        <v>44388</v>
      </c>
      <c r="D150" s="63">
        <f t="shared" si="2"/>
        <v>2021</v>
      </c>
      <c r="E150" s="63" t="str">
        <f>TEXT(Tabela2[[#This Row],[Semana]],"mmmm")</f>
        <v>julho</v>
      </c>
      <c r="F150" t="str">
        <f>IF(MONTH(Tabela2[[#This Row],[Semana]])&lt;=6,"1ª Semestre","2ª Semestre")</f>
        <v>2ª Semestre</v>
      </c>
    </row>
    <row r="151" spans="1:6" x14ac:dyDescent="0.25">
      <c r="A151" s="57" t="s">
        <v>10</v>
      </c>
      <c r="B151" s="57">
        <v>30</v>
      </c>
      <c r="C151" s="50">
        <v>44388</v>
      </c>
      <c r="D151" s="63">
        <f t="shared" si="2"/>
        <v>2021</v>
      </c>
      <c r="E151" s="63" t="str">
        <f>TEXT(Tabela2[[#This Row],[Semana]],"mmmm")</f>
        <v>julho</v>
      </c>
      <c r="F151" t="str">
        <f>IF(MONTH(Tabela2[[#This Row],[Semana]])&lt;=6,"1ª Semestre","2ª Semestre")</f>
        <v>2ª Semestre</v>
      </c>
    </row>
    <row r="152" spans="1:6" x14ac:dyDescent="0.25">
      <c r="A152" s="57" t="s">
        <v>5</v>
      </c>
      <c r="B152" s="57">
        <v>92</v>
      </c>
      <c r="C152" s="50">
        <v>44396</v>
      </c>
      <c r="D152" s="63">
        <f t="shared" si="2"/>
        <v>2021</v>
      </c>
      <c r="E152" s="63" t="str">
        <f>TEXT(Tabela2[[#This Row],[Semana]],"mmmm")</f>
        <v>julho</v>
      </c>
      <c r="F152" t="str">
        <f>IF(MONTH(Tabela2[[#This Row],[Semana]])&lt;=6,"1ª Semestre","2ª Semestre")</f>
        <v>2ª Semestre</v>
      </c>
    </row>
    <row r="153" spans="1:6" x14ac:dyDescent="0.25">
      <c r="A153" s="57" t="s">
        <v>8</v>
      </c>
      <c r="B153" s="57">
        <v>8</v>
      </c>
      <c r="C153" s="50">
        <v>44396</v>
      </c>
      <c r="D153" s="63">
        <f t="shared" si="2"/>
        <v>2021</v>
      </c>
      <c r="E153" s="63" t="str">
        <f>TEXT(Tabela2[[#This Row],[Semana]],"mmmm")</f>
        <v>julho</v>
      </c>
      <c r="F153" t="str">
        <f>IF(MONTH(Tabela2[[#This Row],[Semana]])&lt;=6,"1ª Semestre","2ª Semestre")</f>
        <v>2ª Semestre</v>
      </c>
    </row>
    <row r="154" spans="1:6" x14ac:dyDescent="0.25">
      <c r="A154" s="57" t="s">
        <v>9</v>
      </c>
      <c r="B154" s="57">
        <v>2</v>
      </c>
      <c r="C154" s="50">
        <v>44396</v>
      </c>
      <c r="D154" s="63">
        <f t="shared" si="2"/>
        <v>2021</v>
      </c>
      <c r="E154" s="63" t="str">
        <f>TEXT(Tabela2[[#This Row],[Semana]],"mmmm")</f>
        <v>julho</v>
      </c>
      <c r="F154" t="str">
        <f>IF(MONTH(Tabela2[[#This Row],[Semana]])&lt;=6,"1ª Semestre","2ª Semestre")</f>
        <v>2ª Semestre</v>
      </c>
    </row>
    <row r="155" spans="1:6" x14ac:dyDescent="0.25">
      <c r="A155" s="57" t="s">
        <v>7</v>
      </c>
      <c r="B155" s="57">
        <v>3</v>
      </c>
      <c r="C155" s="50">
        <v>44396</v>
      </c>
      <c r="D155" s="63">
        <f t="shared" si="2"/>
        <v>2021</v>
      </c>
      <c r="E155" s="63" t="str">
        <f>TEXT(Tabela2[[#This Row],[Semana]],"mmmm")</f>
        <v>julho</v>
      </c>
      <c r="F155" t="str">
        <f>IF(MONTH(Tabela2[[#This Row],[Semana]])&lt;=6,"1ª Semestre","2ª Semestre")</f>
        <v>2ª Semestre</v>
      </c>
    </row>
    <row r="156" spans="1:6" x14ac:dyDescent="0.25">
      <c r="A156" s="57" t="s">
        <v>6</v>
      </c>
      <c r="B156" s="57">
        <v>0</v>
      </c>
      <c r="C156" s="50">
        <v>44396</v>
      </c>
      <c r="D156" s="63">
        <f t="shared" si="2"/>
        <v>2021</v>
      </c>
      <c r="E156" s="63" t="str">
        <f>TEXT(Tabela2[[#This Row],[Semana]],"mmmm")</f>
        <v>julho</v>
      </c>
      <c r="F156" t="str">
        <f>IF(MONTH(Tabela2[[#This Row],[Semana]])&lt;=6,"1ª Semestre","2ª Semestre")</f>
        <v>2ª Semestre</v>
      </c>
    </row>
    <row r="157" spans="1:6" x14ac:dyDescent="0.25">
      <c r="A157" s="57" t="s">
        <v>10</v>
      </c>
      <c r="B157" s="57">
        <v>20</v>
      </c>
      <c r="C157" s="50">
        <v>44396</v>
      </c>
      <c r="D157" s="63">
        <f t="shared" si="2"/>
        <v>2021</v>
      </c>
      <c r="E157" s="63" t="str">
        <f>TEXT(Tabela2[[#This Row],[Semana]],"mmmm")</f>
        <v>julho</v>
      </c>
      <c r="F157" t="str">
        <f>IF(MONTH(Tabela2[[#This Row],[Semana]])&lt;=6,"1ª Semestre","2ª Semestre")</f>
        <v>2ª Semestre</v>
      </c>
    </row>
    <row r="158" spans="1:6" x14ac:dyDescent="0.25">
      <c r="A158" s="57" t="s">
        <v>5</v>
      </c>
      <c r="B158" s="57">
        <v>83</v>
      </c>
      <c r="C158" s="50">
        <v>44404</v>
      </c>
      <c r="D158" s="63">
        <f t="shared" si="2"/>
        <v>2021</v>
      </c>
      <c r="E158" s="63" t="str">
        <f>TEXT(Tabela2[[#This Row],[Semana]],"mmmm")</f>
        <v>julho</v>
      </c>
      <c r="F158" t="str">
        <f>IF(MONTH(Tabela2[[#This Row],[Semana]])&lt;=6,"1ª Semestre","2ª Semestre")</f>
        <v>2ª Semestre</v>
      </c>
    </row>
    <row r="159" spans="1:6" x14ac:dyDescent="0.25">
      <c r="A159" s="57" t="s">
        <v>8</v>
      </c>
      <c r="B159" s="57">
        <v>2</v>
      </c>
      <c r="C159" s="50">
        <v>44404</v>
      </c>
      <c r="D159" s="63">
        <f t="shared" si="2"/>
        <v>2021</v>
      </c>
      <c r="E159" s="63" t="str">
        <f>TEXT(Tabela2[[#This Row],[Semana]],"mmmm")</f>
        <v>julho</v>
      </c>
      <c r="F159" t="str">
        <f>IF(MONTH(Tabela2[[#This Row],[Semana]])&lt;=6,"1ª Semestre","2ª Semestre")</f>
        <v>2ª Semestre</v>
      </c>
    </row>
    <row r="160" spans="1:6" x14ac:dyDescent="0.25">
      <c r="A160" s="57" t="s">
        <v>9</v>
      </c>
      <c r="B160" s="57">
        <v>0</v>
      </c>
      <c r="C160" s="50">
        <v>44404</v>
      </c>
      <c r="D160" s="63">
        <f t="shared" si="2"/>
        <v>2021</v>
      </c>
      <c r="E160" s="63" t="str">
        <f>TEXT(Tabela2[[#This Row],[Semana]],"mmmm")</f>
        <v>julho</v>
      </c>
      <c r="F160" t="str">
        <f>IF(MONTH(Tabela2[[#This Row],[Semana]])&lt;=6,"1ª Semestre","2ª Semestre")</f>
        <v>2ª Semestre</v>
      </c>
    </row>
    <row r="161" spans="1:6" x14ac:dyDescent="0.25">
      <c r="A161" s="57" t="s">
        <v>7</v>
      </c>
      <c r="B161" s="57">
        <v>0</v>
      </c>
      <c r="C161" s="50">
        <v>44404</v>
      </c>
      <c r="D161" s="63">
        <f t="shared" si="2"/>
        <v>2021</v>
      </c>
      <c r="E161" s="63" t="str">
        <f>TEXT(Tabela2[[#This Row],[Semana]],"mmmm")</f>
        <v>julho</v>
      </c>
      <c r="F161" t="str">
        <f>IF(MONTH(Tabela2[[#This Row],[Semana]])&lt;=6,"1ª Semestre","2ª Semestre")</f>
        <v>2ª Semestre</v>
      </c>
    </row>
    <row r="162" spans="1:6" x14ac:dyDescent="0.25">
      <c r="A162" s="57" t="s">
        <v>6</v>
      </c>
      <c r="B162" s="57">
        <v>0</v>
      </c>
      <c r="C162" s="50">
        <v>44404</v>
      </c>
      <c r="D162" s="63">
        <f t="shared" si="2"/>
        <v>2021</v>
      </c>
      <c r="E162" s="63" t="str">
        <f>TEXT(Tabela2[[#This Row],[Semana]],"mmmm")</f>
        <v>julho</v>
      </c>
      <c r="F162" t="str">
        <f>IF(MONTH(Tabela2[[#This Row],[Semana]])&lt;=6,"1ª Semestre","2ª Semestre")</f>
        <v>2ª Semestre</v>
      </c>
    </row>
    <row r="163" spans="1:6" x14ac:dyDescent="0.25">
      <c r="A163" s="57" t="s">
        <v>10</v>
      </c>
      <c r="B163" s="57">
        <v>18</v>
      </c>
      <c r="C163" s="50">
        <v>44404</v>
      </c>
      <c r="D163" s="63">
        <f t="shared" si="2"/>
        <v>2021</v>
      </c>
      <c r="E163" s="63" t="str">
        <f>TEXT(Tabela2[[#This Row],[Semana]],"mmmm")</f>
        <v>julho</v>
      </c>
      <c r="F163" t="str">
        <f>IF(MONTH(Tabela2[[#This Row],[Semana]])&lt;=6,"1ª Semestre","2ª Semestre")</f>
        <v>2ª Semestre</v>
      </c>
    </row>
    <row r="164" spans="1:6" x14ac:dyDescent="0.25">
      <c r="A164" s="57" t="s">
        <v>5</v>
      </c>
      <c r="B164" s="57">
        <v>102</v>
      </c>
      <c r="C164" s="50">
        <v>44412</v>
      </c>
      <c r="D164" s="63">
        <f t="shared" si="2"/>
        <v>2021</v>
      </c>
      <c r="E164" s="63" t="str">
        <f>TEXT(Tabela2[[#This Row],[Semana]],"mmmm")</f>
        <v>agosto</v>
      </c>
      <c r="F164" t="str">
        <f>IF(MONTH(Tabela2[[#This Row],[Semana]])&lt;=6,"1ª Semestre","2ª Semestre")</f>
        <v>2ª Semestre</v>
      </c>
    </row>
    <row r="165" spans="1:6" x14ac:dyDescent="0.25">
      <c r="A165" s="57" t="s">
        <v>8</v>
      </c>
      <c r="B165" s="57">
        <v>6</v>
      </c>
      <c r="C165" s="50">
        <v>44412</v>
      </c>
      <c r="D165" s="63">
        <f t="shared" si="2"/>
        <v>2021</v>
      </c>
      <c r="E165" s="63" t="str">
        <f>TEXT(Tabela2[[#This Row],[Semana]],"mmmm")</f>
        <v>agosto</v>
      </c>
      <c r="F165" t="str">
        <f>IF(MONTH(Tabela2[[#This Row],[Semana]])&lt;=6,"1ª Semestre","2ª Semestre")</f>
        <v>2ª Semestre</v>
      </c>
    </row>
    <row r="166" spans="1:6" x14ac:dyDescent="0.25">
      <c r="A166" s="57" t="s">
        <v>9</v>
      </c>
      <c r="B166" s="57">
        <v>3</v>
      </c>
      <c r="C166" s="50">
        <v>44412</v>
      </c>
      <c r="D166" s="63">
        <f t="shared" si="2"/>
        <v>2021</v>
      </c>
      <c r="E166" s="63" t="str">
        <f>TEXT(Tabela2[[#This Row],[Semana]],"mmmm")</f>
        <v>agosto</v>
      </c>
      <c r="F166" t="str">
        <f>IF(MONTH(Tabela2[[#This Row],[Semana]])&lt;=6,"1ª Semestre","2ª Semestre")</f>
        <v>2ª Semestre</v>
      </c>
    </row>
    <row r="167" spans="1:6" x14ac:dyDescent="0.25">
      <c r="A167" s="57" t="s">
        <v>7</v>
      </c>
      <c r="B167" s="57">
        <v>0</v>
      </c>
      <c r="C167" s="50">
        <v>44412</v>
      </c>
      <c r="D167" s="63">
        <f t="shared" si="2"/>
        <v>2021</v>
      </c>
      <c r="E167" s="63" t="str">
        <f>TEXT(Tabela2[[#This Row],[Semana]],"mmmm")</f>
        <v>agosto</v>
      </c>
      <c r="F167" t="str">
        <f>IF(MONTH(Tabela2[[#This Row],[Semana]])&lt;=6,"1ª Semestre","2ª Semestre")</f>
        <v>2ª Semestre</v>
      </c>
    </row>
    <row r="168" spans="1:6" x14ac:dyDescent="0.25">
      <c r="A168" s="57" t="s">
        <v>6</v>
      </c>
      <c r="B168" s="57">
        <v>0</v>
      </c>
      <c r="C168" s="50">
        <v>44412</v>
      </c>
      <c r="D168" s="63">
        <f t="shared" si="2"/>
        <v>2021</v>
      </c>
      <c r="E168" s="63" t="str">
        <f>TEXT(Tabela2[[#This Row],[Semana]],"mmmm")</f>
        <v>agosto</v>
      </c>
      <c r="F168" t="str">
        <f>IF(MONTH(Tabela2[[#This Row],[Semana]])&lt;=6,"1ª Semestre","2ª Semestre")</f>
        <v>2ª Semestre</v>
      </c>
    </row>
    <row r="169" spans="1:6" x14ac:dyDescent="0.25">
      <c r="A169" s="57" t="s">
        <v>10</v>
      </c>
      <c r="B169" s="57">
        <v>22</v>
      </c>
      <c r="C169" s="50">
        <v>44412</v>
      </c>
      <c r="D169" s="63">
        <f t="shared" si="2"/>
        <v>2021</v>
      </c>
      <c r="E169" s="63" t="str">
        <f>TEXT(Tabela2[[#This Row],[Semana]],"mmmm")</f>
        <v>agosto</v>
      </c>
      <c r="F169" t="str">
        <f>IF(MONTH(Tabela2[[#This Row],[Semana]])&lt;=6,"1ª Semestre","2ª Semestre")</f>
        <v>2ª Semestre</v>
      </c>
    </row>
    <row r="170" spans="1:6" x14ac:dyDescent="0.25">
      <c r="A170" s="57" t="s">
        <v>5</v>
      </c>
      <c r="B170" s="57">
        <v>98</v>
      </c>
      <c r="C170" s="50">
        <v>44420</v>
      </c>
      <c r="D170" s="63">
        <f t="shared" si="2"/>
        <v>2021</v>
      </c>
      <c r="E170" s="63" t="str">
        <f>TEXT(Tabela2[[#This Row],[Semana]],"mmmm")</f>
        <v>agosto</v>
      </c>
      <c r="F170" t="str">
        <f>IF(MONTH(Tabela2[[#This Row],[Semana]])&lt;=6,"1ª Semestre","2ª Semestre")</f>
        <v>2ª Semestre</v>
      </c>
    </row>
    <row r="171" spans="1:6" x14ac:dyDescent="0.25">
      <c r="A171" s="57" t="s">
        <v>8</v>
      </c>
      <c r="B171" s="57">
        <v>11</v>
      </c>
      <c r="C171" s="50">
        <v>44420</v>
      </c>
      <c r="D171" s="63">
        <f t="shared" si="2"/>
        <v>2021</v>
      </c>
      <c r="E171" s="63" t="str">
        <f>TEXT(Tabela2[[#This Row],[Semana]],"mmmm")</f>
        <v>agosto</v>
      </c>
      <c r="F171" t="str">
        <f>IF(MONTH(Tabela2[[#This Row],[Semana]])&lt;=6,"1ª Semestre","2ª Semestre")</f>
        <v>2ª Semestre</v>
      </c>
    </row>
    <row r="172" spans="1:6" x14ac:dyDescent="0.25">
      <c r="A172" s="57" t="s">
        <v>9</v>
      </c>
      <c r="B172" s="57">
        <v>7</v>
      </c>
      <c r="C172" s="50">
        <v>44420</v>
      </c>
      <c r="D172" s="63">
        <f t="shared" si="2"/>
        <v>2021</v>
      </c>
      <c r="E172" s="63" t="str">
        <f>TEXT(Tabela2[[#This Row],[Semana]],"mmmm")</f>
        <v>agosto</v>
      </c>
      <c r="F172" t="str">
        <f>IF(MONTH(Tabela2[[#This Row],[Semana]])&lt;=6,"1ª Semestre","2ª Semestre")</f>
        <v>2ª Semestre</v>
      </c>
    </row>
    <row r="173" spans="1:6" x14ac:dyDescent="0.25">
      <c r="A173" s="57" t="s">
        <v>7</v>
      </c>
      <c r="B173" s="57">
        <v>0</v>
      </c>
      <c r="C173" s="50">
        <v>44420</v>
      </c>
      <c r="D173" s="63">
        <f t="shared" si="2"/>
        <v>2021</v>
      </c>
      <c r="E173" s="63" t="str">
        <f>TEXT(Tabela2[[#This Row],[Semana]],"mmmm")</f>
        <v>agosto</v>
      </c>
      <c r="F173" t="str">
        <f>IF(MONTH(Tabela2[[#This Row],[Semana]])&lt;=6,"1ª Semestre","2ª Semestre")</f>
        <v>2ª Semestre</v>
      </c>
    </row>
    <row r="174" spans="1:6" x14ac:dyDescent="0.25">
      <c r="A174" s="57" t="s">
        <v>6</v>
      </c>
      <c r="B174" s="57">
        <v>0</v>
      </c>
      <c r="C174" s="50">
        <v>44420</v>
      </c>
      <c r="D174" s="63">
        <f t="shared" si="2"/>
        <v>2021</v>
      </c>
      <c r="E174" s="63" t="str">
        <f>TEXT(Tabela2[[#This Row],[Semana]],"mmmm")</f>
        <v>agosto</v>
      </c>
      <c r="F174" t="str">
        <f>IF(MONTH(Tabela2[[#This Row],[Semana]])&lt;=6,"1ª Semestre","2ª Semestre")</f>
        <v>2ª Semestre</v>
      </c>
    </row>
    <row r="175" spans="1:6" x14ac:dyDescent="0.25">
      <c r="A175" s="57" t="s">
        <v>10</v>
      </c>
      <c r="B175" s="57">
        <v>19</v>
      </c>
      <c r="C175" s="50">
        <v>44420</v>
      </c>
      <c r="D175" s="63">
        <f t="shared" si="2"/>
        <v>2021</v>
      </c>
      <c r="E175" s="63" t="str">
        <f>TEXT(Tabela2[[#This Row],[Semana]],"mmmm")</f>
        <v>agosto</v>
      </c>
      <c r="F175" t="str">
        <f>IF(MONTH(Tabela2[[#This Row],[Semana]])&lt;=6,"1ª Semestre","2ª Semestre")</f>
        <v>2ª Semestre</v>
      </c>
    </row>
    <row r="176" spans="1:6" x14ac:dyDescent="0.25">
      <c r="A176" s="57" t="s">
        <v>5</v>
      </c>
      <c r="B176" s="57">
        <v>112</v>
      </c>
      <c r="C176" s="50">
        <v>44428</v>
      </c>
      <c r="D176" s="63">
        <f t="shared" si="2"/>
        <v>2021</v>
      </c>
      <c r="E176" s="63" t="str">
        <f>TEXT(Tabela2[[#This Row],[Semana]],"mmmm")</f>
        <v>agosto</v>
      </c>
      <c r="F176" t="str">
        <f>IF(MONTH(Tabela2[[#This Row],[Semana]])&lt;=6,"1ª Semestre","2ª Semestre")</f>
        <v>2ª Semestre</v>
      </c>
    </row>
    <row r="177" spans="1:6" x14ac:dyDescent="0.25">
      <c r="A177" s="57" t="s">
        <v>8</v>
      </c>
      <c r="B177" s="57">
        <v>4</v>
      </c>
      <c r="C177" s="50">
        <v>44428</v>
      </c>
      <c r="D177" s="63">
        <f t="shared" si="2"/>
        <v>2021</v>
      </c>
      <c r="E177" s="63" t="str">
        <f>TEXT(Tabela2[[#This Row],[Semana]],"mmmm")</f>
        <v>agosto</v>
      </c>
      <c r="F177" t="str">
        <f>IF(MONTH(Tabela2[[#This Row],[Semana]])&lt;=6,"1ª Semestre","2ª Semestre")</f>
        <v>2ª Semestre</v>
      </c>
    </row>
    <row r="178" spans="1:6" x14ac:dyDescent="0.25">
      <c r="A178" s="57" t="s">
        <v>9</v>
      </c>
      <c r="B178" s="57">
        <v>3</v>
      </c>
      <c r="C178" s="50">
        <v>44428</v>
      </c>
      <c r="D178" s="63">
        <f t="shared" si="2"/>
        <v>2021</v>
      </c>
      <c r="E178" s="63" t="str">
        <f>TEXT(Tabela2[[#This Row],[Semana]],"mmmm")</f>
        <v>agosto</v>
      </c>
      <c r="F178" t="str">
        <f>IF(MONTH(Tabela2[[#This Row],[Semana]])&lt;=6,"1ª Semestre","2ª Semestre")</f>
        <v>2ª Semestre</v>
      </c>
    </row>
    <row r="179" spans="1:6" x14ac:dyDescent="0.25">
      <c r="A179" s="57" t="s">
        <v>7</v>
      </c>
      <c r="B179" s="57">
        <v>0</v>
      </c>
      <c r="C179" s="50">
        <v>44428</v>
      </c>
      <c r="D179" s="63">
        <f t="shared" si="2"/>
        <v>2021</v>
      </c>
      <c r="E179" s="63" t="str">
        <f>TEXT(Tabela2[[#This Row],[Semana]],"mmmm")</f>
        <v>agosto</v>
      </c>
      <c r="F179" t="str">
        <f>IF(MONTH(Tabela2[[#This Row],[Semana]])&lt;=6,"1ª Semestre","2ª Semestre")</f>
        <v>2ª Semestre</v>
      </c>
    </row>
    <row r="180" spans="1:6" x14ac:dyDescent="0.25">
      <c r="A180" s="57" t="s">
        <v>6</v>
      </c>
      <c r="B180" s="57">
        <v>0</v>
      </c>
      <c r="C180" s="50">
        <v>44428</v>
      </c>
      <c r="D180" s="63">
        <f t="shared" si="2"/>
        <v>2021</v>
      </c>
      <c r="E180" s="63" t="str">
        <f>TEXT(Tabela2[[#This Row],[Semana]],"mmmm")</f>
        <v>agosto</v>
      </c>
      <c r="F180" t="str">
        <f>IF(MONTH(Tabela2[[#This Row],[Semana]])&lt;=6,"1ª Semestre","2ª Semestre")</f>
        <v>2ª Semestre</v>
      </c>
    </row>
    <row r="181" spans="1:6" x14ac:dyDescent="0.25">
      <c r="A181" s="57" t="s">
        <v>10</v>
      </c>
      <c r="B181" s="57">
        <v>28</v>
      </c>
      <c r="C181" s="50">
        <v>44428</v>
      </c>
      <c r="D181" s="63">
        <f t="shared" si="2"/>
        <v>2021</v>
      </c>
      <c r="E181" s="63" t="str">
        <f>TEXT(Tabela2[[#This Row],[Semana]],"mmmm")</f>
        <v>agosto</v>
      </c>
      <c r="F181" t="str">
        <f>IF(MONTH(Tabela2[[#This Row],[Semana]])&lt;=6,"1ª Semestre","2ª Semestre")</f>
        <v>2ª Semestre</v>
      </c>
    </row>
    <row r="182" spans="1:6" x14ac:dyDescent="0.25">
      <c r="A182" s="57" t="s">
        <v>5</v>
      </c>
      <c r="B182" s="57">
        <v>153</v>
      </c>
      <c r="C182" s="50">
        <v>44436</v>
      </c>
      <c r="D182" s="63">
        <f t="shared" si="2"/>
        <v>2021</v>
      </c>
      <c r="E182" s="63" t="str">
        <f>TEXT(Tabela2[[#This Row],[Semana]],"mmmm")</f>
        <v>agosto</v>
      </c>
      <c r="F182" t="str">
        <f>IF(MONTH(Tabela2[[#This Row],[Semana]])&lt;=6,"1ª Semestre","2ª Semestre")</f>
        <v>2ª Semestre</v>
      </c>
    </row>
    <row r="183" spans="1:6" x14ac:dyDescent="0.25">
      <c r="A183" s="57" t="s">
        <v>8</v>
      </c>
      <c r="B183" s="57">
        <v>7</v>
      </c>
      <c r="C183" s="50">
        <v>44436</v>
      </c>
      <c r="D183" s="63">
        <f t="shared" si="2"/>
        <v>2021</v>
      </c>
      <c r="E183" s="63" t="str">
        <f>TEXT(Tabela2[[#This Row],[Semana]],"mmmm")</f>
        <v>agosto</v>
      </c>
      <c r="F183" t="str">
        <f>IF(MONTH(Tabela2[[#This Row],[Semana]])&lt;=6,"1ª Semestre","2ª Semestre")</f>
        <v>2ª Semestre</v>
      </c>
    </row>
    <row r="184" spans="1:6" x14ac:dyDescent="0.25">
      <c r="A184" s="57" t="s">
        <v>9</v>
      </c>
      <c r="B184" s="57">
        <v>1</v>
      </c>
      <c r="C184" s="50">
        <v>44436</v>
      </c>
      <c r="D184" s="63">
        <f t="shared" si="2"/>
        <v>2021</v>
      </c>
      <c r="E184" s="63" t="str">
        <f>TEXT(Tabela2[[#This Row],[Semana]],"mmmm")</f>
        <v>agosto</v>
      </c>
      <c r="F184" t="str">
        <f>IF(MONTH(Tabela2[[#This Row],[Semana]])&lt;=6,"1ª Semestre","2ª Semestre")</f>
        <v>2ª Semestre</v>
      </c>
    </row>
    <row r="185" spans="1:6" x14ac:dyDescent="0.25">
      <c r="A185" s="57" t="s">
        <v>7</v>
      </c>
      <c r="B185" s="57">
        <v>0</v>
      </c>
      <c r="C185" s="50">
        <v>44436</v>
      </c>
      <c r="D185" s="63">
        <f t="shared" si="2"/>
        <v>2021</v>
      </c>
      <c r="E185" s="63" t="str">
        <f>TEXT(Tabela2[[#This Row],[Semana]],"mmmm")</f>
        <v>agosto</v>
      </c>
      <c r="F185" t="str">
        <f>IF(MONTH(Tabela2[[#This Row],[Semana]])&lt;=6,"1ª Semestre","2ª Semestre")</f>
        <v>2ª Semestre</v>
      </c>
    </row>
    <row r="186" spans="1:6" x14ac:dyDescent="0.25">
      <c r="A186" s="57" t="s">
        <v>6</v>
      </c>
      <c r="B186" s="57">
        <v>0</v>
      </c>
      <c r="C186" s="50">
        <v>44436</v>
      </c>
      <c r="D186" s="63">
        <f t="shared" si="2"/>
        <v>2021</v>
      </c>
      <c r="E186" s="63" t="str">
        <f>TEXT(Tabela2[[#This Row],[Semana]],"mmmm")</f>
        <v>agosto</v>
      </c>
      <c r="F186" t="str">
        <f>IF(MONTH(Tabela2[[#This Row],[Semana]])&lt;=6,"1ª Semestre","2ª Semestre")</f>
        <v>2ª Semestre</v>
      </c>
    </row>
    <row r="187" spans="1:6" x14ac:dyDescent="0.25">
      <c r="A187" s="57" t="s">
        <v>10</v>
      </c>
      <c r="B187" s="57">
        <v>36</v>
      </c>
      <c r="C187" s="50">
        <v>44436</v>
      </c>
      <c r="D187" s="63">
        <f t="shared" si="2"/>
        <v>2021</v>
      </c>
      <c r="E187" s="63" t="str">
        <f>TEXT(Tabela2[[#This Row],[Semana]],"mmmm")</f>
        <v>agosto</v>
      </c>
      <c r="F187" t="str">
        <f>IF(MONTH(Tabela2[[#This Row],[Semana]])&lt;=6,"1ª Semestre","2ª Semestre")</f>
        <v>2ª Semestre</v>
      </c>
    </row>
    <row r="188" spans="1:6" x14ac:dyDescent="0.25">
      <c r="A188" s="57" t="s">
        <v>5</v>
      </c>
      <c r="B188" s="57">
        <v>194</v>
      </c>
      <c r="C188" s="50">
        <v>44444</v>
      </c>
      <c r="D188" s="63">
        <f t="shared" si="2"/>
        <v>2021</v>
      </c>
      <c r="E188" s="63" t="str">
        <f>TEXT(Tabela2[[#This Row],[Semana]],"mmmm")</f>
        <v>setembro</v>
      </c>
      <c r="F188" t="str">
        <f>IF(MONTH(Tabela2[[#This Row],[Semana]])&lt;=6,"1ª Semestre","2ª Semestre")</f>
        <v>2ª Semestre</v>
      </c>
    </row>
    <row r="189" spans="1:6" x14ac:dyDescent="0.25">
      <c r="A189" s="57" t="s">
        <v>8</v>
      </c>
      <c r="B189" s="57">
        <v>4</v>
      </c>
      <c r="C189" s="50">
        <v>44444</v>
      </c>
      <c r="D189" s="63">
        <f t="shared" si="2"/>
        <v>2021</v>
      </c>
      <c r="E189" s="63" t="str">
        <f>TEXT(Tabela2[[#This Row],[Semana]],"mmmm")</f>
        <v>setembro</v>
      </c>
      <c r="F189" t="str">
        <f>IF(MONTH(Tabela2[[#This Row],[Semana]])&lt;=6,"1ª Semestre","2ª Semestre")</f>
        <v>2ª Semestre</v>
      </c>
    </row>
    <row r="190" spans="1:6" x14ac:dyDescent="0.25">
      <c r="A190" s="57" t="s">
        <v>9</v>
      </c>
      <c r="B190" s="57">
        <v>2</v>
      </c>
      <c r="C190" s="50">
        <v>44444</v>
      </c>
      <c r="D190" s="63">
        <f t="shared" si="2"/>
        <v>2021</v>
      </c>
      <c r="E190" s="63" t="str">
        <f>TEXT(Tabela2[[#This Row],[Semana]],"mmmm")</f>
        <v>setembro</v>
      </c>
      <c r="F190" t="str">
        <f>IF(MONTH(Tabela2[[#This Row],[Semana]])&lt;=6,"1ª Semestre","2ª Semestre")</f>
        <v>2ª Semestre</v>
      </c>
    </row>
    <row r="191" spans="1:6" x14ac:dyDescent="0.25">
      <c r="A191" s="57" t="s">
        <v>7</v>
      </c>
      <c r="B191" s="57">
        <v>0</v>
      </c>
      <c r="C191" s="50">
        <v>44444</v>
      </c>
      <c r="D191" s="63">
        <f t="shared" si="2"/>
        <v>2021</v>
      </c>
      <c r="E191" s="63" t="str">
        <f>TEXT(Tabela2[[#This Row],[Semana]],"mmmm")</f>
        <v>setembro</v>
      </c>
      <c r="F191" t="str">
        <f>IF(MONTH(Tabela2[[#This Row],[Semana]])&lt;=6,"1ª Semestre","2ª Semestre")</f>
        <v>2ª Semestre</v>
      </c>
    </row>
    <row r="192" spans="1:6" x14ac:dyDescent="0.25">
      <c r="A192" s="57" t="s">
        <v>6</v>
      </c>
      <c r="B192" s="57">
        <v>0</v>
      </c>
      <c r="C192" s="50">
        <v>44444</v>
      </c>
      <c r="D192" s="63">
        <f t="shared" si="2"/>
        <v>2021</v>
      </c>
      <c r="E192" s="63" t="str">
        <f>TEXT(Tabela2[[#This Row],[Semana]],"mmmm")</f>
        <v>setembro</v>
      </c>
      <c r="F192" t="str">
        <f>IF(MONTH(Tabela2[[#This Row],[Semana]])&lt;=6,"1ª Semestre","2ª Semestre")</f>
        <v>2ª Semestre</v>
      </c>
    </row>
    <row r="193" spans="1:6" x14ac:dyDescent="0.25">
      <c r="A193" s="57" t="s">
        <v>10</v>
      </c>
      <c r="B193" s="57">
        <v>18</v>
      </c>
      <c r="C193" s="50">
        <v>44444</v>
      </c>
      <c r="D193" s="63">
        <f t="shared" si="2"/>
        <v>2021</v>
      </c>
      <c r="E193" s="63" t="str">
        <f>TEXT(Tabela2[[#This Row],[Semana]],"mmmm")</f>
        <v>setembro</v>
      </c>
      <c r="F193" t="str">
        <f>IF(MONTH(Tabela2[[#This Row],[Semana]])&lt;=6,"1ª Semestre","2ª Semestre")</f>
        <v>2ª Semestre</v>
      </c>
    </row>
    <row r="194" spans="1:6" x14ac:dyDescent="0.25">
      <c r="A194" s="57" t="s">
        <v>5</v>
      </c>
      <c r="B194" s="57">
        <v>156</v>
      </c>
      <c r="C194" s="50">
        <v>44452</v>
      </c>
      <c r="D194" s="63">
        <f t="shared" si="2"/>
        <v>2021</v>
      </c>
      <c r="E194" s="63" t="str">
        <f>TEXT(Tabela2[[#This Row],[Semana]],"mmmm")</f>
        <v>setembro</v>
      </c>
      <c r="F194" t="str">
        <f>IF(MONTH(Tabela2[[#This Row],[Semana]])&lt;=6,"1ª Semestre","2ª Semestre")</f>
        <v>2ª Semestre</v>
      </c>
    </row>
    <row r="195" spans="1:6" x14ac:dyDescent="0.25">
      <c r="A195" s="57" t="s">
        <v>8</v>
      </c>
      <c r="B195" s="57">
        <v>7</v>
      </c>
      <c r="C195" s="50">
        <v>44452</v>
      </c>
      <c r="D195" s="63">
        <f t="shared" ref="D195:D258" si="3">YEAR((C195))</f>
        <v>2021</v>
      </c>
      <c r="E195" s="63" t="str">
        <f>TEXT(Tabela2[[#This Row],[Semana]],"mmmm")</f>
        <v>setembro</v>
      </c>
      <c r="F195" t="str">
        <f>IF(MONTH(Tabela2[[#This Row],[Semana]])&lt;=6,"1ª Semestre","2ª Semestre")</f>
        <v>2ª Semestre</v>
      </c>
    </row>
    <row r="196" spans="1:6" x14ac:dyDescent="0.25">
      <c r="A196" s="57" t="s">
        <v>9</v>
      </c>
      <c r="B196" s="57">
        <v>6</v>
      </c>
      <c r="C196" s="50">
        <v>44452</v>
      </c>
      <c r="D196" s="63">
        <f t="shared" si="3"/>
        <v>2021</v>
      </c>
      <c r="E196" s="63" t="str">
        <f>TEXT(Tabela2[[#This Row],[Semana]],"mmmm")</f>
        <v>setembro</v>
      </c>
      <c r="F196" t="str">
        <f>IF(MONTH(Tabela2[[#This Row],[Semana]])&lt;=6,"1ª Semestre","2ª Semestre")</f>
        <v>2ª Semestre</v>
      </c>
    </row>
    <row r="197" spans="1:6" x14ac:dyDescent="0.25">
      <c r="A197" s="57" t="s">
        <v>7</v>
      </c>
      <c r="B197" s="57">
        <v>0</v>
      </c>
      <c r="C197" s="50">
        <v>44452</v>
      </c>
      <c r="D197" s="63">
        <f t="shared" si="3"/>
        <v>2021</v>
      </c>
      <c r="E197" s="63" t="str">
        <f>TEXT(Tabela2[[#This Row],[Semana]],"mmmm")</f>
        <v>setembro</v>
      </c>
      <c r="F197" t="str">
        <f>IF(MONTH(Tabela2[[#This Row],[Semana]])&lt;=6,"1ª Semestre","2ª Semestre")</f>
        <v>2ª Semestre</v>
      </c>
    </row>
    <row r="198" spans="1:6" x14ac:dyDescent="0.25">
      <c r="A198" s="57" t="s">
        <v>6</v>
      </c>
      <c r="B198" s="57">
        <v>0</v>
      </c>
      <c r="C198" s="50">
        <v>44452</v>
      </c>
      <c r="D198" s="63">
        <f t="shared" si="3"/>
        <v>2021</v>
      </c>
      <c r="E198" s="63" t="str">
        <f>TEXT(Tabela2[[#This Row],[Semana]],"mmmm")</f>
        <v>setembro</v>
      </c>
      <c r="F198" t="str">
        <f>IF(MONTH(Tabela2[[#This Row],[Semana]])&lt;=6,"1ª Semestre","2ª Semestre")</f>
        <v>2ª Semestre</v>
      </c>
    </row>
    <row r="199" spans="1:6" x14ac:dyDescent="0.25">
      <c r="A199" s="57" t="s">
        <v>10</v>
      </c>
      <c r="B199" s="57">
        <v>20</v>
      </c>
      <c r="C199" s="50">
        <v>44452</v>
      </c>
      <c r="D199" s="63">
        <f t="shared" si="3"/>
        <v>2021</v>
      </c>
      <c r="E199" s="63" t="str">
        <f>TEXT(Tabela2[[#This Row],[Semana]],"mmmm")</f>
        <v>setembro</v>
      </c>
      <c r="F199" t="str">
        <f>IF(MONTH(Tabela2[[#This Row],[Semana]])&lt;=6,"1ª Semestre","2ª Semestre")</f>
        <v>2ª Semestre</v>
      </c>
    </row>
    <row r="200" spans="1:6" x14ac:dyDescent="0.25">
      <c r="A200" s="57" t="s">
        <v>5</v>
      </c>
      <c r="B200" s="57">
        <v>127</v>
      </c>
      <c r="C200" s="50">
        <v>44459</v>
      </c>
      <c r="D200" s="63">
        <f t="shared" si="3"/>
        <v>2021</v>
      </c>
      <c r="E200" s="63" t="str">
        <f>TEXT(Tabela2[[#This Row],[Semana]],"mmmm")</f>
        <v>setembro</v>
      </c>
      <c r="F200" t="str">
        <f>IF(MONTH(Tabela2[[#This Row],[Semana]])&lt;=6,"1ª Semestre","2ª Semestre")</f>
        <v>2ª Semestre</v>
      </c>
    </row>
    <row r="201" spans="1:6" x14ac:dyDescent="0.25">
      <c r="A201" s="57" t="s">
        <v>8</v>
      </c>
      <c r="B201" s="57">
        <v>3</v>
      </c>
      <c r="C201" s="50">
        <v>44459</v>
      </c>
      <c r="D201" s="63">
        <f t="shared" si="3"/>
        <v>2021</v>
      </c>
      <c r="E201" s="63" t="str">
        <f>TEXT(Tabela2[[#This Row],[Semana]],"mmmm")</f>
        <v>setembro</v>
      </c>
      <c r="F201" t="str">
        <f>IF(MONTH(Tabela2[[#This Row],[Semana]])&lt;=6,"1ª Semestre","2ª Semestre")</f>
        <v>2ª Semestre</v>
      </c>
    </row>
    <row r="202" spans="1:6" x14ac:dyDescent="0.25">
      <c r="A202" s="57" t="s">
        <v>9</v>
      </c>
      <c r="B202" s="57">
        <v>4</v>
      </c>
      <c r="C202" s="50">
        <v>44459</v>
      </c>
      <c r="D202" s="63">
        <f t="shared" si="3"/>
        <v>2021</v>
      </c>
      <c r="E202" s="63" t="str">
        <f>TEXT(Tabela2[[#This Row],[Semana]],"mmmm")</f>
        <v>setembro</v>
      </c>
      <c r="F202" t="str">
        <f>IF(MONTH(Tabela2[[#This Row],[Semana]])&lt;=6,"1ª Semestre","2ª Semestre")</f>
        <v>2ª Semestre</v>
      </c>
    </row>
    <row r="203" spans="1:6" x14ac:dyDescent="0.25">
      <c r="A203" s="57" t="s">
        <v>7</v>
      </c>
      <c r="B203" s="57">
        <v>0</v>
      </c>
      <c r="C203" s="50">
        <v>44459</v>
      </c>
      <c r="D203" s="63">
        <f t="shared" si="3"/>
        <v>2021</v>
      </c>
      <c r="E203" s="63" t="str">
        <f>TEXT(Tabela2[[#This Row],[Semana]],"mmmm")</f>
        <v>setembro</v>
      </c>
      <c r="F203" t="str">
        <f>IF(MONTH(Tabela2[[#This Row],[Semana]])&lt;=6,"1ª Semestre","2ª Semestre")</f>
        <v>2ª Semestre</v>
      </c>
    </row>
    <row r="204" spans="1:6" x14ac:dyDescent="0.25">
      <c r="A204" s="57" t="s">
        <v>6</v>
      </c>
      <c r="B204" s="57">
        <v>0</v>
      </c>
      <c r="C204" s="50">
        <v>44459</v>
      </c>
      <c r="D204" s="63">
        <f t="shared" si="3"/>
        <v>2021</v>
      </c>
      <c r="E204" s="63" t="str">
        <f>TEXT(Tabela2[[#This Row],[Semana]],"mmmm")</f>
        <v>setembro</v>
      </c>
      <c r="F204" t="str">
        <f>IF(MONTH(Tabela2[[#This Row],[Semana]])&lt;=6,"1ª Semestre","2ª Semestre")</f>
        <v>2ª Semestre</v>
      </c>
    </row>
    <row r="205" spans="1:6" x14ac:dyDescent="0.25">
      <c r="A205" s="57" t="s">
        <v>10</v>
      </c>
      <c r="B205" s="57">
        <v>26</v>
      </c>
      <c r="C205" s="50">
        <v>44459</v>
      </c>
      <c r="D205" s="63">
        <f t="shared" si="3"/>
        <v>2021</v>
      </c>
      <c r="E205" s="63" t="str">
        <f>TEXT(Tabela2[[#This Row],[Semana]],"mmmm")</f>
        <v>setembro</v>
      </c>
      <c r="F205" t="str">
        <f>IF(MONTH(Tabela2[[#This Row],[Semana]])&lt;=6,"1ª Semestre","2ª Semestre")</f>
        <v>2ª Semestre</v>
      </c>
    </row>
    <row r="206" spans="1:6" x14ac:dyDescent="0.25">
      <c r="A206" s="57" t="s">
        <v>5</v>
      </c>
      <c r="B206" s="57">
        <v>152</v>
      </c>
      <c r="C206" s="50">
        <v>44466</v>
      </c>
      <c r="D206" s="63">
        <f t="shared" si="3"/>
        <v>2021</v>
      </c>
      <c r="E206" s="63" t="str">
        <f>TEXT(Tabela2[[#This Row],[Semana]],"mmmm")</f>
        <v>setembro</v>
      </c>
      <c r="F206" t="str">
        <f>IF(MONTH(Tabela2[[#This Row],[Semana]])&lt;=6,"1ª Semestre","2ª Semestre")</f>
        <v>2ª Semestre</v>
      </c>
    </row>
    <row r="207" spans="1:6" x14ac:dyDescent="0.25">
      <c r="A207" s="57" t="s">
        <v>8</v>
      </c>
      <c r="B207" s="57">
        <v>4</v>
      </c>
      <c r="C207" s="50">
        <v>44466</v>
      </c>
      <c r="D207" s="63">
        <f t="shared" si="3"/>
        <v>2021</v>
      </c>
      <c r="E207" s="63" t="str">
        <f>TEXT(Tabela2[[#This Row],[Semana]],"mmmm")</f>
        <v>setembro</v>
      </c>
      <c r="F207" t="str">
        <f>IF(MONTH(Tabela2[[#This Row],[Semana]])&lt;=6,"1ª Semestre","2ª Semestre")</f>
        <v>2ª Semestre</v>
      </c>
    </row>
    <row r="208" spans="1:6" x14ac:dyDescent="0.25">
      <c r="A208" s="57" t="s">
        <v>9</v>
      </c>
      <c r="B208" s="57">
        <v>2</v>
      </c>
      <c r="C208" s="50">
        <v>44466</v>
      </c>
      <c r="D208" s="63">
        <f t="shared" si="3"/>
        <v>2021</v>
      </c>
      <c r="E208" s="63" t="str">
        <f>TEXT(Tabela2[[#This Row],[Semana]],"mmmm")</f>
        <v>setembro</v>
      </c>
      <c r="F208" t="str">
        <f>IF(MONTH(Tabela2[[#This Row],[Semana]])&lt;=6,"1ª Semestre","2ª Semestre")</f>
        <v>2ª Semestre</v>
      </c>
    </row>
    <row r="209" spans="1:6" x14ac:dyDescent="0.25">
      <c r="A209" s="57" t="s">
        <v>7</v>
      </c>
      <c r="B209" s="57">
        <v>0</v>
      </c>
      <c r="C209" s="50">
        <v>44466</v>
      </c>
      <c r="D209" s="63">
        <f t="shared" si="3"/>
        <v>2021</v>
      </c>
      <c r="E209" s="63" t="str">
        <f>TEXT(Tabela2[[#This Row],[Semana]],"mmmm")</f>
        <v>setembro</v>
      </c>
      <c r="F209" t="str">
        <f>IF(MONTH(Tabela2[[#This Row],[Semana]])&lt;=6,"1ª Semestre","2ª Semestre")</f>
        <v>2ª Semestre</v>
      </c>
    </row>
    <row r="210" spans="1:6" x14ac:dyDescent="0.25">
      <c r="A210" s="57" t="s">
        <v>6</v>
      </c>
      <c r="B210" s="57">
        <v>0</v>
      </c>
      <c r="C210" s="50">
        <v>44466</v>
      </c>
      <c r="D210" s="63">
        <f t="shared" si="3"/>
        <v>2021</v>
      </c>
      <c r="E210" s="63" t="str">
        <f>TEXT(Tabela2[[#This Row],[Semana]],"mmmm")</f>
        <v>setembro</v>
      </c>
      <c r="F210" t="str">
        <f>IF(MONTH(Tabela2[[#This Row],[Semana]])&lt;=6,"1ª Semestre","2ª Semestre")</f>
        <v>2ª Semestre</v>
      </c>
    </row>
    <row r="211" spans="1:6" x14ac:dyDescent="0.25">
      <c r="A211" s="57" t="s">
        <v>10</v>
      </c>
      <c r="B211" s="57">
        <v>36</v>
      </c>
      <c r="C211" s="50">
        <v>44466</v>
      </c>
      <c r="D211" s="63">
        <f t="shared" si="3"/>
        <v>2021</v>
      </c>
      <c r="E211" s="63" t="str">
        <f>TEXT(Tabela2[[#This Row],[Semana]],"mmmm")</f>
        <v>setembro</v>
      </c>
      <c r="F211" t="str">
        <f>IF(MONTH(Tabela2[[#This Row],[Semana]])&lt;=6,"1ª Semestre","2ª Semestre")</f>
        <v>2ª Semestre</v>
      </c>
    </row>
    <row r="212" spans="1:6" x14ac:dyDescent="0.25">
      <c r="A212" s="57" t="s">
        <v>5</v>
      </c>
      <c r="B212" s="57">
        <v>170</v>
      </c>
      <c r="C212" s="50">
        <v>44473</v>
      </c>
      <c r="D212" s="63">
        <f t="shared" si="3"/>
        <v>2021</v>
      </c>
      <c r="E212" s="63" t="str">
        <f>TEXT(Tabela2[[#This Row],[Semana]],"mmmm")</f>
        <v>outubro</v>
      </c>
      <c r="F212" t="str">
        <f>IF(MONTH(Tabela2[[#This Row],[Semana]])&lt;=6,"1ª Semestre","2ª Semestre")</f>
        <v>2ª Semestre</v>
      </c>
    </row>
    <row r="213" spans="1:6" x14ac:dyDescent="0.25">
      <c r="A213" s="57" t="s">
        <v>8</v>
      </c>
      <c r="B213" s="57">
        <v>4</v>
      </c>
      <c r="C213" s="50">
        <v>44473</v>
      </c>
      <c r="D213" s="63">
        <f t="shared" si="3"/>
        <v>2021</v>
      </c>
      <c r="E213" s="63" t="str">
        <f>TEXT(Tabela2[[#This Row],[Semana]],"mmmm")</f>
        <v>outubro</v>
      </c>
      <c r="F213" t="str">
        <f>IF(MONTH(Tabela2[[#This Row],[Semana]])&lt;=6,"1ª Semestre","2ª Semestre")</f>
        <v>2ª Semestre</v>
      </c>
    </row>
    <row r="214" spans="1:6" x14ac:dyDescent="0.25">
      <c r="A214" s="57" t="s">
        <v>9</v>
      </c>
      <c r="B214" s="57">
        <v>0</v>
      </c>
      <c r="C214" s="50">
        <v>44473</v>
      </c>
      <c r="D214" s="63">
        <f t="shared" si="3"/>
        <v>2021</v>
      </c>
      <c r="E214" s="63" t="str">
        <f>TEXT(Tabela2[[#This Row],[Semana]],"mmmm")</f>
        <v>outubro</v>
      </c>
      <c r="F214" t="str">
        <f>IF(MONTH(Tabela2[[#This Row],[Semana]])&lt;=6,"1ª Semestre","2ª Semestre")</f>
        <v>2ª Semestre</v>
      </c>
    </row>
    <row r="215" spans="1:6" x14ac:dyDescent="0.25">
      <c r="A215" s="57" t="s">
        <v>7</v>
      </c>
      <c r="B215" s="57">
        <v>0</v>
      </c>
      <c r="C215" s="50">
        <v>44473</v>
      </c>
      <c r="D215" s="63">
        <f t="shared" si="3"/>
        <v>2021</v>
      </c>
      <c r="E215" s="63" t="str">
        <f>TEXT(Tabela2[[#This Row],[Semana]],"mmmm")</f>
        <v>outubro</v>
      </c>
      <c r="F215" t="str">
        <f>IF(MONTH(Tabela2[[#This Row],[Semana]])&lt;=6,"1ª Semestre","2ª Semestre")</f>
        <v>2ª Semestre</v>
      </c>
    </row>
    <row r="216" spans="1:6" x14ac:dyDescent="0.25">
      <c r="A216" s="57" t="s">
        <v>6</v>
      </c>
      <c r="B216" s="57">
        <v>0</v>
      </c>
      <c r="C216" s="50">
        <v>44473</v>
      </c>
      <c r="D216" s="63">
        <f t="shared" si="3"/>
        <v>2021</v>
      </c>
      <c r="E216" s="63" t="str">
        <f>TEXT(Tabela2[[#This Row],[Semana]],"mmmm")</f>
        <v>outubro</v>
      </c>
      <c r="F216" t="str">
        <f>IF(MONTH(Tabela2[[#This Row],[Semana]])&lt;=6,"1ª Semestre","2ª Semestre")</f>
        <v>2ª Semestre</v>
      </c>
    </row>
    <row r="217" spans="1:6" x14ac:dyDescent="0.25">
      <c r="A217" s="57" t="s">
        <v>10</v>
      </c>
      <c r="B217" s="57">
        <v>21</v>
      </c>
      <c r="C217" s="50">
        <v>44473</v>
      </c>
      <c r="D217" s="63">
        <f t="shared" si="3"/>
        <v>2021</v>
      </c>
      <c r="E217" s="63" t="str">
        <f>TEXT(Tabela2[[#This Row],[Semana]],"mmmm")</f>
        <v>outubro</v>
      </c>
      <c r="F217" t="str">
        <f>IF(MONTH(Tabela2[[#This Row],[Semana]])&lt;=6,"1ª Semestre","2ª Semestre")</f>
        <v>2ª Semestre</v>
      </c>
    </row>
    <row r="218" spans="1:6" x14ac:dyDescent="0.25">
      <c r="A218" s="57" t="s">
        <v>5</v>
      </c>
      <c r="B218" s="57">
        <v>20</v>
      </c>
      <c r="C218" s="50">
        <v>44480</v>
      </c>
      <c r="D218" s="63">
        <f t="shared" si="3"/>
        <v>2021</v>
      </c>
      <c r="E218" s="63" t="str">
        <f>TEXT(Tabela2[[#This Row],[Semana]],"mmmm")</f>
        <v>outubro</v>
      </c>
      <c r="F218" t="str">
        <f>IF(MONTH(Tabela2[[#This Row],[Semana]])&lt;=6,"1ª Semestre","2ª Semestre")</f>
        <v>2ª Semestre</v>
      </c>
    </row>
    <row r="219" spans="1:6" x14ac:dyDescent="0.25">
      <c r="A219" s="57" t="s">
        <v>8</v>
      </c>
      <c r="B219" s="57">
        <v>2</v>
      </c>
      <c r="C219" s="50">
        <v>44480</v>
      </c>
      <c r="D219" s="63">
        <f t="shared" si="3"/>
        <v>2021</v>
      </c>
      <c r="E219" s="63" t="str">
        <f>TEXT(Tabela2[[#This Row],[Semana]],"mmmm")</f>
        <v>outubro</v>
      </c>
      <c r="F219" t="str">
        <f>IF(MONTH(Tabela2[[#This Row],[Semana]])&lt;=6,"1ª Semestre","2ª Semestre")</f>
        <v>2ª Semestre</v>
      </c>
    </row>
    <row r="220" spans="1:6" x14ac:dyDescent="0.25">
      <c r="A220" s="57" t="s">
        <v>9</v>
      </c>
      <c r="B220" s="57">
        <v>0</v>
      </c>
      <c r="C220" s="50">
        <v>44480</v>
      </c>
      <c r="D220" s="63">
        <f t="shared" si="3"/>
        <v>2021</v>
      </c>
      <c r="E220" s="63" t="str">
        <f>TEXT(Tabela2[[#This Row],[Semana]],"mmmm")</f>
        <v>outubro</v>
      </c>
      <c r="F220" t="str">
        <f>IF(MONTH(Tabela2[[#This Row],[Semana]])&lt;=6,"1ª Semestre","2ª Semestre")</f>
        <v>2ª Semestre</v>
      </c>
    </row>
    <row r="221" spans="1:6" x14ac:dyDescent="0.25">
      <c r="A221" s="57" t="s">
        <v>7</v>
      </c>
      <c r="B221" s="57">
        <v>2</v>
      </c>
      <c r="C221" s="50">
        <v>44480</v>
      </c>
      <c r="D221" s="63">
        <f t="shared" si="3"/>
        <v>2021</v>
      </c>
      <c r="E221" s="63" t="str">
        <f>TEXT(Tabela2[[#This Row],[Semana]],"mmmm")</f>
        <v>outubro</v>
      </c>
      <c r="F221" t="str">
        <f>IF(MONTH(Tabela2[[#This Row],[Semana]])&lt;=6,"1ª Semestre","2ª Semestre")</f>
        <v>2ª Semestre</v>
      </c>
    </row>
    <row r="222" spans="1:6" x14ac:dyDescent="0.25">
      <c r="A222" s="57" t="s">
        <v>6</v>
      </c>
      <c r="B222" s="57">
        <v>40</v>
      </c>
      <c r="C222" s="50">
        <v>44480</v>
      </c>
      <c r="D222" s="63">
        <f t="shared" si="3"/>
        <v>2021</v>
      </c>
      <c r="E222" s="63" t="str">
        <f>TEXT(Tabela2[[#This Row],[Semana]],"mmmm")</f>
        <v>outubro</v>
      </c>
      <c r="F222" t="str">
        <f>IF(MONTH(Tabela2[[#This Row],[Semana]])&lt;=6,"1ª Semestre","2ª Semestre")</f>
        <v>2ª Semestre</v>
      </c>
    </row>
    <row r="223" spans="1:6" x14ac:dyDescent="0.25">
      <c r="A223" s="57" t="s">
        <v>10</v>
      </c>
      <c r="B223" s="57">
        <v>1</v>
      </c>
      <c r="C223" s="50">
        <v>44480</v>
      </c>
      <c r="D223" s="63">
        <f t="shared" si="3"/>
        <v>2021</v>
      </c>
      <c r="E223" s="63" t="str">
        <f>TEXT(Tabela2[[#This Row],[Semana]],"mmmm")</f>
        <v>outubro</v>
      </c>
      <c r="F223" t="str">
        <f>IF(MONTH(Tabela2[[#This Row],[Semana]])&lt;=6,"1ª Semestre","2ª Semestre")</f>
        <v>2ª Semestre</v>
      </c>
    </row>
    <row r="224" spans="1:6" x14ac:dyDescent="0.25">
      <c r="A224" s="57" t="s">
        <v>5</v>
      </c>
      <c r="B224" s="57">
        <v>7</v>
      </c>
      <c r="C224" s="50">
        <v>44487</v>
      </c>
      <c r="D224" s="63">
        <f t="shared" si="3"/>
        <v>2021</v>
      </c>
      <c r="E224" s="63" t="str">
        <f>TEXT(Tabela2[[#This Row],[Semana]],"mmmm")</f>
        <v>outubro</v>
      </c>
      <c r="F224" t="str">
        <f>IF(MONTH(Tabela2[[#This Row],[Semana]])&lt;=6,"1ª Semestre","2ª Semestre")</f>
        <v>2ª Semestre</v>
      </c>
    </row>
    <row r="225" spans="1:6" x14ac:dyDescent="0.25">
      <c r="A225" s="57" t="s">
        <v>8</v>
      </c>
      <c r="B225" s="57">
        <v>0</v>
      </c>
      <c r="C225" s="50">
        <v>44487</v>
      </c>
      <c r="D225" s="63">
        <f t="shared" si="3"/>
        <v>2021</v>
      </c>
      <c r="E225" s="63" t="str">
        <f>TEXT(Tabela2[[#This Row],[Semana]],"mmmm")</f>
        <v>outubro</v>
      </c>
      <c r="F225" t="str">
        <f>IF(MONTH(Tabela2[[#This Row],[Semana]])&lt;=6,"1ª Semestre","2ª Semestre")</f>
        <v>2ª Semestre</v>
      </c>
    </row>
    <row r="226" spans="1:6" x14ac:dyDescent="0.25">
      <c r="A226" s="57" t="s">
        <v>9</v>
      </c>
      <c r="B226" s="57">
        <v>0</v>
      </c>
      <c r="C226" s="50">
        <v>44487</v>
      </c>
      <c r="D226" s="63">
        <f t="shared" si="3"/>
        <v>2021</v>
      </c>
      <c r="E226" s="63" t="str">
        <f>TEXT(Tabela2[[#This Row],[Semana]],"mmmm")</f>
        <v>outubro</v>
      </c>
      <c r="F226" t="str">
        <f>IF(MONTH(Tabela2[[#This Row],[Semana]])&lt;=6,"1ª Semestre","2ª Semestre")</f>
        <v>2ª Semestre</v>
      </c>
    </row>
    <row r="227" spans="1:6" x14ac:dyDescent="0.25">
      <c r="A227" s="57" t="s">
        <v>7</v>
      </c>
      <c r="B227" s="57">
        <v>0</v>
      </c>
      <c r="C227" s="50">
        <v>44487</v>
      </c>
      <c r="D227" s="63">
        <f t="shared" si="3"/>
        <v>2021</v>
      </c>
      <c r="E227" s="63" t="str">
        <f>TEXT(Tabela2[[#This Row],[Semana]],"mmmm")</f>
        <v>outubro</v>
      </c>
      <c r="F227" t="str">
        <f>IF(MONTH(Tabela2[[#This Row],[Semana]])&lt;=6,"1ª Semestre","2ª Semestre")</f>
        <v>2ª Semestre</v>
      </c>
    </row>
    <row r="228" spans="1:6" x14ac:dyDescent="0.25">
      <c r="A228" s="57" t="s">
        <v>6</v>
      </c>
      <c r="B228" s="57">
        <v>109</v>
      </c>
      <c r="C228" s="50">
        <v>44487</v>
      </c>
      <c r="D228" s="63">
        <f t="shared" si="3"/>
        <v>2021</v>
      </c>
      <c r="E228" s="63" t="str">
        <f>TEXT(Tabela2[[#This Row],[Semana]],"mmmm")</f>
        <v>outubro</v>
      </c>
      <c r="F228" t="str">
        <f>IF(MONTH(Tabela2[[#This Row],[Semana]])&lt;=6,"1ª Semestre","2ª Semestre")</f>
        <v>2ª Semestre</v>
      </c>
    </row>
    <row r="229" spans="1:6" x14ac:dyDescent="0.25">
      <c r="A229" s="57" t="s">
        <v>10</v>
      </c>
      <c r="B229" s="57">
        <v>1</v>
      </c>
      <c r="C229" s="50">
        <v>44487</v>
      </c>
      <c r="D229" s="63">
        <f t="shared" si="3"/>
        <v>2021</v>
      </c>
      <c r="E229" s="63" t="str">
        <f>TEXT(Tabela2[[#This Row],[Semana]],"mmmm")</f>
        <v>outubro</v>
      </c>
      <c r="F229" t="str">
        <f>IF(MONTH(Tabela2[[#This Row],[Semana]])&lt;=6,"1ª Semestre","2ª Semestre")</f>
        <v>2ª Semestre</v>
      </c>
    </row>
    <row r="230" spans="1:6" x14ac:dyDescent="0.25">
      <c r="A230" s="57" t="s">
        <v>5</v>
      </c>
      <c r="B230" s="57">
        <v>69</v>
      </c>
      <c r="C230" s="50">
        <v>44494</v>
      </c>
      <c r="D230" s="63">
        <f t="shared" si="3"/>
        <v>2021</v>
      </c>
      <c r="E230" s="63" t="str">
        <f>TEXT(Tabela2[[#This Row],[Semana]],"mmmm")</f>
        <v>outubro</v>
      </c>
      <c r="F230" t="str">
        <f>IF(MONTH(Tabela2[[#This Row],[Semana]])&lt;=6,"1ª Semestre","2ª Semestre")</f>
        <v>2ª Semestre</v>
      </c>
    </row>
    <row r="231" spans="1:6" x14ac:dyDescent="0.25">
      <c r="A231" s="57" t="s">
        <v>8</v>
      </c>
      <c r="B231" s="57">
        <v>5</v>
      </c>
      <c r="C231" s="50">
        <v>44494</v>
      </c>
      <c r="D231" s="63">
        <f t="shared" si="3"/>
        <v>2021</v>
      </c>
      <c r="E231" s="63" t="str">
        <f>TEXT(Tabela2[[#This Row],[Semana]],"mmmm")</f>
        <v>outubro</v>
      </c>
      <c r="F231" t="str">
        <f>IF(MONTH(Tabela2[[#This Row],[Semana]])&lt;=6,"1ª Semestre","2ª Semestre")</f>
        <v>2ª Semestre</v>
      </c>
    </row>
    <row r="232" spans="1:6" x14ac:dyDescent="0.25">
      <c r="A232" s="57" t="s">
        <v>9</v>
      </c>
      <c r="B232" s="57">
        <v>4</v>
      </c>
      <c r="C232" s="50">
        <v>44494</v>
      </c>
      <c r="D232" s="63">
        <f t="shared" si="3"/>
        <v>2021</v>
      </c>
      <c r="E232" s="63" t="str">
        <f>TEXT(Tabela2[[#This Row],[Semana]],"mmmm")</f>
        <v>outubro</v>
      </c>
      <c r="F232" t="str">
        <f>IF(MONTH(Tabela2[[#This Row],[Semana]])&lt;=6,"1ª Semestre","2ª Semestre")</f>
        <v>2ª Semestre</v>
      </c>
    </row>
    <row r="233" spans="1:6" x14ac:dyDescent="0.25">
      <c r="A233" s="57" t="s">
        <v>7</v>
      </c>
      <c r="B233" s="57">
        <v>0</v>
      </c>
      <c r="C233" s="50">
        <v>44494</v>
      </c>
      <c r="D233" s="63">
        <f t="shared" si="3"/>
        <v>2021</v>
      </c>
      <c r="E233" s="63" t="str">
        <f>TEXT(Tabela2[[#This Row],[Semana]],"mmmm")</f>
        <v>outubro</v>
      </c>
      <c r="F233" t="str">
        <f>IF(MONTH(Tabela2[[#This Row],[Semana]])&lt;=6,"1ª Semestre","2ª Semestre")</f>
        <v>2ª Semestre</v>
      </c>
    </row>
    <row r="234" spans="1:6" x14ac:dyDescent="0.25">
      <c r="A234" s="57" t="s">
        <v>6</v>
      </c>
      <c r="B234" s="57">
        <v>7</v>
      </c>
      <c r="C234" s="50">
        <v>44494</v>
      </c>
      <c r="D234" s="63">
        <f t="shared" si="3"/>
        <v>2021</v>
      </c>
      <c r="E234" s="63" t="str">
        <f>TEXT(Tabela2[[#This Row],[Semana]],"mmmm")</f>
        <v>outubro</v>
      </c>
      <c r="F234" t="str">
        <f>IF(MONTH(Tabela2[[#This Row],[Semana]])&lt;=6,"1ª Semestre","2ª Semestre")</f>
        <v>2ª Semestre</v>
      </c>
    </row>
    <row r="235" spans="1:6" x14ac:dyDescent="0.25">
      <c r="A235" s="57" t="s">
        <v>10</v>
      </c>
      <c r="B235" s="57">
        <v>28</v>
      </c>
      <c r="C235" s="50">
        <v>44494</v>
      </c>
      <c r="D235" s="63">
        <f t="shared" si="3"/>
        <v>2021</v>
      </c>
      <c r="E235" s="63" t="str">
        <f>TEXT(Tabela2[[#This Row],[Semana]],"mmmm")</f>
        <v>outubro</v>
      </c>
      <c r="F235" t="str">
        <f>IF(MONTH(Tabela2[[#This Row],[Semana]])&lt;=6,"1ª Semestre","2ª Semestre")</f>
        <v>2ª Semestre</v>
      </c>
    </row>
    <row r="236" spans="1:6" x14ac:dyDescent="0.25">
      <c r="A236" s="57" t="s">
        <v>5</v>
      </c>
      <c r="B236" s="57">
        <v>85</v>
      </c>
      <c r="C236" s="50">
        <v>44501</v>
      </c>
      <c r="D236" s="63">
        <f t="shared" si="3"/>
        <v>2021</v>
      </c>
      <c r="E236" s="63" t="str">
        <f>TEXT(Tabela2[[#This Row],[Semana]],"mmmm")</f>
        <v>novembro</v>
      </c>
      <c r="F236" t="str">
        <f>IF(MONTH(Tabela2[[#This Row],[Semana]])&lt;=6,"1ª Semestre","2ª Semestre")</f>
        <v>2ª Semestre</v>
      </c>
    </row>
    <row r="237" spans="1:6" x14ac:dyDescent="0.25">
      <c r="A237" s="57" t="s">
        <v>8</v>
      </c>
      <c r="B237" s="57">
        <v>4</v>
      </c>
      <c r="C237" s="50">
        <v>44501</v>
      </c>
      <c r="D237" s="63">
        <f t="shared" si="3"/>
        <v>2021</v>
      </c>
      <c r="E237" s="63" t="str">
        <f>TEXT(Tabela2[[#This Row],[Semana]],"mmmm")</f>
        <v>novembro</v>
      </c>
      <c r="F237" t="str">
        <f>IF(MONTH(Tabela2[[#This Row],[Semana]])&lt;=6,"1ª Semestre","2ª Semestre")</f>
        <v>2ª Semestre</v>
      </c>
    </row>
    <row r="238" spans="1:6" x14ac:dyDescent="0.25">
      <c r="A238" s="57" t="s">
        <v>9</v>
      </c>
      <c r="B238" s="57">
        <v>8</v>
      </c>
      <c r="C238" s="50">
        <v>44501</v>
      </c>
      <c r="D238" s="63">
        <f t="shared" si="3"/>
        <v>2021</v>
      </c>
      <c r="E238" s="63" t="str">
        <f>TEXT(Tabela2[[#This Row],[Semana]],"mmmm")</f>
        <v>novembro</v>
      </c>
      <c r="F238" t="str">
        <f>IF(MONTH(Tabela2[[#This Row],[Semana]])&lt;=6,"1ª Semestre","2ª Semestre")</f>
        <v>2ª Semestre</v>
      </c>
    </row>
    <row r="239" spans="1:6" x14ac:dyDescent="0.25">
      <c r="A239" s="57" t="s">
        <v>7</v>
      </c>
      <c r="B239" s="57">
        <v>0</v>
      </c>
      <c r="C239" s="50">
        <v>44501</v>
      </c>
      <c r="D239" s="63">
        <f t="shared" si="3"/>
        <v>2021</v>
      </c>
      <c r="E239" s="63" t="str">
        <f>TEXT(Tabela2[[#This Row],[Semana]],"mmmm")</f>
        <v>novembro</v>
      </c>
      <c r="F239" t="str">
        <f>IF(MONTH(Tabela2[[#This Row],[Semana]])&lt;=6,"1ª Semestre","2ª Semestre")</f>
        <v>2ª Semestre</v>
      </c>
    </row>
    <row r="240" spans="1:6" x14ac:dyDescent="0.25">
      <c r="A240" s="57" t="s">
        <v>6</v>
      </c>
      <c r="B240" s="57">
        <v>5</v>
      </c>
      <c r="C240" s="50">
        <v>44501</v>
      </c>
      <c r="D240" s="63">
        <f t="shared" si="3"/>
        <v>2021</v>
      </c>
      <c r="E240" s="63" t="str">
        <f>TEXT(Tabela2[[#This Row],[Semana]],"mmmm")</f>
        <v>novembro</v>
      </c>
      <c r="F240" t="str">
        <f>IF(MONTH(Tabela2[[#This Row],[Semana]])&lt;=6,"1ª Semestre","2ª Semestre")</f>
        <v>2ª Semestre</v>
      </c>
    </row>
    <row r="241" spans="1:6" x14ac:dyDescent="0.25">
      <c r="A241" s="57" t="s">
        <v>10</v>
      </c>
      <c r="B241" s="57">
        <v>20</v>
      </c>
      <c r="C241" s="50">
        <v>44501</v>
      </c>
      <c r="D241" s="63">
        <f t="shared" si="3"/>
        <v>2021</v>
      </c>
      <c r="E241" s="63" t="str">
        <f>TEXT(Tabela2[[#This Row],[Semana]],"mmmm")</f>
        <v>novembro</v>
      </c>
      <c r="F241" t="str">
        <f>IF(MONTH(Tabela2[[#This Row],[Semana]])&lt;=6,"1ª Semestre","2ª Semestre")</f>
        <v>2ª Semestre</v>
      </c>
    </row>
    <row r="242" spans="1:6" x14ac:dyDescent="0.25">
      <c r="A242" s="57" t="s">
        <v>5</v>
      </c>
      <c r="B242" s="57">
        <v>3</v>
      </c>
      <c r="C242" s="50">
        <v>44508</v>
      </c>
      <c r="D242" s="63">
        <f t="shared" si="3"/>
        <v>2021</v>
      </c>
      <c r="E242" s="63" t="str">
        <f>TEXT(Tabela2[[#This Row],[Semana]],"mmmm")</f>
        <v>novembro</v>
      </c>
      <c r="F242" t="str">
        <f>IF(MONTH(Tabela2[[#This Row],[Semana]])&lt;=6,"1ª Semestre","2ª Semestre")</f>
        <v>2ª Semestre</v>
      </c>
    </row>
    <row r="243" spans="1:6" x14ac:dyDescent="0.25">
      <c r="A243" s="57" t="s">
        <v>8</v>
      </c>
      <c r="B243" s="57">
        <v>0</v>
      </c>
      <c r="C243" s="50">
        <v>44508</v>
      </c>
      <c r="D243" s="63">
        <f t="shared" si="3"/>
        <v>2021</v>
      </c>
      <c r="E243" s="63" t="str">
        <f>TEXT(Tabela2[[#This Row],[Semana]],"mmmm")</f>
        <v>novembro</v>
      </c>
      <c r="F243" t="str">
        <f>IF(MONTH(Tabela2[[#This Row],[Semana]])&lt;=6,"1ª Semestre","2ª Semestre")</f>
        <v>2ª Semestre</v>
      </c>
    </row>
    <row r="244" spans="1:6" x14ac:dyDescent="0.25">
      <c r="A244" s="57" t="s">
        <v>9</v>
      </c>
      <c r="B244" s="57">
        <v>2</v>
      </c>
      <c r="C244" s="50">
        <v>44508</v>
      </c>
      <c r="D244" s="63">
        <f t="shared" si="3"/>
        <v>2021</v>
      </c>
      <c r="E244" s="63" t="str">
        <f>TEXT(Tabela2[[#This Row],[Semana]],"mmmm")</f>
        <v>novembro</v>
      </c>
      <c r="F244" t="str">
        <f>IF(MONTH(Tabela2[[#This Row],[Semana]])&lt;=6,"1ª Semestre","2ª Semestre")</f>
        <v>2ª Semestre</v>
      </c>
    </row>
    <row r="245" spans="1:6" x14ac:dyDescent="0.25">
      <c r="A245" s="57" t="s">
        <v>7</v>
      </c>
      <c r="B245" s="57">
        <v>0</v>
      </c>
      <c r="C245" s="50">
        <v>44508</v>
      </c>
      <c r="D245" s="63">
        <f t="shared" si="3"/>
        <v>2021</v>
      </c>
      <c r="E245" s="63" t="str">
        <f>TEXT(Tabela2[[#This Row],[Semana]],"mmmm")</f>
        <v>novembro</v>
      </c>
      <c r="F245" t="str">
        <f>IF(MONTH(Tabela2[[#This Row],[Semana]])&lt;=6,"1ª Semestre","2ª Semestre")</f>
        <v>2ª Semestre</v>
      </c>
    </row>
    <row r="246" spans="1:6" x14ac:dyDescent="0.25">
      <c r="A246" s="57" t="s">
        <v>6</v>
      </c>
      <c r="B246" s="57">
        <v>5</v>
      </c>
      <c r="C246" s="50">
        <v>44508</v>
      </c>
      <c r="D246" s="63">
        <f t="shared" si="3"/>
        <v>2021</v>
      </c>
      <c r="E246" s="63" t="str">
        <f>TEXT(Tabela2[[#This Row],[Semana]],"mmmm")</f>
        <v>novembro</v>
      </c>
      <c r="F246" t="str">
        <f>IF(MONTH(Tabela2[[#This Row],[Semana]])&lt;=6,"1ª Semestre","2ª Semestre")</f>
        <v>2ª Semestre</v>
      </c>
    </row>
    <row r="247" spans="1:6" x14ac:dyDescent="0.25">
      <c r="A247" s="57" t="s">
        <v>10</v>
      </c>
      <c r="B247" s="57">
        <v>6</v>
      </c>
      <c r="C247" s="50">
        <v>44508</v>
      </c>
      <c r="D247" s="63">
        <f t="shared" si="3"/>
        <v>2021</v>
      </c>
      <c r="E247" s="63" t="str">
        <f>TEXT(Tabela2[[#This Row],[Semana]],"mmmm")</f>
        <v>novembro</v>
      </c>
      <c r="F247" t="str">
        <f>IF(MONTH(Tabela2[[#This Row],[Semana]])&lt;=6,"1ª Semestre","2ª Semestre")</f>
        <v>2ª Semestre</v>
      </c>
    </row>
    <row r="248" spans="1:6" x14ac:dyDescent="0.25">
      <c r="A248" s="57" t="s">
        <v>5</v>
      </c>
      <c r="B248" s="57">
        <v>11</v>
      </c>
      <c r="C248" s="50">
        <v>44515</v>
      </c>
      <c r="D248" s="63">
        <f t="shared" si="3"/>
        <v>2021</v>
      </c>
      <c r="E248" s="63" t="str">
        <f>TEXT(Tabela2[[#This Row],[Semana]],"mmmm")</f>
        <v>novembro</v>
      </c>
      <c r="F248" t="str">
        <f>IF(MONTH(Tabela2[[#This Row],[Semana]])&lt;=6,"1ª Semestre","2ª Semestre")</f>
        <v>2ª Semestre</v>
      </c>
    </row>
    <row r="249" spans="1:6" x14ac:dyDescent="0.25">
      <c r="A249" s="57" t="s">
        <v>8</v>
      </c>
      <c r="B249" s="57">
        <v>0</v>
      </c>
      <c r="C249" s="50">
        <v>44515</v>
      </c>
      <c r="D249" s="63">
        <f t="shared" si="3"/>
        <v>2021</v>
      </c>
      <c r="E249" s="63" t="str">
        <f>TEXT(Tabela2[[#This Row],[Semana]],"mmmm")</f>
        <v>novembro</v>
      </c>
      <c r="F249" t="str">
        <f>IF(MONTH(Tabela2[[#This Row],[Semana]])&lt;=6,"1ª Semestre","2ª Semestre")</f>
        <v>2ª Semestre</v>
      </c>
    </row>
    <row r="250" spans="1:6" x14ac:dyDescent="0.25">
      <c r="A250" s="57" t="s">
        <v>9</v>
      </c>
      <c r="B250" s="57">
        <v>2</v>
      </c>
      <c r="C250" s="50">
        <v>44515</v>
      </c>
      <c r="D250" s="63">
        <f t="shared" si="3"/>
        <v>2021</v>
      </c>
      <c r="E250" s="63" t="str">
        <f>TEXT(Tabela2[[#This Row],[Semana]],"mmmm")</f>
        <v>novembro</v>
      </c>
      <c r="F250" t="str">
        <f>IF(MONTH(Tabela2[[#This Row],[Semana]])&lt;=6,"1ª Semestre","2ª Semestre")</f>
        <v>2ª Semestre</v>
      </c>
    </row>
    <row r="251" spans="1:6" x14ac:dyDescent="0.25">
      <c r="A251" s="57" t="s">
        <v>7</v>
      </c>
      <c r="B251" s="57">
        <v>0</v>
      </c>
      <c r="C251" s="50">
        <v>44515</v>
      </c>
      <c r="D251" s="63">
        <f t="shared" si="3"/>
        <v>2021</v>
      </c>
      <c r="E251" s="63" t="str">
        <f>TEXT(Tabela2[[#This Row],[Semana]],"mmmm")</f>
        <v>novembro</v>
      </c>
      <c r="F251" t="str">
        <f>IF(MONTH(Tabela2[[#This Row],[Semana]])&lt;=6,"1ª Semestre","2ª Semestre")</f>
        <v>2ª Semestre</v>
      </c>
    </row>
    <row r="252" spans="1:6" x14ac:dyDescent="0.25">
      <c r="A252" s="57" t="s">
        <v>6</v>
      </c>
      <c r="B252" s="57">
        <v>13</v>
      </c>
      <c r="C252" s="50">
        <v>44515</v>
      </c>
      <c r="D252" s="63">
        <f t="shared" si="3"/>
        <v>2021</v>
      </c>
      <c r="E252" s="63" t="str">
        <f>TEXT(Tabela2[[#This Row],[Semana]],"mmmm")</f>
        <v>novembro</v>
      </c>
      <c r="F252" t="str">
        <f>IF(MONTH(Tabela2[[#This Row],[Semana]])&lt;=6,"1ª Semestre","2ª Semestre")</f>
        <v>2ª Semestre</v>
      </c>
    </row>
    <row r="253" spans="1:6" x14ac:dyDescent="0.25">
      <c r="A253" s="57" t="s">
        <v>10</v>
      </c>
      <c r="B253" s="57">
        <v>1</v>
      </c>
      <c r="C253" s="50">
        <v>44515</v>
      </c>
      <c r="D253" s="63">
        <f t="shared" si="3"/>
        <v>2021</v>
      </c>
      <c r="E253" s="63" t="str">
        <f>TEXT(Tabela2[[#This Row],[Semana]],"mmmm")</f>
        <v>novembro</v>
      </c>
      <c r="F253" t="str">
        <f>IF(MONTH(Tabela2[[#This Row],[Semana]])&lt;=6,"1ª Semestre","2ª Semestre")</f>
        <v>2ª Semestre</v>
      </c>
    </row>
    <row r="254" spans="1:6" x14ac:dyDescent="0.25">
      <c r="A254" s="57" t="s">
        <v>5</v>
      </c>
      <c r="B254" s="57">
        <v>26</v>
      </c>
      <c r="C254" s="50">
        <v>44522</v>
      </c>
      <c r="D254" s="63">
        <f t="shared" si="3"/>
        <v>2021</v>
      </c>
      <c r="E254" s="63" t="str">
        <f>TEXT(Tabela2[[#This Row],[Semana]],"mmmm")</f>
        <v>novembro</v>
      </c>
      <c r="F254" t="str">
        <f>IF(MONTH(Tabela2[[#This Row],[Semana]])&lt;=6,"1ª Semestre","2ª Semestre")</f>
        <v>2ª Semestre</v>
      </c>
    </row>
    <row r="255" spans="1:6" x14ac:dyDescent="0.25">
      <c r="A255" s="57" t="s">
        <v>8</v>
      </c>
      <c r="B255" s="57">
        <v>0</v>
      </c>
      <c r="C255" s="50">
        <v>44522</v>
      </c>
      <c r="D255" s="63">
        <f t="shared" si="3"/>
        <v>2021</v>
      </c>
      <c r="E255" s="63" t="str">
        <f>TEXT(Tabela2[[#This Row],[Semana]],"mmmm")</f>
        <v>novembro</v>
      </c>
      <c r="F255" t="str">
        <f>IF(MONTH(Tabela2[[#This Row],[Semana]])&lt;=6,"1ª Semestre","2ª Semestre")</f>
        <v>2ª Semestre</v>
      </c>
    </row>
    <row r="256" spans="1:6" x14ac:dyDescent="0.25">
      <c r="A256" s="57" t="s">
        <v>9</v>
      </c>
      <c r="B256" s="57">
        <v>1</v>
      </c>
      <c r="C256" s="50">
        <v>44522</v>
      </c>
      <c r="D256" s="63">
        <f t="shared" si="3"/>
        <v>2021</v>
      </c>
      <c r="E256" s="63" t="str">
        <f>TEXT(Tabela2[[#This Row],[Semana]],"mmmm")</f>
        <v>novembro</v>
      </c>
      <c r="F256" t="str">
        <f>IF(MONTH(Tabela2[[#This Row],[Semana]])&lt;=6,"1ª Semestre","2ª Semestre")</f>
        <v>2ª Semestre</v>
      </c>
    </row>
    <row r="257" spans="1:6" x14ac:dyDescent="0.25">
      <c r="A257" s="57" t="s">
        <v>7</v>
      </c>
      <c r="B257" s="57">
        <v>0</v>
      </c>
      <c r="C257" s="50">
        <v>44522</v>
      </c>
      <c r="D257" s="63">
        <f t="shared" si="3"/>
        <v>2021</v>
      </c>
      <c r="E257" s="63" t="str">
        <f>TEXT(Tabela2[[#This Row],[Semana]],"mmmm")</f>
        <v>novembro</v>
      </c>
      <c r="F257" t="str">
        <f>IF(MONTH(Tabela2[[#This Row],[Semana]])&lt;=6,"1ª Semestre","2ª Semestre")</f>
        <v>2ª Semestre</v>
      </c>
    </row>
    <row r="258" spans="1:6" x14ac:dyDescent="0.25">
      <c r="A258" s="57" t="s">
        <v>6</v>
      </c>
      <c r="B258" s="57">
        <v>22</v>
      </c>
      <c r="C258" s="50">
        <v>44522</v>
      </c>
      <c r="D258" s="63">
        <f t="shared" si="3"/>
        <v>2021</v>
      </c>
      <c r="E258" s="63" t="str">
        <f>TEXT(Tabela2[[#This Row],[Semana]],"mmmm")</f>
        <v>novembro</v>
      </c>
      <c r="F258" t="str">
        <f>IF(MONTH(Tabela2[[#This Row],[Semana]])&lt;=6,"1ª Semestre","2ª Semestre")</f>
        <v>2ª Semestre</v>
      </c>
    </row>
    <row r="259" spans="1:6" x14ac:dyDescent="0.25">
      <c r="A259" s="57" t="s">
        <v>10</v>
      </c>
      <c r="B259" s="57">
        <v>6</v>
      </c>
      <c r="C259" s="50">
        <v>44522</v>
      </c>
      <c r="D259" s="63">
        <f t="shared" ref="D259:D331" si="4">YEAR((C259))</f>
        <v>2021</v>
      </c>
      <c r="E259" s="63" t="str">
        <f>TEXT(Tabela2[[#This Row],[Semana]],"mmmm")</f>
        <v>novembro</v>
      </c>
      <c r="F259" t="str">
        <f>IF(MONTH(Tabela2[[#This Row],[Semana]])&lt;=6,"1ª Semestre","2ª Semestre")</f>
        <v>2ª Semestre</v>
      </c>
    </row>
    <row r="260" spans="1:6" x14ac:dyDescent="0.25">
      <c r="A260" s="57" t="s">
        <v>5</v>
      </c>
      <c r="B260" s="57">
        <v>17</v>
      </c>
      <c r="C260" s="50">
        <v>44529</v>
      </c>
      <c r="D260" s="63">
        <f t="shared" si="4"/>
        <v>2021</v>
      </c>
      <c r="E260" s="63" t="str">
        <f>TEXT(Tabela2[[#This Row],[Semana]],"mmmm")</f>
        <v>novembro</v>
      </c>
      <c r="F260" t="str">
        <f>IF(MONTH(Tabela2[[#This Row],[Semana]])&lt;=6,"1ª Semestre","2ª Semestre")</f>
        <v>2ª Semestre</v>
      </c>
    </row>
    <row r="261" spans="1:6" x14ac:dyDescent="0.25">
      <c r="A261" s="57" t="s">
        <v>8</v>
      </c>
      <c r="B261" s="57">
        <v>0</v>
      </c>
      <c r="C261" s="50">
        <v>44529</v>
      </c>
      <c r="D261" s="63">
        <f t="shared" si="4"/>
        <v>2021</v>
      </c>
      <c r="E261" s="63" t="str">
        <f>TEXT(Tabela2[[#This Row],[Semana]],"mmmm")</f>
        <v>novembro</v>
      </c>
      <c r="F261" t="str">
        <f>IF(MONTH(Tabela2[[#This Row],[Semana]])&lt;=6,"1ª Semestre","2ª Semestre")</f>
        <v>2ª Semestre</v>
      </c>
    </row>
    <row r="262" spans="1:6" x14ac:dyDescent="0.25">
      <c r="A262" s="57" t="s">
        <v>9</v>
      </c>
      <c r="B262" s="57">
        <v>0</v>
      </c>
      <c r="C262" s="50">
        <v>44529</v>
      </c>
      <c r="D262" s="63">
        <f t="shared" si="4"/>
        <v>2021</v>
      </c>
      <c r="E262" s="63" t="str">
        <f>TEXT(Tabela2[[#This Row],[Semana]],"mmmm")</f>
        <v>novembro</v>
      </c>
      <c r="F262" t="str">
        <f>IF(MONTH(Tabela2[[#This Row],[Semana]])&lt;=6,"1ª Semestre","2ª Semestre")</f>
        <v>2ª Semestre</v>
      </c>
    </row>
    <row r="263" spans="1:6" x14ac:dyDescent="0.25">
      <c r="A263" s="57" t="s">
        <v>7</v>
      </c>
      <c r="B263" s="57">
        <v>2</v>
      </c>
      <c r="C263" s="50">
        <v>44529</v>
      </c>
      <c r="D263" s="63">
        <f t="shared" si="4"/>
        <v>2021</v>
      </c>
      <c r="E263" s="63" t="str">
        <f>TEXT(Tabela2[[#This Row],[Semana]],"mmmm")</f>
        <v>novembro</v>
      </c>
      <c r="F263" t="str">
        <f>IF(MONTH(Tabela2[[#This Row],[Semana]])&lt;=6,"1ª Semestre","2ª Semestre")</f>
        <v>2ª Semestre</v>
      </c>
    </row>
    <row r="264" spans="1:6" x14ac:dyDescent="0.25">
      <c r="A264" s="57" t="s">
        <v>6</v>
      </c>
      <c r="B264" s="57">
        <v>38</v>
      </c>
      <c r="C264" s="50">
        <v>44529</v>
      </c>
      <c r="D264" s="63">
        <f t="shared" si="4"/>
        <v>2021</v>
      </c>
      <c r="E264" s="63" t="str">
        <f>TEXT(Tabela2[[#This Row],[Semana]],"mmmm")</f>
        <v>novembro</v>
      </c>
      <c r="F264" t="str">
        <f>IF(MONTH(Tabela2[[#This Row],[Semana]])&lt;=6,"1ª Semestre","2ª Semestre")</f>
        <v>2ª Semestre</v>
      </c>
    </row>
    <row r="265" spans="1:6" x14ac:dyDescent="0.25">
      <c r="A265" s="57" t="s">
        <v>10</v>
      </c>
      <c r="B265" s="57">
        <v>7</v>
      </c>
      <c r="C265" s="50">
        <v>44529</v>
      </c>
      <c r="D265" s="63">
        <f t="shared" si="4"/>
        <v>2021</v>
      </c>
      <c r="E265" s="63" t="str">
        <f>TEXT(Tabela2[[#This Row],[Semana]],"mmmm")</f>
        <v>novembro</v>
      </c>
      <c r="F265" t="str">
        <f>IF(MONTH(Tabela2[[#This Row],[Semana]])&lt;=6,"1ª Semestre","2ª Semestre")</f>
        <v>2ª Semestre</v>
      </c>
    </row>
    <row r="266" spans="1:6" x14ac:dyDescent="0.25">
      <c r="A266" s="57" t="s">
        <v>5</v>
      </c>
      <c r="B266" s="57">
        <v>3</v>
      </c>
      <c r="C266" s="50">
        <v>44564</v>
      </c>
      <c r="D266" s="63">
        <f t="shared" si="4"/>
        <v>2022</v>
      </c>
      <c r="E266" s="63" t="str">
        <f>TEXT(Tabela2[[#This Row],[Semana]],"mmmm")</f>
        <v>janeiro</v>
      </c>
      <c r="F266" t="str">
        <f>IF(MONTH(Tabela2[[#This Row],[Semana]])&lt;=6,"1ª Semestre","2ª Semestre")</f>
        <v>1ª Semestre</v>
      </c>
    </row>
    <row r="267" spans="1:6" x14ac:dyDescent="0.25">
      <c r="A267" s="57" t="s">
        <v>8</v>
      </c>
      <c r="B267" s="57">
        <v>0</v>
      </c>
      <c r="C267" s="50">
        <v>44564</v>
      </c>
      <c r="D267" s="63">
        <f t="shared" si="4"/>
        <v>2022</v>
      </c>
      <c r="E267" s="63" t="str">
        <f>TEXT(Tabela2[[#This Row],[Semana]],"mmmm")</f>
        <v>janeiro</v>
      </c>
      <c r="F267" t="str">
        <f>IF(MONTH(Tabela2[[#This Row],[Semana]])&lt;=6,"1ª Semestre","2ª Semestre")</f>
        <v>1ª Semestre</v>
      </c>
    </row>
    <row r="268" spans="1:6" x14ac:dyDescent="0.25">
      <c r="A268" s="57" t="s">
        <v>9</v>
      </c>
      <c r="B268" s="57">
        <v>2</v>
      </c>
      <c r="C268" s="50">
        <v>44564</v>
      </c>
      <c r="D268" s="63">
        <f t="shared" si="4"/>
        <v>2022</v>
      </c>
      <c r="E268" s="63" t="str">
        <f>TEXT(Tabela2[[#This Row],[Semana]],"mmmm")</f>
        <v>janeiro</v>
      </c>
      <c r="F268" t="str">
        <f>IF(MONTH(Tabela2[[#This Row],[Semana]])&lt;=6,"1ª Semestre","2ª Semestre")</f>
        <v>1ª Semestre</v>
      </c>
    </row>
    <row r="269" spans="1:6" x14ac:dyDescent="0.25">
      <c r="A269" s="57" t="s">
        <v>7</v>
      </c>
      <c r="B269" s="57">
        <v>0</v>
      </c>
      <c r="C269" s="50">
        <v>44564</v>
      </c>
      <c r="D269" s="63">
        <f t="shared" si="4"/>
        <v>2022</v>
      </c>
      <c r="E269" s="63" t="str">
        <f>TEXT(Tabela2[[#This Row],[Semana]],"mmmm")</f>
        <v>janeiro</v>
      </c>
      <c r="F269" t="str">
        <f>IF(MONTH(Tabela2[[#This Row],[Semana]])&lt;=6,"1ª Semestre","2ª Semestre")</f>
        <v>1ª Semestre</v>
      </c>
    </row>
    <row r="270" spans="1:6" x14ac:dyDescent="0.25">
      <c r="A270" s="57" t="s">
        <v>6</v>
      </c>
      <c r="B270" s="57">
        <v>0</v>
      </c>
      <c r="C270" s="50">
        <v>44564</v>
      </c>
      <c r="D270" s="63">
        <f t="shared" si="4"/>
        <v>2022</v>
      </c>
      <c r="E270" s="63" t="str">
        <f>TEXT(Tabela2[[#This Row],[Semana]],"mmmm")</f>
        <v>janeiro</v>
      </c>
      <c r="F270" t="str">
        <f>IF(MONTH(Tabela2[[#This Row],[Semana]])&lt;=6,"1ª Semestre","2ª Semestre")</f>
        <v>1ª Semestre</v>
      </c>
    </row>
    <row r="271" spans="1:6" x14ac:dyDescent="0.25">
      <c r="A271" s="57" t="s">
        <v>10</v>
      </c>
      <c r="B271" s="57">
        <v>0</v>
      </c>
      <c r="C271" s="50">
        <v>44564</v>
      </c>
      <c r="D271" s="63">
        <f t="shared" si="4"/>
        <v>2022</v>
      </c>
      <c r="E271" s="63" t="str">
        <f>TEXT(Tabela2[[#This Row],[Semana]],"mmmm")</f>
        <v>janeiro</v>
      </c>
      <c r="F271" t="str">
        <f>IF(MONTH(Tabela2[[#This Row],[Semana]])&lt;=6,"1ª Semestre","2ª Semestre")</f>
        <v>1ª Semestre</v>
      </c>
    </row>
    <row r="272" spans="1:6" x14ac:dyDescent="0.25">
      <c r="A272" s="57" t="s">
        <v>42</v>
      </c>
      <c r="B272" s="57">
        <v>5</v>
      </c>
      <c r="C272" s="50">
        <v>44564</v>
      </c>
      <c r="D272" s="63">
        <f>YEAR((C272))</f>
        <v>2022</v>
      </c>
      <c r="E272" s="63" t="str">
        <f>TEXT(Tabela2[[#This Row],[Semana]],"mmmm")</f>
        <v>janeiro</v>
      </c>
      <c r="F272" t="str">
        <f>IF(MONTH(Tabela2[[#This Row],[Semana]])&lt;=6,"1ª Semestre","2ª Semestre")</f>
        <v>1ª Semestre</v>
      </c>
    </row>
    <row r="273" spans="1:6" x14ac:dyDescent="0.25">
      <c r="A273" s="57" t="s">
        <v>5</v>
      </c>
      <c r="B273" s="57">
        <v>5</v>
      </c>
      <c r="C273" s="50">
        <v>44571</v>
      </c>
      <c r="D273" s="63">
        <f t="shared" si="4"/>
        <v>2022</v>
      </c>
      <c r="E273" s="63" t="str">
        <f>TEXT(Tabela2[[#This Row],[Semana]],"mmmm")</f>
        <v>janeiro</v>
      </c>
      <c r="F273" t="str">
        <f>IF(MONTH(Tabela2[[#This Row],[Semana]])&lt;=6,"1ª Semestre","2ª Semestre")</f>
        <v>1ª Semestre</v>
      </c>
    </row>
    <row r="274" spans="1:6" x14ac:dyDescent="0.25">
      <c r="A274" s="57" t="s">
        <v>8</v>
      </c>
      <c r="B274" s="57">
        <v>1</v>
      </c>
      <c r="C274" s="50">
        <v>44571</v>
      </c>
      <c r="D274" s="63">
        <f t="shared" si="4"/>
        <v>2022</v>
      </c>
      <c r="E274" s="63" t="str">
        <f>TEXT(Tabela2[[#This Row],[Semana]],"mmmm")</f>
        <v>janeiro</v>
      </c>
      <c r="F274" t="str">
        <f>IF(MONTH(Tabela2[[#This Row],[Semana]])&lt;=6,"1ª Semestre","2ª Semestre")</f>
        <v>1ª Semestre</v>
      </c>
    </row>
    <row r="275" spans="1:6" x14ac:dyDescent="0.25">
      <c r="A275" s="57" t="s">
        <v>9</v>
      </c>
      <c r="B275" s="57">
        <v>0</v>
      </c>
      <c r="C275" s="50">
        <v>44571</v>
      </c>
      <c r="D275" s="63">
        <f t="shared" si="4"/>
        <v>2022</v>
      </c>
      <c r="E275" s="63" t="str">
        <f>TEXT(Tabela2[[#This Row],[Semana]],"mmmm")</f>
        <v>janeiro</v>
      </c>
      <c r="F275" t="str">
        <f>IF(MONTH(Tabela2[[#This Row],[Semana]])&lt;=6,"1ª Semestre","2ª Semestre")</f>
        <v>1ª Semestre</v>
      </c>
    </row>
    <row r="276" spans="1:6" x14ac:dyDescent="0.25">
      <c r="A276" s="57" t="s">
        <v>7</v>
      </c>
      <c r="B276" s="57">
        <v>0</v>
      </c>
      <c r="C276" s="50">
        <v>44571</v>
      </c>
      <c r="D276" s="63">
        <f t="shared" si="4"/>
        <v>2022</v>
      </c>
      <c r="E276" s="63" t="str">
        <f>TEXT(Tabela2[[#This Row],[Semana]],"mmmm")</f>
        <v>janeiro</v>
      </c>
      <c r="F276" t="str">
        <f>IF(MONTH(Tabela2[[#This Row],[Semana]])&lt;=6,"1ª Semestre","2ª Semestre")</f>
        <v>1ª Semestre</v>
      </c>
    </row>
    <row r="277" spans="1:6" x14ac:dyDescent="0.25">
      <c r="A277" s="57" t="s">
        <v>6</v>
      </c>
      <c r="B277" s="57">
        <v>0</v>
      </c>
      <c r="C277" s="50">
        <v>44571</v>
      </c>
      <c r="D277" s="63">
        <f t="shared" si="4"/>
        <v>2022</v>
      </c>
      <c r="E277" s="63" t="str">
        <f>TEXT(Tabela2[[#This Row],[Semana]],"mmmm")</f>
        <v>janeiro</v>
      </c>
      <c r="F277" t="str">
        <f>IF(MONTH(Tabela2[[#This Row],[Semana]])&lt;=6,"1ª Semestre","2ª Semestre")</f>
        <v>1ª Semestre</v>
      </c>
    </row>
    <row r="278" spans="1:6" x14ac:dyDescent="0.25">
      <c r="A278" s="57" t="s">
        <v>10</v>
      </c>
      <c r="B278" s="57">
        <v>2</v>
      </c>
      <c r="C278" s="50">
        <v>44571</v>
      </c>
      <c r="D278" s="63">
        <f t="shared" si="4"/>
        <v>2022</v>
      </c>
      <c r="E278" s="63" t="str">
        <f>TEXT(Tabela2[[#This Row],[Semana]],"mmmm")</f>
        <v>janeiro</v>
      </c>
      <c r="F278" t="str">
        <f>IF(MONTH(Tabela2[[#This Row],[Semana]])&lt;=6,"1ª Semestre","2ª Semestre")</f>
        <v>1ª Semestre</v>
      </c>
    </row>
    <row r="279" spans="1:6" x14ac:dyDescent="0.25">
      <c r="A279" s="57" t="s">
        <v>42</v>
      </c>
      <c r="B279" s="57">
        <v>8</v>
      </c>
      <c r="C279" s="50">
        <v>44571</v>
      </c>
      <c r="D279" s="63">
        <f>YEAR((C279))</f>
        <v>2022</v>
      </c>
      <c r="E279" s="63" t="str">
        <f>TEXT(Tabela2[[#This Row],[Semana]],"mmmm")</f>
        <v>janeiro</v>
      </c>
      <c r="F279" t="str">
        <f>IF(MONTH(Tabela2[[#This Row],[Semana]])&lt;=6,"1ª Semestre","2ª Semestre")</f>
        <v>1ª Semestre</v>
      </c>
    </row>
    <row r="280" spans="1:6" x14ac:dyDescent="0.25">
      <c r="A280" s="57" t="s">
        <v>5</v>
      </c>
      <c r="B280" s="57">
        <v>99</v>
      </c>
      <c r="C280" s="50">
        <v>44578</v>
      </c>
      <c r="D280" s="63">
        <f t="shared" si="4"/>
        <v>2022</v>
      </c>
      <c r="E280" s="63" t="str">
        <f>TEXT(Tabela2[[#This Row],[Semana]],"mmmm")</f>
        <v>janeiro</v>
      </c>
      <c r="F280" t="str">
        <f>IF(MONTH(Tabela2[[#This Row],[Semana]])&lt;=6,"1ª Semestre","2ª Semestre")</f>
        <v>1ª Semestre</v>
      </c>
    </row>
    <row r="281" spans="1:6" x14ac:dyDescent="0.25">
      <c r="A281" s="57" t="s">
        <v>8</v>
      </c>
      <c r="B281" s="57">
        <v>11</v>
      </c>
      <c r="C281" s="50">
        <v>44578</v>
      </c>
      <c r="D281" s="63">
        <f t="shared" si="4"/>
        <v>2022</v>
      </c>
      <c r="E281" s="63" t="str">
        <f>TEXT(Tabela2[[#This Row],[Semana]],"mmmm")</f>
        <v>janeiro</v>
      </c>
      <c r="F281" t="str">
        <f>IF(MONTH(Tabela2[[#This Row],[Semana]])&lt;=6,"1ª Semestre","2ª Semestre")</f>
        <v>1ª Semestre</v>
      </c>
    </row>
    <row r="282" spans="1:6" x14ac:dyDescent="0.25">
      <c r="A282" s="57" t="s">
        <v>9</v>
      </c>
      <c r="B282" s="57">
        <v>8</v>
      </c>
      <c r="C282" s="50">
        <v>44578</v>
      </c>
      <c r="D282" s="63">
        <f t="shared" si="4"/>
        <v>2022</v>
      </c>
      <c r="E282" s="63" t="str">
        <f>TEXT(Tabela2[[#This Row],[Semana]],"mmmm")</f>
        <v>janeiro</v>
      </c>
      <c r="F282" t="str">
        <f>IF(MONTH(Tabela2[[#This Row],[Semana]])&lt;=6,"1ª Semestre","2ª Semestre")</f>
        <v>1ª Semestre</v>
      </c>
    </row>
    <row r="283" spans="1:6" x14ac:dyDescent="0.25">
      <c r="A283" s="57" t="s">
        <v>7</v>
      </c>
      <c r="B283" s="57">
        <v>0</v>
      </c>
      <c r="C283" s="50">
        <v>44578</v>
      </c>
      <c r="D283" s="63">
        <f t="shared" si="4"/>
        <v>2022</v>
      </c>
      <c r="E283" s="63" t="str">
        <f>TEXT(Tabela2[[#This Row],[Semana]],"mmmm")</f>
        <v>janeiro</v>
      </c>
      <c r="F283" t="str">
        <f>IF(MONTH(Tabela2[[#This Row],[Semana]])&lt;=6,"1ª Semestre","2ª Semestre")</f>
        <v>1ª Semestre</v>
      </c>
    </row>
    <row r="284" spans="1:6" x14ac:dyDescent="0.25">
      <c r="A284" s="57" t="s">
        <v>6</v>
      </c>
      <c r="B284" s="57">
        <v>5</v>
      </c>
      <c r="C284" s="50">
        <v>44578</v>
      </c>
      <c r="D284" s="63">
        <f t="shared" si="4"/>
        <v>2022</v>
      </c>
      <c r="E284" s="63" t="str">
        <f>TEXT(Tabela2[[#This Row],[Semana]],"mmmm")</f>
        <v>janeiro</v>
      </c>
      <c r="F284" t="str">
        <f>IF(MONTH(Tabela2[[#This Row],[Semana]])&lt;=6,"1ª Semestre","2ª Semestre")</f>
        <v>1ª Semestre</v>
      </c>
    </row>
    <row r="285" spans="1:6" x14ac:dyDescent="0.25">
      <c r="A285" s="57" t="s">
        <v>10</v>
      </c>
      <c r="B285" s="57">
        <v>46</v>
      </c>
      <c r="C285" s="50">
        <v>44578</v>
      </c>
      <c r="D285" s="63">
        <f t="shared" si="4"/>
        <v>2022</v>
      </c>
      <c r="E285" s="63" t="str">
        <f>TEXT(Tabela2[[#This Row],[Semana]],"mmmm")</f>
        <v>janeiro</v>
      </c>
      <c r="F285" t="str">
        <f>IF(MONTH(Tabela2[[#This Row],[Semana]])&lt;=6,"1ª Semestre","2ª Semestre")</f>
        <v>1ª Semestre</v>
      </c>
    </row>
    <row r="286" spans="1:6" x14ac:dyDescent="0.25">
      <c r="A286" s="57" t="s">
        <v>42</v>
      </c>
      <c r="B286" s="57">
        <v>169</v>
      </c>
      <c r="C286" s="50">
        <v>44578</v>
      </c>
      <c r="D286" s="63">
        <f>YEAR((C286))</f>
        <v>2022</v>
      </c>
      <c r="E286" s="63" t="str">
        <f>TEXT(Tabela2[[#This Row],[Semana]],"mmmm")</f>
        <v>janeiro</v>
      </c>
      <c r="F286" t="str">
        <f>IF(MONTH(Tabela2[[#This Row],[Semana]])&lt;=6,"1ª Semestre","2ª Semestre")</f>
        <v>1ª Semestre</v>
      </c>
    </row>
    <row r="287" spans="1:6" x14ac:dyDescent="0.25">
      <c r="A287" s="57" t="s">
        <v>5</v>
      </c>
      <c r="B287" s="57">
        <v>80</v>
      </c>
      <c r="C287" s="50">
        <v>44585</v>
      </c>
      <c r="D287" s="63">
        <f t="shared" si="4"/>
        <v>2022</v>
      </c>
      <c r="E287" s="63" t="str">
        <f>TEXT(Tabela2[[#This Row],[Semana]],"mmmm")</f>
        <v>janeiro</v>
      </c>
      <c r="F287" t="str">
        <f>IF(MONTH(Tabela2[[#This Row],[Semana]])&lt;=6,"1ª Semestre","2ª Semestre")</f>
        <v>1ª Semestre</v>
      </c>
    </row>
    <row r="288" spans="1:6" x14ac:dyDescent="0.25">
      <c r="A288" s="57" t="s">
        <v>8</v>
      </c>
      <c r="B288" s="57">
        <v>18</v>
      </c>
      <c r="C288" s="50">
        <v>44585</v>
      </c>
      <c r="D288" s="63">
        <f t="shared" si="4"/>
        <v>2022</v>
      </c>
      <c r="E288" s="63" t="str">
        <f>TEXT(Tabela2[[#This Row],[Semana]],"mmmm")</f>
        <v>janeiro</v>
      </c>
      <c r="F288" t="str">
        <f>IF(MONTH(Tabela2[[#This Row],[Semana]])&lt;=6,"1ª Semestre","2ª Semestre")</f>
        <v>1ª Semestre</v>
      </c>
    </row>
    <row r="289" spans="1:6" x14ac:dyDescent="0.25">
      <c r="A289" s="57" t="s">
        <v>9</v>
      </c>
      <c r="B289" s="57">
        <v>24</v>
      </c>
      <c r="C289" s="50">
        <v>44585</v>
      </c>
      <c r="D289" s="63">
        <f t="shared" si="4"/>
        <v>2022</v>
      </c>
      <c r="E289" s="63" t="str">
        <f>TEXT(Tabela2[[#This Row],[Semana]],"mmmm")</f>
        <v>janeiro</v>
      </c>
      <c r="F289" t="str">
        <f>IF(MONTH(Tabela2[[#This Row],[Semana]])&lt;=6,"1ª Semestre","2ª Semestre")</f>
        <v>1ª Semestre</v>
      </c>
    </row>
    <row r="290" spans="1:6" x14ac:dyDescent="0.25">
      <c r="A290" s="57" t="s">
        <v>7</v>
      </c>
      <c r="B290" s="57">
        <v>0</v>
      </c>
      <c r="C290" s="50">
        <v>44585</v>
      </c>
      <c r="D290" s="63">
        <f t="shared" si="4"/>
        <v>2022</v>
      </c>
      <c r="E290" s="63" t="str">
        <f>TEXT(Tabela2[[#This Row],[Semana]],"mmmm")</f>
        <v>janeiro</v>
      </c>
      <c r="F290" t="str">
        <f>IF(MONTH(Tabela2[[#This Row],[Semana]])&lt;=6,"1ª Semestre","2ª Semestre")</f>
        <v>1ª Semestre</v>
      </c>
    </row>
    <row r="291" spans="1:6" x14ac:dyDescent="0.25">
      <c r="A291" s="57" t="s">
        <v>6</v>
      </c>
      <c r="B291" s="57">
        <v>31</v>
      </c>
      <c r="C291" s="50">
        <v>44585</v>
      </c>
      <c r="D291" s="63">
        <f t="shared" si="4"/>
        <v>2022</v>
      </c>
      <c r="E291" s="63" t="str">
        <f>TEXT(Tabela2[[#This Row],[Semana]],"mmmm")</f>
        <v>janeiro</v>
      </c>
      <c r="F291" t="str">
        <f>IF(MONTH(Tabela2[[#This Row],[Semana]])&lt;=6,"1ª Semestre","2ª Semestre")</f>
        <v>1ª Semestre</v>
      </c>
    </row>
    <row r="292" spans="1:6" x14ac:dyDescent="0.25">
      <c r="A292" s="57" t="s">
        <v>10</v>
      </c>
      <c r="B292" s="57">
        <v>15</v>
      </c>
      <c r="C292" s="50">
        <v>44585</v>
      </c>
      <c r="D292" s="63">
        <f t="shared" si="4"/>
        <v>2022</v>
      </c>
      <c r="E292" s="63" t="str">
        <f>TEXT(Tabela2[[#This Row],[Semana]],"mmmm")</f>
        <v>janeiro</v>
      </c>
      <c r="F292" t="str">
        <f>IF(MONTH(Tabela2[[#This Row],[Semana]])&lt;=6,"1ª Semestre","2ª Semestre")</f>
        <v>1ª Semestre</v>
      </c>
    </row>
    <row r="293" spans="1:6" x14ac:dyDescent="0.25">
      <c r="A293" s="57" t="s">
        <v>42</v>
      </c>
      <c r="B293" s="57">
        <v>168</v>
      </c>
      <c r="C293" s="50">
        <v>44585</v>
      </c>
      <c r="D293" s="63">
        <f>YEAR((C293))</f>
        <v>2022</v>
      </c>
      <c r="E293" s="63" t="str">
        <f>TEXT(Tabela2[[#This Row],[Semana]],"mmmm")</f>
        <v>janeiro</v>
      </c>
      <c r="F293" t="str">
        <f>IF(MONTH(Tabela2[[#This Row],[Semana]])&lt;=6,"1ª Semestre","2ª Semestre")</f>
        <v>1ª Semestre</v>
      </c>
    </row>
    <row r="294" spans="1:6" x14ac:dyDescent="0.25">
      <c r="A294" s="57" t="s">
        <v>5</v>
      </c>
      <c r="B294" s="57">
        <v>111</v>
      </c>
      <c r="C294" s="50">
        <v>44592</v>
      </c>
      <c r="D294" s="63">
        <f t="shared" si="4"/>
        <v>2022</v>
      </c>
      <c r="E294" s="63" t="str">
        <f>TEXT(Tabela2[[#This Row],[Semana]],"mmmm")</f>
        <v>janeiro</v>
      </c>
      <c r="F294" t="str">
        <f>IF(MONTH(Tabela2[[#This Row],[Semana]])&lt;=6,"1ª Semestre","2ª Semestre")</f>
        <v>1ª Semestre</v>
      </c>
    </row>
    <row r="295" spans="1:6" x14ac:dyDescent="0.25">
      <c r="A295" s="57" t="s">
        <v>8</v>
      </c>
      <c r="B295" s="57">
        <v>7</v>
      </c>
      <c r="C295" s="50">
        <v>44592</v>
      </c>
      <c r="D295" s="63">
        <f t="shared" si="4"/>
        <v>2022</v>
      </c>
      <c r="E295" s="63" t="str">
        <f>TEXT(Tabela2[[#This Row],[Semana]],"mmmm")</f>
        <v>janeiro</v>
      </c>
      <c r="F295" t="str">
        <f>IF(MONTH(Tabela2[[#This Row],[Semana]])&lt;=6,"1ª Semestre","2ª Semestre")</f>
        <v>1ª Semestre</v>
      </c>
    </row>
    <row r="296" spans="1:6" x14ac:dyDescent="0.25">
      <c r="A296" s="57" t="s">
        <v>9</v>
      </c>
      <c r="B296" s="57">
        <v>35</v>
      </c>
      <c r="C296" s="50">
        <v>44592</v>
      </c>
      <c r="D296" s="63">
        <f t="shared" si="4"/>
        <v>2022</v>
      </c>
      <c r="E296" s="63" t="str">
        <f>TEXT(Tabela2[[#This Row],[Semana]],"mmmm")</f>
        <v>janeiro</v>
      </c>
      <c r="F296" t="str">
        <f>IF(MONTH(Tabela2[[#This Row],[Semana]])&lt;=6,"1ª Semestre","2ª Semestre")</f>
        <v>1ª Semestre</v>
      </c>
    </row>
    <row r="297" spans="1:6" x14ac:dyDescent="0.25">
      <c r="A297" s="57" t="s">
        <v>7</v>
      </c>
      <c r="B297" s="57">
        <v>0</v>
      </c>
      <c r="C297" s="50">
        <v>44592</v>
      </c>
      <c r="D297" s="63">
        <f t="shared" si="4"/>
        <v>2022</v>
      </c>
      <c r="E297" s="63" t="str">
        <f>TEXT(Tabela2[[#This Row],[Semana]],"mmmm")</f>
        <v>janeiro</v>
      </c>
      <c r="F297" t="str">
        <f>IF(MONTH(Tabela2[[#This Row],[Semana]])&lt;=6,"1ª Semestre","2ª Semestre")</f>
        <v>1ª Semestre</v>
      </c>
    </row>
    <row r="298" spans="1:6" x14ac:dyDescent="0.25">
      <c r="A298" s="57" t="s">
        <v>6</v>
      </c>
      <c r="B298" s="57">
        <v>16</v>
      </c>
      <c r="C298" s="50">
        <v>44592</v>
      </c>
      <c r="D298" s="63">
        <f t="shared" si="4"/>
        <v>2022</v>
      </c>
      <c r="E298" s="63" t="str">
        <f>TEXT(Tabela2[[#This Row],[Semana]],"mmmm")</f>
        <v>janeiro</v>
      </c>
      <c r="F298" t="str">
        <f>IF(MONTH(Tabela2[[#This Row],[Semana]])&lt;=6,"1ª Semestre","2ª Semestre")</f>
        <v>1ª Semestre</v>
      </c>
    </row>
    <row r="299" spans="1:6" x14ac:dyDescent="0.25">
      <c r="A299" s="57" t="s">
        <v>10</v>
      </c>
      <c r="B299" s="57">
        <v>8</v>
      </c>
      <c r="C299" s="50">
        <v>44592</v>
      </c>
      <c r="D299" s="63">
        <f t="shared" si="4"/>
        <v>2022</v>
      </c>
      <c r="E299" s="63" t="str">
        <f>TEXT(Tabela2[[#This Row],[Semana]],"mmmm")</f>
        <v>janeiro</v>
      </c>
      <c r="F299" t="str">
        <f>IF(MONTH(Tabela2[[#This Row],[Semana]])&lt;=6,"1ª Semestre","2ª Semestre")</f>
        <v>1ª Semestre</v>
      </c>
    </row>
    <row r="300" spans="1:6" x14ac:dyDescent="0.25">
      <c r="A300" s="57" t="s">
        <v>42</v>
      </c>
      <c r="B300" s="57">
        <v>177</v>
      </c>
      <c r="C300" s="50">
        <v>44592</v>
      </c>
      <c r="D300" s="63">
        <f>YEAR((C300))</f>
        <v>2022</v>
      </c>
      <c r="E300" s="63" t="str">
        <f>TEXT(Tabela2[[#This Row],[Semana]],"mmmm")</f>
        <v>janeiro</v>
      </c>
      <c r="F300" t="str">
        <f>IF(MONTH(Tabela2[[#This Row],[Semana]])&lt;=6,"1ª Semestre","2ª Semestre")</f>
        <v>1ª Semestre</v>
      </c>
    </row>
    <row r="301" spans="1:6" x14ac:dyDescent="0.25">
      <c r="A301" s="57" t="s">
        <v>5</v>
      </c>
      <c r="B301" s="57">
        <v>8</v>
      </c>
      <c r="C301" s="50">
        <v>44599</v>
      </c>
      <c r="D301" s="63">
        <f t="shared" si="4"/>
        <v>2022</v>
      </c>
      <c r="E301" s="63" t="str">
        <f>TEXT(Tabela2[[#This Row],[Semana]],"mmmm")</f>
        <v>fevereiro</v>
      </c>
      <c r="F301" t="str">
        <f>IF(MONTH(Tabela2[[#This Row],[Semana]])&lt;=6,"1ª Semestre","2ª Semestre")</f>
        <v>1ª Semestre</v>
      </c>
    </row>
    <row r="302" spans="1:6" x14ac:dyDescent="0.25">
      <c r="A302" s="57" t="s">
        <v>8</v>
      </c>
      <c r="B302" s="57">
        <v>3</v>
      </c>
      <c r="C302" s="50">
        <v>44599</v>
      </c>
      <c r="D302" s="63">
        <f t="shared" si="4"/>
        <v>2022</v>
      </c>
      <c r="E302" s="63" t="str">
        <f>TEXT(Tabela2[[#This Row],[Semana]],"mmmm")</f>
        <v>fevereiro</v>
      </c>
      <c r="F302" t="str">
        <f>IF(MONTH(Tabela2[[#This Row],[Semana]])&lt;=6,"1ª Semestre","2ª Semestre")</f>
        <v>1ª Semestre</v>
      </c>
    </row>
    <row r="303" spans="1:6" x14ac:dyDescent="0.25">
      <c r="A303" s="57" t="s">
        <v>9</v>
      </c>
      <c r="B303" s="57">
        <v>2</v>
      </c>
      <c r="C303" s="50">
        <v>44599</v>
      </c>
      <c r="D303" s="63">
        <f t="shared" si="4"/>
        <v>2022</v>
      </c>
      <c r="E303" s="63" t="str">
        <f>TEXT(Tabela2[[#This Row],[Semana]],"mmmm")</f>
        <v>fevereiro</v>
      </c>
      <c r="F303" t="str">
        <f>IF(MONTH(Tabela2[[#This Row],[Semana]])&lt;=6,"1ª Semestre","2ª Semestre")</f>
        <v>1ª Semestre</v>
      </c>
    </row>
    <row r="304" spans="1:6" x14ac:dyDescent="0.25">
      <c r="A304" s="57" t="s">
        <v>7</v>
      </c>
      <c r="B304" s="57">
        <v>0</v>
      </c>
      <c r="C304" s="50">
        <v>44599</v>
      </c>
      <c r="D304" s="63">
        <f t="shared" si="4"/>
        <v>2022</v>
      </c>
      <c r="E304" s="63" t="str">
        <f>TEXT(Tabela2[[#This Row],[Semana]],"mmmm")</f>
        <v>fevereiro</v>
      </c>
      <c r="F304" t="str">
        <f>IF(MONTH(Tabela2[[#This Row],[Semana]])&lt;=6,"1ª Semestre","2ª Semestre")</f>
        <v>1ª Semestre</v>
      </c>
    </row>
    <row r="305" spans="1:6" x14ac:dyDescent="0.25">
      <c r="A305" s="57" t="s">
        <v>6</v>
      </c>
      <c r="B305" s="57">
        <v>1</v>
      </c>
      <c r="C305" s="50">
        <v>44599</v>
      </c>
      <c r="D305" s="63">
        <f t="shared" si="4"/>
        <v>2022</v>
      </c>
      <c r="E305" s="63" t="str">
        <f>TEXT(Tabela2[[#This Row],[Semana]],"mmmm")</f>
        <v>fevereiro</v>
      </c>
      <c r="F305" t="str">
        <f>IF(MONTH(Tabela2[[#This Row],[Semana]])&lt;=6,"1ª Semestre","2ª Semestre")</f>
        <v>1ª Semestre</v>
      </c>
    </row>
    <row r="306" spans="1:6" x14ac:dyDescent="0.25">
      <c r="A306" s="57" t="s">
        <v>10</v>
      </c>
      <c r="B306" s="57">
        <v>8</v>
      </c>
      <c r="C306" s="50">
        <v>44599</v>
      </c>
      <c r="D306" s="63">
        <f t="shared" si="4"/>
        <v>2022</v>
      </c>
      <c r="E306" s="63" t="str">
        <f>TEXT(Tabela2[[#This Row],[Semana]],"mmmm")</f>
        <v>fevereiro</v>
      </c>
      <c r="F306" t="str">
        <f>IF(MONTH(Tabela2[[#This Row],[Semana]])&lt;=6,"1ª Semestre","2ª Semestre")</f>
        <v>1ª Semestre</v>
      </c>
    </row>
    <row r="307" spans="1:6" x14ac:dyDescent="0.25">
      <c r="A307" s="57" t="s">
        <v>42</v>
      </c>
      <c r="B307" s="57">
        <v>22</v>
      </c>
      <c r="C307" s="50">
        <v>44599</v>
      </c>
      <c r="D307" s="63">
        <f>YEAR((C307))</f>
        <v>2022</v>
      </c>
      <c r="E307" s="63" t="str">
        <f>TEXT(Tabela2[[#This Row],[Semana]],"mmmm")</f>
        <v>fevereiro</v>
      </c>
      <c r="F307" t="str">
        <f>IF(MONTH(Tabela2[[#This Row],[Semana]])&lt;=6,"1ª Semestre","2ª Semestre")</f>
        <v>1ª Semestre</v>
      </c>
    </row>
    <row r="308" spans="1:6" x14ac:dyDescent="0.25">
      <c r="A308" s="57" t="s">
        <v>5</v>
      </c>
      <c r="B308" s="57">
        <v>10</v>
      </c>
      <c r="C308" s="50">
        <v>44606</v>
      </c>
      <c r="D308" s="63">
        <f t="shared" si="4"/>
        <v>2022</v>
      </c>
      <c r="E308" s="63" t="str">
        <f>TEXT(Tabela2[[#This Row],[Semana]],"mmmm")</f>
        <v>fevereiro</v>
      </c>
      <c r="F308" t="str">
        <f>IF(MONTH(Tabela2[[#This Row],[Semana]])&lt;=6,"1ª Semestre","2ª Semestre")</f>
        <v>1ª Semestre</v>
      </c>
    </row>
    <row r="309" spans="1:6" x14ac:dyDescent="0.25">
      <c r="A309" s="57" t="s">
        <v>8</v>
      </c>
      <c r="B309" s="57">
        <v>1</v>
      </c>
      <c r="C309" s="50">
        <v>44606</v>
      </c>
      <c r="D309" s="63">
        <f t="shared" si="4"/>
        <v>2022</v>
      </c>
      <c r="E309" s="63" t="str">
        <f>TEXT(Tabela2[[#This Row],[Semana]],"mmmm")</f>
        <v>fevereiro</v>
      </c>
      <c r="F309" t="str">
        <f>IF(MONTH(Tabela2[[#This Row],[Semana]])&lt;=6,"1ª Semestre","2ª Semestre")</f>
        <v>1ª Semestre</v>
      </c>
    </row>
    <row r="310" spans="1:6" x14ac:dyDescent="0.25">
      <c r="A310" s="57" t="s">
        <v>9</v>
      </c>
      <c r="B310" s="57">
        <v>0</v>
      </c>
      <c r="C310" s="50">
        <v>44606</v>
      </c>
      <c r="D310" s="63">
        <f t="shared" si="4"/>
        <v>2022</v>
      </c>
      <c r="E310" s="63" t="str">
        <f>TEXT(Tabela2[[#This Row],[Semana]],"mmmm")</f>
        <v>fevereiro</v>
      </c>
      <c r="F310" t="str">
        <f>IF(MONTH(Tabela2[[#This Row],[Semana]])&lt;=6,"1ª Semestre","2ª Semestre")</f>
        <v>1ª Semestre</v>
      </c>
    </row>
    <row r="311" spans="1:6" x14ac:dyDescent="0.25">
      <c r="A311" s="57" t="s">
        <v>7</v>
      </c>
      <c r="B311" s="57">
        <v>0</v>
      </c>
      <c r="C311" s="50">
        <v>44606</v>
      </c>
      <c r="D311" s="63">
        <f t="shared" si="4"/>
        <v>2022</v>
      </c>
      <c r="E311" s="63" t="str">
        <f>TEXT(Tabela2[[#This Row],[Semana]],"mmmm")</f>
        <v>fevereiro</v>
      </c>
      <c r="F311" t="str">
        <f>IF(MONTH(Tabela2[[#This Row],[Semana]])&lt;=6,"1ª Semestre","2ª Semestre")</f>
        <v>1ª Semestre</v>
      </c>
    </row>
    <row r="312" spans="1:6" x14ac:dyDescent="0.25">
      <c r="A312" s="57" t="s">
        <v>6</v>
      </c>
      <c r="B312" s="57">
        <v>4</v>
      </c>
      <c r="C312" s="50">
        <v>44606</v>
      </c>
      <c r="D312" s="63">
        <f t="shared" si="4"/>
        <v>2022</v>
      </c>
      <c r="E312" s="63" t="str">
        <f>TEXT(Tabela2[[#This Row],[Semana]],"mmmm")</f>
        <v>fevereiro</v>
      </c>
      <c r="F312" t="str">
        <f>IF(MONTH(Tabela2[[#This Row],[Semana]])&lt;=6,"1ª Semestre","2ª Semestre")</f>
        <v>1ª Semestre</v>
      </c>
    </row>
    <row r="313" spans="1:6" x14ac:dyDescent="0.25">
      <c r="A313" s="57" t="s">
        <v>10</v>
      </c>
      <c r="B313" s="57">
        <v>3</v>
      </c>
      <c r="C313" s="50">
        <v>44606</v>
      </c>
      <c r="D313" s="63">
        <f t="shared" si="4"/>
        <v>2022</v>
      </c>
      <c r="E313" s="63" t="str">
        <f>TEXT(Tabela2[[#This Row],[Semana]],"mmmm")</f>
        <v>fevereiro</v>
      </c>
      <c r="F313" t="str">
        <f>IF(MONTH(Tabela2[[#This Row],[Semana]])&lt;=6,"1ª Semestre","2ª Semestre")</f>
        <v>1ª Semestre</v>
      </c>
    </row>
    <row r="314" spans="1:6" x14ac:dyDescent="0.25">
      <c r="A314" s="57" t="s">
        <v>42</v>
      </c>
      <c r="B314" s="57">
        <v>18</v>
      </c>
      <c r="C314" s="50">
        <v>44606</v>
      </c>
      <c r="D314" s="63">
        <f>YEAR((C314))</f>
        <v>2022</v>
      </c>
      <c r="E314" s="63" t="str">
        <f>TEXT(Tabela2[[#This Row],[Semana]],"mmmm")</f>
        <v>fevereiro</v>
      </c>
      <c r="F314" t="str">
        <f>IF(MONTH(Tabela2[[#This Row],[Semana]])&lt;=6,"1ª Semestre","2ª Semestre")</f>
        <v>1ª Semestre</v>
      </c>
    </row>
    <row r="315" spans="1:6" x14ac:dyDescent="0.25">
      <c r="A315" s="57" t="s">
        <v>5</v>
      </c>
      <c r="B315" s="57">
        <v>79</v>
      </c>
      <c r="C315" s="50">
        <v>44613</v>
      </c>
      <c r="D315" s="63">
        <f t="shared" si="4"/>
        <v>2022</v>
      </c>
      <c r="E315" s="63" t="str">
        <f>TEXT(Tabela2[[#This Row],[Semana]],"mmmm")</f>
        <v>fevereiro</v>
      </c>
      <c r="F315" t="str">
        <f>IF(MONTH(Tabela2[[#This Row],[Semana]])&lt;=6,"1ª Semestre","2ª Semestre")</f>
        <v>1ª Semestre</v>
      </c>
    </row>
    <row r="316" spans="1:6" x14ac:dyDescent="0.25">
      <c r="A316" s="57" t="s">
        <v>8</v>
      </c>
      <c r="B316" s="57">
        <v>9</v>
      </c>
      <c r="C316" s="50">
        <v>44613</v>
      </c>
      <c r="D316" s="63">
        <f t="shared" si="4"/>
        <v>2022</v>
      </c>
      <c r="E316" s="63" t="str">
        <f>TEXT(Tabela2[[#This Row],[Semana]],"mmmm")</f>
        <v>fevereiro</v>
      </c>
      <c r="F316" t="str">
        <f>IF(MONTH(Tabela2[[#This Row],[Semana]])&lt;=6,"1ª Semestre","2ª Semestre")</f>
        <v>1ª Semestre</v>
      </c>
    </row>
    <row r="317" spans="1:6" x14ac:dyDescent="0.25">
      <c r="A317" s="57" t="s">
        <v>9</v>
      </c>
      <c r="B317" s="57">
        <v>16</v>
      </c>
      <c r="C317" s="50">
        <v>44613</v>
      </c>
      <c r="D317" s="63">
        <f t="shared" si="4"/>
        <v>2022</v>
      </c>
      <c r="E317" s="63" t="str">
        <f>TEXT(Tabela2[[#This Row],[Semana]],"mmmm")</f>
        <v>fevereiro</v>
      </c>
      <c r="F317" t="str">
        <f>IF(MONTH(Tabela2[[#This Row],[Semana]])&lt;=6,"1ª Semestre","2ª Semestre")</f>
        <v>1ª Semestre</v>
      </c>
    </row>
    <row r="318" spans="1:6" x14ac:dyDescent="0.25">
      <c r="A318" s="57" t="s">
        <v>7</v>
      </c>
      <c r="B318" s="57">
        <v>1</v>
      </c>
      <c r="C318" s="50">
        <v>44613</v>
      </c>
      <c r="D318" s="63">
        <f t="shared" si="4"/>
        <v>2022</v>
      </c>
      <c r="E318" s="63" t="str">
        <f>TEXT(Tabela2[[#This Row],[Semana]],"mmmm")</f>
        <v>fevereiro</v>
      </c>
      <c r="F318" t="str">
        <f>IF(MONTH(Tabela2[[#This Row],[Semana]])&lt;=6,"1ª Semestre","2ª Semestre")</f>
        <v>1ª Semestre</v>
      </c>
    </row>
    <row r="319" spans="1:6" x14ac:dyDescent="0.25">
      <c r="A319" s="57" t="s">
        <v>6</v>
      </c>
      <c r="B319" s="57">
        <v>1</v>
      </c>
      <c r="C319" s="50">
        <v>44613</v>
      </c>
      <c r="D319" s="63">
        <f t="shared" si="4"/>
        <v>2022</v>
      </c>
      <c r="E319" s="63" t="str">
        <f>TEXT(Tabela2[[#This Row],[Semana]],"mmmm")</f>
        <v>fevereiro</v>
      </c>
      <c r="F319" t="str">
        <f>IF(MONTH(Tabela2[[#This Row],[Semana]])&lt;=6,"1ª Semestre","2ª Semestre")</f>
        <v>1ª Semestre</v>
      </c>
    </row>
    <row r="320" spans="1:6" x14ac:dyDescent="0.25">
      <c r="A320" s="57" t="s">
        <v>10</v>
      </c>
      <c r="B320" s="57">
        <v>8</v>
      </c>
      <c r="C320" s="50">
        <v>44613</v>
      </c>
      <c r="D320" s="63">
        <f t="shared" si="4"/>
        <v>2022</v>
      </c>
      <c r="E320" s="63" t="str">
        <f>TEXT(Tabela2[[#This Row],[Semana]],"mmmm")</f>
        <v>fevereiro</v>
      </c>
      <c r="F320" t="str">
        <f>IF(MONTH(Tabela2[[#This Row],[Semana]])&lt;=6,"1ª Semestre","2ª Semestre")</f>
        <v>1ª Semestre</v>
      </c>
    </row>
    <row r="321" spans="1:6" x14ac:dyDescent="0.25">
      <c r="A321" s="57" t="s">
        <v>42</v>
      </c>
      <c r="B321" s="57">
        <v>114</v>
      </c>
      <c r="C321" s="50">
        <v>44613</v>
      </c>
      <c r="D321" s="63">
        <f>YEAR((C321))</f>
        <v>2022</v>
      </c>
      <c r="E321" s="63" t="str">
        <f>TEXT(Tabela2[[#This Row],[Semana]],"mmmm")</f>
        <v>fevereiro</v>
      </c>
      <c r="F321" t="str">
        <f>IF(MONTH(Tabela2[[#This Row],[Semana]])&lt;=6,"1ª Semestre","2ª Semestre")</f>
        <v>1ª Semestre</v>
      </c>
    </row>
    <row r="322" spans="1:6" x14ac:dyDescent="0.25">
      <c r="A322" s="57" t="s">
        <v>5</v>
      </c>
      <c r="B322" s="57">
        <v>137</v>
      </c>
      <c r="C322" s="50">
        <v>44620</v>
      </c>
      <c r="D322" s="63">
        <f t="shared" si="4"/>
        <v>2022</v>
      </c>
      <c r="E322" s="63" t="str">
        <f>TEXT(Tabela2[[#This Row],[Semana]],"mmmm")</f>
        <v>fevereiro</v>
      </c>
      <c r="F322" t="str">
        <f>IF(MONTH(Tabela2[[#This Row],[Semana]])&lt;=6,"1ª Semestre","2ª Semestre")</f>
        <v>1ª Semestre</v>
      </c>
    </row>
    <row r="323" spans="1:6" x14ac:dyDescent="0.25">
      <c r="A323" s="57" t="s">
        <v>8</v>
      </c>
      <c r="B323" s="57">
        <v>17</v>
      </c>
      <c r="C323" s="50">
        <v>44620</v>
      </c>
      <c r="D323" s="63">
        <f t="shared" si="4"/>
        <v>2022</v>
      </c>
      <c r="E323" s="63" t="str">
        <f>TEXT(Tabela2[[#This Row],[Semana]],"mmmm")</f>
        <v>fevereiro</v>
      </c>
      <c r="F323" t="str">
        <f>IF(MONTH(Tabela2[[#This Row],[Semana]])&lt;=6,"1ª Semestre","2ª Semestre")</f>
        <v>1ª Semestre</v>
      </c>
    </row>
    <row r="324" spans="1:6" x14ac:dyDescent="0.25">
      <c r="A324" s="57" t="s">
        <v>9</v>
      </c>
      <c r="B324" s="57">
        <v>14</v>
      </c>
      <c r="C324" s="50">
        <v>44620</v>
      </c>
      <c r="D324" s="63">
        <f t="shared" si="4"/>
        <v>2022</v>
      </c>
      <c r="E324" s="63" t="str">
        <f>TEXT(Tabela2[[#This Row],[Semana]],"mmmm")</f>
        <v>fevereiro</v>
      </c>
      <c r="F324" t="str">
        <f>IF(MONTH(Tabela2[[#This Row],[Semana]])&lt;=6,"1ª Semestre","2ª Semestre")</f>
        <v>1ª Semestre</v>
      </c>
    </row>
    <row r="325" spans="1:6" x14ac:dyDescent="0.25">
      <c r="A325" s="57" t="s">
        <v>7</v>
      </c>
      <c r="B325" s="57">
        <v>0</v>
      </c>
      <c r="C325" s="50">
        <v>44620</v>
      </c>
      <c r="D325" s="63">
        <f t="shared" si="4"/>
        <v>2022</v>
      </c>
      <c r="E325" s="63" t="str">
        <f>TEXT(Tabela2[[#This Row],[Semana]],"mmmm")</f>
        <v>fevereiro</v>
      </c>
      <c r="F325" t="str">
        <f>IF(MONTH(Tabela2[[#This Row],[Semana]])&lt;=6,"1ª Semestre","2ª Semestre")</f>
        <v>1ª Semestre</v>
      </c>
    </row>
    <row r="326" spans="1:6" x14ac:dyDescent="0.25">
      <c r="A326" s="57" t="s">
        <v>6</v>
      </c>
      <c r="B326" s="57">
        <v>17</v>
      </c>
      <c r="C326" s="50">
        <v>44620</v>
      </c>
      <c r="D326" s="63">
        <f t="shared" si="4"/>
        <v>2022</v>
      </c>
      <c r="E326" s="63" t="str">
        <f>TEXT(Tabela2[[#This Row],[Semana]],"mmmm")</f>
        <v>fevereiro</v>
      </c>
      <c r="F326" t="str">
        <f>IF(MONTH(Tabela2[[#This Row],[Semana]])&lt;=6,"1ª Semestre","2ª Semestre")</f>
        <v>1ª Semestre</v>
      </c>
    </row>
    <row r="327" spans="1:6" x14ac:dyDescent="0.25">
      <c r="A327" s="57" t="s">
        <v>10</v>
      </c>
      <c r="B327" s="57">
        <v>16</v>
      </c>
      <c r="C327" s="50">
        <v>44620</v>
      </c>
      <c r="D327" s="63">
        <f t="shared" si="4"/>
        <v>2022</v>
      </c>
      <c r="E327" s="63" t="str">
        <f>TEXT(Tabela2[[#This Row],[Semana]],"mmmm")</f>
        <v>fevereiro</v>
      </c>
      <c r="F327" t="str">
        <f>IF(MONTH(Tabela2[[#This Row],[Semana]])&lt;=6,"1ª Semestre","2ª Semestre")</f>
        <v>1ª Semestre</v>
      </c>
    </row>
    <row r="328" spans="1:6" x14ac:dyDescent="0.25">
      <c r="A328" s="57" t="s">
        <v>42</v>
      </c>
      <c r="B328" s="57">
        <v>201</v>
      </c>
      <c r="C328" s="50">
        <v>44620</v>
      </c>
      <c r="D328" s="63">
        <f>YEAR((C328))</f>
        <v>2022</v>
      </c>
      <c r="E328" s="63" t="str">
        <f>TEXT(Tabela2[[#This Row],[Semana]],"mmmm")</f>
        <v>fevereiro</v>
      </c>
      <c r="F328" t="str">
        <f>IF(MONTH(Tabela2[[#This Row],[Semana]])&lt;=6,"1ª Semestre","2ª Semestre")</f>
        <v>1ª Semestre</v>
      </c>
    </row>
    <row r="329" spans="1:6" x14ac:dyDescent="0.25">
      <c r="A329" s="57" t="s">
        <v>5</v>
      </c>
      <c r="B329" s="57">
        <v>149</v>
      </c>
      <c r="C329" s="50">
        <v>44627</v>
      </c>
      <c r="D329" s="63">
        <f t="shared" si="4"/>
        <v>2022</v>
      </c>
      <c r="E329" s="63" t="str">
        <f>TEXT(Tabela2[[#This Row],[Semana]],"mmmm")</f>
        <v>março</v>
      </c>
      <c r="F329" t="str">
        <f>IF(MONTH(Tabela2[[#This Row],[Semana]])&lt;=6,"1ª Semestre","2ª Semestre")</f>
        <v>1ª Semestre</v>
      </c>
    </row>
    <row r="330" spans="1:6" x14ac:dyDescent="0.25">
      <c r="A330" s="57" t="s">
        <v>8</v>
      </c>
      <c r="B330" s="57">
        <v>10</v>
      </c>
      <c r="C330" s="50">
        <v>44627</v>
      </c>
      <c r="D330" s="63">
        <f t="shared" si="4"/>
        <v>2022</v>
      </c>
      <c r="E330" s="63" t="str">
        <f>TEXT(Tabela2[[#This Row],[Semana]],"mmmm")</f>
        <v>março</v>
      </c>
      <c r="F330" t="str">
        <f>IF(MONTH(Tabela2[[#This Row],[Semana]])&lt;=6,"1ª Semestre","2ª Semestre")</f>
        <v>1ª Semestre</v>
      </c>
    </row>
    <row r="331" spans="1:6" x14ac:dyDescent="0.25">
      <c r="A331" s="57" t="s">
        <v>9</v>
      </c>
      <c r="B331" s="57">
        <v>7</v>
      </c>
      <c r="C331" s="50">
        <v>44627</v>
      </c>
      <c r="D331" s="63">
        <f t="shared" si="4"/>
        <v>2022</v>
      </c>
      <c r="E331" s="63" t="str">
        <f>TEXT(Tabela2[[#This Row],[Semana]],"mmmm")</f>
        <v>março</v>
      </c>
      <c r="F331" t="str">
        <f>IF(MONTH(Tabela2[[#This Row],[Semana]])&lt;=6,"1ª Semestre","2ª Semestre")</f>
        <v>1ª Semestre</v>
      </c>
    </row>
    <row r="332" spans="1:6" x14ac:dyDescent="0.25">
      <c r="A332" s="57" t="s">
        <v>7</v>
      </c>
      <c r="B332" s="57">
        <v>0</v>
      </c>
      <c r="C332" s="50">
        <v>44627</v>
      </c>
      <c r="D332" s="63">
        <f t="shared" ref="D332:D406" si="5">YEAR((C332))</f>
        <v>2022</v>
      </c>
      <c r="E332" s="63" t="str">
        <f>TEXT(Tabela2[[#This Row],[Semana]],"mmmm")</f>
        <v>março</v>
      </c>
      <c r="F332" t="str">
        <f>IF(MONTH(Tabela2[[#This Row],[Semana]])&lt;=6,"1ª Semestre","2ª Semestre")</f>
        <v>1ª Semestre</v>
      </c>
    </row>
    <row r="333" spans="1:6" x14ac:dyDescent="0.25">
      <c r="A333" s="57" t="s">
        <v>6</v>
      </c>
      <c r="B333" s="57">
        <v>0</v>
      </c>
      <c r="C333" s="50">
        <v>44627</v>
      </c>
      <c r="D333" s="63">
        <f t="shared" si="5"/>
        <v>2022</v>
      </c>
      <c r="E333" s="63" t="str">
        <f>TEXT(Tabela2[[#This Row],[Semana]],"mmmm")</f>
        <v>março</v>
      </c>
      <c r="F333" t="str">
        <f>IF(MONTH(Tabela2[[#This Row],[Semana]])&lt;=6,"1ª Semestre","2ª Semestre")</f>
        <v>1ª Semestre</v>
      </c>
    </row>
    <row r="334" spans="1:6" x14ac:dyDescent="0.25">
      <c r="A334" s="57" t="s">
        <v>10</v>
      </c>
      <c r="B334" s="57">
        <v>19</v>
      </c>
      <c r="C334" s="50">
        <v>44627</v>
      </c>
      <c r="D334" s="63">
        <f t="shared" si="5"/>
        <v>2022</v>
      </c>
      <c r="E334" s="63" t="str">
        <f>TEXT(Tabela2[[#This Row],[Semana]],"mmmm")</f>
        <v>março</v>
      </c>
      <c r="F334" t="str">
        <f>IF(MONTH(Tabela2[[#This Row],[Semana]])&lt;=6,"1ª Semestre","2ª Semestre")</f>
        <v>1ª Semestre</v>
      </c>
    </row>
    <row r="335" spans="1:6" x14ac:dyDescent="0.25">
      <c r="A335" s="57" t="s">
        <v>42</v>
      </c>
      <c r="B335" s="57">
        <v>185</v>
      </c>
      <c r="C335" s="50">
        <v>44627</v>
      </c>
      <c r="D335" s="63">
        <f>YEAR((C335))</f>
        <v>2022</v>
      </c>
      <c r="E335" s="63" t="str">
        <f>TEXT(Tabela2[[#This Row],[Semana]],"mmmm")</f>
        <v>março</v>
      </c>
      <c r="F335" t="str">
        <f>IF(MONTH(Tabela2[[#This Row],[Semana]])&lt;=6,"1ª Semestre","2ª Semestre")</f>
        <v>1ª Semestre</v>
      </c>
    </row>
    <row r="336" spans="1:6" x14ac:dyDescent="0.25">
      <c r="A336" s="57" t="s">
        <v>5</v>
      </c>
      <c r="B336" s="57">
        <v>105</v>
      </c>
      <c r="C336" s="50">
        <v>44634</v>
      </c>
      <c r="D336" s="63">
        <f t="shared" si="5"/>
        <v>2022</v>
      </c>
      <c r="E336" s="63" t="str">
        <f>TEXT(Tabela2[[#This Row],[Semana]],"mmmm")</f>
        <v>março</v>
      </c>
      <c r="F336" t="str">
        <f>IF(MONTH(Tabela2[[#This Row],[Semana]])&lt;=6,"1ª Semestre","2ª Semestre")</f>
        <v>1ª Semestre</v>
      </c>
    </row>
    <row r="337" spans="1:6" x14ac:dyDescent="0.25">
      <c r="A337" s="57" t="s">
        <v>8</v>
      </c>
      <c r="B337" s="57">
        <v>18</v>
      </c>
      <c r="C337" s="50">
        <v>44634</v>
      </c>
      <c r="D337" s="63">
        <f t="shared" si="5"/>
        <v>2022</v>
      </c>
      <c r="E337" s="63" t="str">
        <f>TEXT(Tabela2[[#This Row],[Semana]],"mmmm")</f>
        <v>março</v>
      </c>
      <c r="F337" t="str">
        <f>IF(MONTH(Tabela2[[#This Row],[Semana]])&lt;=6,"1ª Semestre","2ª Semestre")</f>
        <v>1ª Semestre</v>
      </c>
    </row>
    <row r="338" spans="1:6" x14ac:dyDescent="0.25">
      <c r="A338" s="57" t="s">
        <v>9</v>
      </c>
      <c r="B338" s="57">
        <v>13</v>
      </c>
      <c r="C338" s="50">
        <v>44634</v>
      </c>
      <c r="D338" s="63">
        <f t="shared" si="5"/>
        <v>2022</v>
      </c>
      <c r="E338" s="63" t="str">
        <f>TEXT(Tabela2[[#This Row],[Semana]],"mmmm")</f>
        <v>março</v>
      </c>
      <c r="F338" t="str">
        <f>IF(MONTH(Tabela2[[#This Row],[Semana]])&lt;=6,"1ª Semestre","2ª Semestre")</f>
        <v>1ª Semestre</v>
      </c>
    </row>
    <row r="339" spans="1:6" x14ac:dyDescent="0.25">
      <c r="A339" s="57" t="s">
        <v>7</v>
      </c>
      <c r="B339" s="57">
        <v>5</v>
      </c>
      <c r="C339" s="50">
        <v>44634</v>
      </c>
      <c r="D339" s="63">
        <f t="shared" si="5"/>
        <v>2022</v>
      </c>
      <c r="E339" s="63" t="str">
        <f>TEXT(Tabela2[[#This Row],[Semana]],"mmmm")</f>
        <v>março</v>
      </c>
      <c r="F339" t="str">
        <f>IF(MONTH(Tabela2[[#This Row],[Semana]])&lt;=6,"1ª Semestre","2ª Semestre")</f>
        <v>1ª Semestre</v>
      </c>
    </row>
    <row r="340" spans="1:6" x14ac:dyDescent="0.25">
      <c r="A340" s="57" t="s">
        <v>6</v>
      </c>
      <c r="B340" s="57">
        <v>5</v>
      </c>
      <c r="C340" s="50">
        <v>44634</v>
      </c>
      <c r="D340" s="63">
        <f t="shared" si="5"/>
        <v>2022</v>
      </c>
      <c r="E340" s="63" t="str">
        <f>TEXT(Tabela2[[#This Row],[Semana]],"mmmm")</f>
        <v>março</v>
      </c>
      <c r="F340" t="str">
        <f>IF(MONTH(Tabela2[[#This Row],[Semana]])&lt;=6,"1ª Semestre","2ª Semestre")</f>
        <v>1ª Semestre</v>
      </c>
    </row>
    <row r="341" spans="1:6" x14ac:dyDescent="0.25">
      <c r="A341" s="57" t="s">
        <v>10</v>
      </c>
      <c r="B341" s="57">
        <v>11</v>
      </c>
      <c r="C341" s="50">
        <v>44634</v>
      </c>
      <c r="D341" s="63">
        <f t="shared" si="5"/>
        <v>2022</v>
      </c>
      <c r="E341" s="63" t="str">
        <f>TEXT(Tabela2[[#This Row],[Semana]],"mmmm")</f>
        <v>março</v>
      </c>
      <c r="F341" t="str">
        <f>IF(MONTH(Tabela2[[#This Row],[Semana]])&lt;=6,"1ª Semestre","2ª Semestre")</f>
        <v>1ª Semestre</v>
      </c>
    </row>
    <row r="342" spans="1:6" x14ac:dyDescent="0.25">
      <c r="A342" s="57" t="s">
        <v>42</v>
      </c>
      <c r="B342" s="57">
        <v>157</v>
      </c>
      <c r="C342" s="50">
        <v>44634</v>
      </c>
      <c r="D342" s="63">
        <f>YEAR((C342))</f>
        <v>2022</v>
      </c>
      <c r="E342" s="63" t="str">
        <f>TEXT(Tabela2[[#This Row],[Semana]],"mmmm")</f>
        <v>março</v>
      </c>
      <c r="F342" t="str">
        <f>IF(MONTH(Tabela2[[#This Row],[Semana]])&lt;=6,"1ª Semestre","2ª Semestre")</f>
        <v>1ª Semestre</v>
      </c>
    </row>
    <row r="343" spans="1:6" x14ac:dyDescent="0.25">
      <c r="A343" s="57" t="s">
        <v>5</v>
      </c>
      <c r="B343" s="57">
        <v>161</v>
      </c>
      <c r="C343" s="50">
        <v>44641</v>
      </c>
      <c r="D343" s="63">
        <f t="shared" si="5"/>
        <v>2022</v>
      </c>
      <c r="E343" s="63" t="str">
        <f>TEXT(Tabela2[[#This Row],[Semana]],"mmmm")</f>
        <v>março</v>
      </c>
      <c r="F343" t="str">
        <f>IF(MONTH(Tabela2[[#This Row],[Semana]])&lt;=6,"1ª Semestre","2ª Semestre")</f>
        <v>1ª Semestre</v>
      </c>
    </row>
    <row r="344" spans="1:6" x14ac:dyDescent="0.25">
      <c r="A344" s="57" t="s">
        <v>8</v>
      </c>
      <c r="B344" s="57">
        <v>16</v>
      </c>
      <c r="C344" s="50">
        <v>44641</v>
      </c>
      <c r="D344" s="63">
        <f t="shared" si="5"/>
        <v>2022</v>
      </c>
      <c r="E344" s="63" t="str">
        <f>TEXT(Tabela2[[#This Row],[Semana]],"mmmm")</f>
        <v>março</v>
      </c>
      <c r="F344" t="str">
        <f>IF(MONTH(Tabela2[[#This Row],[Semana]])&lt;=6,"1ª Semestre","2ª Semestre")</f>
        <v>1ª Semestre</v>
      </c>
    </row>
    <row r="345" spans="1:6" x14ac:dyDescent="0.25">
      <c r="A345" s="57" t="s">
        <v>9</v>
      </c>
      <c r="B345" s="57">
        <v>6</v>
      </c>
      <c r="C345" s="50">
        <v>44641</v>
      </c>
      <c r="D345" s="63">
        <f t="shared" si="5"/>
        <v>2022</v>
      </c>
      <c r="E345" s="63" t="str">
        <f>TEXT(Tabela2[[#This Row],[Semana]],"mmmm")</f>
        <v>março</v>
      </c>
      <c r="F345" t="str">
        <f>IF(MONTH(Tabela2[[#This Row],[Semana]])&lt;=6,"1ª Semestre","2ª Semestre")</f>
        <v>1ª Semestre</v>
      </c>
    </row>
    <row r="346" spans="1:6" x14ac:dyDescent="0.25">
      <c r="A346" s="57" t="s">
        <v>7</v>
      </c>
      <c r="B346" s="57">
        <v>0</v>
      </c>
      <c r="C346" s="50">
        <v>44641</v>
      </c>
      <c r="D346" s="63">
        <f t="shared" si="5"/>
        <v>2022</v>
      </c>
      <c r="E346" s="63" t="str">
        <f>TEXT(Tabela2[[#This Row],[Semana]],"mmmm")</f>
        <v>março</v>
      </c>
      <c r="F346" t="str">
        <f>IF(MONTH(Tabela2[[#This Row],[Semana]])&lt;=6,"1ª Semestre","2ª Semestre")</f>
        <v>1ª Semestre</v>
      </c>
    </row>
    <row r="347" spans="1:6" x14ac:dyDescent="0.25">
      <c r="A347" s="57" t="s">
        <v>6</v>
      </c>
      <c r="B347" s="57">
        <v>0</v>
      </c>
      <c r="C347" s="50">
        <v>44641</v>
      </c>
      <c r="D347" s="63">
        <f t="shared" si="5"/>
        <v>2022</v>
      </c>
      <c r="E347" s="63" t="str">
        <f>TEXT(Tabela2[[#This Row],[Semana]],"mmmm")</f>
        <v>março</v>
      </c>
      <c r="F347" t="str">
        <f>IF(MONTH(Tabela2[[#This Row],[Semana]])&lt;=6,"1ª Semestre","2ª Semestre")</f>
        <v>1ª Semestre</v>
      </c>
    </row>
    <row r="348" spans="1:6" x14ac:dyDescent="0.25">
      <c r="A348" s="57" t="s">
        <v>10</v>
      </c>
      <c r="B348" s="57">
        <v>12</v>
      </c>
      <c r="C348" s="50">
        <v>44641</v>
      </c>
      <c r="D348" s="63">
        <f t="shared" si="5"/>
        <v>2022</v>
      </c>
      <c r="E348" s="63" t="str">
        <f>TEXT(Tabela2[[#This Row],[Semana]],"mmmm")</f>
        <v>março</v>
      </c>
      <c r="F348" t="str">
        <f>IF(MONTH(Tabela2[[#This Row],[Semana]])&lt;=6,"1ª Semestre","2ª Semestre")</f>
        <v>1ª Semestre</v>
      </c>
    </row>
    <row r="349" spans="1:6" x14ac:dyDescent="0.25">
      <c r="A349" s="57" t="s">
        <v>42</v>
      </c>
      <c r="B349" s="57">
        <v>195</v>
      </c>
      <c r="C349" s="50">
        <v>44641</v>
      </c>
      <c r="D349" s="63">
        <f>YEAR((C349))</f>
        <v>2022</v>
      </c>
      <c r="E349" s="63" t="str">
        <f>TEXT(Tabela2[[#This Row],[Semana]],"mmmm")</f>
        <v>março</v>
      </c>
      <c r="F349" t="str">
        <f>IF(MONTH(Tabela2[[#This Row],[Semana]])&lt;=6,"1ª Semestre","2ª Semestre")</f>
        <v>1ª Semestre</v>
      </c>
    </row>
    <row r="350" spans="1:6" x14ac:dyDescent="0.25">
      <c r="A350" s="57" t="s">
        <v>5</v>
      </c>
      <c r="B350" s="57">
        <v>173</v>
      </c>
      <c r="C350" s="50">
        <v>44648</v>
      </c>
      <c r="D350" s="63">
        <f t="shared" si="5"/>
        <v>2022</v>
      </c>
      <c r="E350" s="63" t="str">
        <f>TEXT(Tabela2[[#This Row],[Semana]],"mmmm")</f>
        <v>março</v>
      </c>
      <c r="F350" t="str">
        <f>IF(MONTH(Tabela2[[#This Row],[Semana]])&lt;=6,"1ª Semestre","2ª Semestre")</f>
        <v>1ª Semestre</v>
      </c>
    </row>
    <row r="351" spans="1:6" x14ac:dyDescent="0.25">
      <c r="A351" s="57" t="s">
        <v>8</v>
      </c>
      <c r="B351" s="57">
        <v>15</v>
      </c>
      <c r="C351" s="50">
        <v>44648</v>
      </c>
      <c r="D351" s="63">
        <f t="shared" si="5"/>
        <v>2022</v>
      </c>
      <c r="E351" s="63" t="str">
        <f>TEXT(Tabela2[[#This Row],[Semana]],"mmmm")</f>
        <v>março</v>
      </c>
      <c r="F351" t="str">
        <f>IF(MONTH(Tabela2[[#This Row],[Semana]])&lt;=6,"1ª Semestre","2ª Semestre")</f>
        <v>1ª Semestre</v>
      </c>
    </row>
    <row r="352" spans="1:6" x14ac:dyDescent="0.25">
      <c r="A352" s="57" t="s">
        <v>9</v>
      </c>
      <c r="B352" s="57">
        <v>7</v>
      </c>
      <c r="C352" s="50">
        <v>44648</v>
      </c>
      <c r="D352" s="63">
        <f t="shared" si="5"/>
        <v>2022</v>
      </c>
      <c r="E352" s="63" t="str">
        <f>TEXT(Tabela2[[#This Row],[Semana]],"mmmm")</f>
        <v>março</v>
      </c>
      <c r="F352" t="str">
        <f>IF(MONTH(Tabela2[[#This Row],[Semana]])&lt;=6,"1ª Semestre","2ª Semestre")</f>
        <v>1ª Semestre</v>
      </c>
    </row>
    <row r="353" spans="1:6" x14ac:dyDescent="0.25">
      <c r="A353" s="57" t="s">
        <v>7</v>
      </c>
      <c r="B353" s="57">
        <v>4</v>
      </c>
      <c r="C353" s="50">
        <v>44648</v>
      </c>
      <c r="D353" s="63">
        <f t="shared" si="5"/>
        <v>2022</v>
      </c>
      <c r="E353" s="63" t="str">
        <f>TEXT(Tabela2[[#This Row],[Semana]],"mmmm")</f>
        <v>março</v>
      </c>
      <c r="F353" t="str">
        <f>IF(MONTH(Tabela2[[#This Row],[Semana]])&lt;=6,"1ª Semestre","2ª Semestre")</f>
        <v>1ª Semestre</v>
      </c>
    </row>
    <row r="354" spans="1:6" x14ac:dyDescent="0.25">
      <c r="A354" s="57" t="s">
        <v>6</v>
      </c>
      <c r="B354" s="57">
        <v>0</v>
      </c>
      <c r="C354" s="50">
        <v>44648</v>
      </c>
      <c r="D354" s="63">
        <f t="shared" si="5"/>
        <v>2022</v>
      </c>
      <c r="E354" s="63" t="str">
        <f>TEXT(Tabela2[[#This Row],[Semana]],"mmmm")</f>
        <v>março</v>
      </c>
      <c r="F354" t="str">
        <f>IF(MONTH(Tabela2[[#This Row],[Semana]])&lt;=6,"1ª Semestre","2ª Semestre")</f>
        <v>1ª Semestre</v>
      </c>
    </row>
    <row r="355" spans="1:6" x14ac:dyDescent="0.25">
      <c r="A355" s="57" t="s">
        <v>10</v>
      </c>
      <c r="B355" s="57">
        <v>6</v>
      </c>
      <c r="C355" s="50">
        <v>44648</v>
      </c>
      <c r="D355" s="63">
        <f t="shared" si="5"/>
        <v>2022</v>
      </c>
      <c r="E355" s="63" t="str">
        <f>TEXT(Tabela2[[#This Row],[Semana]],"mmmm")</f>
        <v>março</v>
      </c>
      <c r="F355" t="str">
        <f>IF(MONTH(Tabela2[[#This Row],[Semana]])&lt;=6,"1ª Semestre","2ª Semestre")</f>
        <v>1ª Semestre</v>
      </c>
    </row>
    <row r="356" spans="1:6" x14ac:dyDescent="0.25">
      <c r="A356" s="57" t="s">
        <v>42</v>
      </c>
      <c r="B356" s="57">
        <v>209</v>
      </c>
      <c r="C356" s="50">
        <v>44648</v>
      </c>
      <c r="D356" s="63">
        <f>YEAR((C356))</f>
        <v>2022</v>
      </c>
      <c r="E356" s="63" t="str">
        <f>TEXT(Tabela2[[#This Row],[Semana]],"mmmm")</f>
        <v>março</v>
      </c>
      <c r="F356" t="str">
        <f>IF(MONTH(Tabela2[[#This Row],[Semana]])&lt;=6,"1ª Semestre","2ª Semestre")</f>
        <v>1ª Semestre</v>
      </c>
    </row>
    <row r="357" spans="1:6" x14ac:dyDescent="0.25">
      <c r="A357" s="57" t="s">
        <v>5</v>
      </c>
      <c r="B357" s="57">
        <v>209</v>
      </c>
      <c r="C357" s="50">
        <v>44655</v>
      </c>
      <c r="D357" s="63">
        <f t="shared" si="5"/>
        <v>2022</v>
      </c>
      <c r="E357" s="63" t="str">
        <f>TEXT(Tabela2[[#This Row],[Semana]],"mmmm")</f>
        <v>abril</v>
      </c>
      <c r="F357" t="str">
        <f>IF(MONTH(Tabela2[[#This Row],[Semana]])&lt;=6,"1ª Semestre","2ª Semestre")</f>
        <v>1ª Semestre</v>
      </c>
    </row>
    <row r="358" spans="1:6" x14ac:dyDescent="0.25">
      <c r="A358" s="57" t="s">
        <v>8</v>
      </c>
      <c r="B358" s="57">
        <v>17</v>
      </c>
      <c r="C358" s="50">
        <v>44655</v>
      </c>
      <c r="D358" s="63">
        <f t="shared" si="5"/>
        <v>2022</v>
      </c>
      <c r="E358" s="63" t="str">
        <f>TEXT(Tabela2[[#This Row],[Semana]],"mmmm")</f>
        <v>abril</v>
      </c>
      <c r="F358" t="str">
        <f>IF(MONTH(Tabela2[[#This Row],[Semana]])&lt;=6,"1ª Semestre","2ª Semestre")</f>
        <v>1ª Semestre</v>
      </c>
    </row>
    <row r="359" spans="1:6" x14ac:dyDescent="0.25">
      <c r="A359" s="57" t="s">
        <v>9</v>
      </c>
      <c r="B359" s="57">
        <v>7</v>
      </c>
      <c r="C359" s="50">
        <v>44655</v>
      </c>
      <c r="D359" s="63">
        <f t="shared" si="5"/>
        <v>2022</v>
      </c>
      <c r="E359" s="63" t="str">
        <f>TEXT(Tabela2[[#This Row],[Semana]],"mmmm")</f>
        <v>abril</v>
      </c>
      <c r="F359" t="str">
        <f>IF(MONTH(Tabela2[[#This Row],[Semana]])&lt;=6,"1ª Semestre","2ª Semestre")</f>
        <v>1ª Semestre</v>
      </c>
    </row>
    <row r="360" spans="1:6" x14ac:dyDescent="0.25">
      <c r="A360" s="57" t="s">
        <v>7</v>
      </c>
      <c r="B360" s="57">
        <v>0</v>
      </c>
      <c r="C360" s="50">
        <v>44655</v>
      </c>
      <c r="D360" s="63">
        <f t="shared" si="5"/>
        <v>2022</v>
      </c>
      <c r="E360" s="63" t="str">
        <f>TEXT(Tabela2[[#This Row],[Semana]],"mmmm")</f>
        <v>abril</v>
      </c>
      <c r="F360" t="str">
        <f>IF(MONTH(Tabela2[[#This Row],[Semana]])&lt;=6,"1ª Semestre","2ª Semestre")</f>
        <v>1ª Semestre</v>
      </c>
    </row>
    <row r="361" spans="1:6" x14ac:dyDescent="0.25">
      <c r="A361" s="57" t="s">
        <v>6</v>
      </c>
      <c r="B361" s="57">
        <v>0</v>
      </c>
      <c r="C361" s="50">
        <v>44655</v>
      </c>
      <c r="D361" s="63">
        <f t="shared" si="5"/>
        <v>2022</v>
      </c>
      <c r="E361" s="63" t="str">
        <f>TEXT(Tabela2[[#This Row],[Semana]],"mmmm")</f>
        <v>abril</v>
      </c>
      <c r="F361" t="str">
        <f>IF(MONTH(Tabela2[[#This Row],[Semana]])&lt;=6,"1ª Semestre","2ª Semestre")</f>
        <v>1ª Semestre</v>
      </c>
    </row>
    <row r="362" spans="1:6" x14ac:dyDescent="0.25">
      <c r="A362" s="57" t="s">
        <v>10</v>
      </c>
      <c r="B362" s="57">
        <v>6</v>
      </c>
      <c r="C362" s="50">
        <v>44655</v>
      </c>
      <c r="D362" s="63">
        <f t="shared" si="5"/>
        <v>2022</v>
      </c>
      <c r="E362" s="63" t="str">
        <f>TEXT(Tabela2[[#This Row],[Semana]],"mmmm")</f>
        <v>abril</v>
      </c>
      <c r="F362" t="str">
        <f>IF(MONTH(Tabela2[[#This Row],[Semana]])&lt;=6,"1ª Semestre","2ª Semestre")</f>
        <v>1ª Semestre</v>
      </c>
    </row>
    <row r="363" spans="1:6" x14ac:dyDescent="0.25">
      <c r="A363" s="57" t="s">
        <v>42</v>
      </c>
      <c r="B363" s="57">
        <v>239</v>
      </c>
      <c r="C363" s="50">
        <v>44655</v>
      </c>
      <c r="D363" s="63">
        <f>YEAR((C363))</f>
        <v>2022</v>
      </c>
      <c r="E363" s="63" t="str">
        <f>TEXT(Tabela2[[#This Row],[Semana]],"mmmm")</f>
        <v>abril</v>
      </c>
      <c r="F363" t="str">
        <f>IF(MONTH(Tabela2[[#This Row],[Semana]])&lt;=6,"1ª Semestre","2ª Semestre")</f>
        <v>1ª Semestre</v>
      </c>
    </row>
    <row r="364" spans="1:6" x14ac:dyDescent="0.25">
      <c r="A364" s="57" t="s">
        <v>5</v>
      </c>
      <c r="B364" s="57">
        <v>205</v>
      </c>
      <c r="C364" s="50">
        <v>44662</v>
      </c>
      <c r="D364" s="63">
        <f t="shared" si="5"/>
        <v>2022</v>
      </c>
      <c r="E364" s="63" t="str">
        <f>TEXT(Tabela2[[#This Row],[Semana]],"mmmm")</f>
        <v>abril</v>
      </c>
      <c r="F364" t="str">
        <f>IF(MONTH(Tabela2[[#This Row],[Semana]])&lt;=6,"1ª Semestre","2ª Semestre")</f>
        <v>1ª Semestre</v>
      </c>
    </row>
    <row r="365" spans="1:6" x14ac:dyDescent="0.25">
      <c r="A365" s="57" t="s">
        <v>8</v>
      </c>
      <c r="B365" s="57">
        <v>25</v>
      </c>
      <c r="C365" s="50">
        <v>44662</v>
      </c>
      <c r="D365" s="63">
        <f t="shared" si="5"/>
        <v>2022</v>
      </c>
      <c r="E365" s="63" t="str">
        <f>TEXT(Tabela2[[#This Row],[Semana]],"mmmm")</f>
        <v>abril</v>
      </c>
      <c r="F365" t="str">
        <f>IF(MONTH(Tabela2[[#This Row],[Semana]])&lt;=6,"1ª Semestre","2ª Semestre")</f>
        <v>1ª Semestre</v>
      </c>
    </row>
    <row r="366" spans="1:6" x14ac:dyDescent="0.25">
      <c r="A366" s="57" t="s">
        <v>9</v>
      </c>
      <c r="B366" s="57">
        <v>19</v>
      </c>
      <c r="C366" s="50">
        <v>44662</v>
      </c>
      <c r="D366" s="63">
        <f t="shared" si="5"/>
        <v>2022</v>
      </c>
      <c r="E366" s="63" t="str">
        <f>TEXT(Tabela2[[#This Row],[Semana]],"mmmm")</f>
        <v>abril</v>
      </c>
      <c r="F366" t="str">
        <f>IF(MONTH(Tabela2[[#This Row],[Semana]])&lt;=6,"1ª Semestre","2ª Semestre")</f>
        <v>1ª Semestre</v>
      </c>
    </row>
    <row r="367" spans="1:6" x14ac:dyDescent="0.25">
      <c r="A367" s="57" t="s">
        <v>7</v>
      </c>
      <c r="B367" s="57">
        <v>0</v>
      </c>
      <c r="C367" s="50">
        <v>44662</v>
      </c>
      <c r="D367" s="63">
        <f t="shared" si="5"/>
        <v>2022</v>
      </c>
      <c r="E367" s="63" t="str">
        <f>TEXT(Tabela2[[#This Row],[Semana]],"mmmm")</f>
        <v>abril</v>
      </c>
      <c r="F367" t="str">
        <f>IF(MONTH(Tabela2[[#This Row],[Semana]])&lt;=6,"1ª Semestre","2ª Semestre")</f>
        <v>1ª Semestre</v>
      </c>
    </row>
    <row r="368" spans="1:6" x14ac:dyDescent="0.25">
      <c r="A368" s="57" t="s">
        <v>6</v>
      </c>
      <c r="B368" s="57">
        <v>11</v>
      </c>
      <c r="C368" s="50">
        <v>44662</v>
      </c>
      <c r="D368" s="63">
        <f t="shared" si="5"/>
        <v>2022</v>
      </c>
      <c r="E368" s="63" t="str">
        <f>TEXT(Tabela2[[#This Row],[Semana]],"mmmm")</f>
        <v>abril</v>
      </c>
      <c r="F368" t="str">
        <f>IF(MONTH(Tabela2[[#This Row],[Semana]])&lt;=6,"1ª Semestre","2ª Semestre")</f>
        <v>1ª Semestre</v>
      </c>
    </row>
    <row r="369" spans="1:6" x14ac:dyDescent="0.25">
      <c r="A369" s="57" t="s">
        <v>10</v>
      </c>
      <c r="B369" s="57">
        <v>2</v>
      </c>
      <c r="C369" s="50">
        <v>44662</v>
      </c>
      <c r="D369" s="63">
        <f t="shared" si="5"/>
        <v>2022</v>
      </c>
      <c r="E369" s="63" t="str">
        <f>TEXT(Tabela2[[#This Row],[Semana]],"mmmm")</f>
        <v>abril</v>
      </c>
      <c r="F369" t="str">
        <f>IF(MONTH(Tabela2[[#This Row],[Semana]])&lt;=6,"1ª Semestre","2ª Semestre")</f>
        <v>1ª Semestre</v>
      </c>
    </row>
    <row r="370" spans="1:6" x14ac:dyDescent="0.25">
      <c r="A370" s="57" t="s">
        <v>42</v>
      </c>
      <c r="B370" s="57">
        <v>262</v>
      </c>
      <c r="C370" s="50">
        <v>44662</v>
      </c>
      <c r="D370" s="63">
        <f>YEAR((C370))</f>
        <v>2022</v>
      </c>
      <c r="E370" s="63" t="str">
        <f>TEXT(Tabela2[[#This Row],[Semana]],"mmmm")</f>
        <v>abril</v>
      </c>
      <c r="F370" t="str">
        <f>IF(MONTH(Tabela2[[#This Row],[Semana]])&lt;=6,"1ª Semestre","2ª Semestre")</f>
        <v>1ª Semestre</v>
      </c>
    </row>
    <row r="371" spans="1:6" x14ac:dyDescent="0.25">
      <c r="A371" s="57" t="s">
        <v>5</v>
      </c>
      <c r="B371" s="57">
        <v>178</v>
      </c>
      <c r="C371" s="50">
        <v>44669</v>
      </c>
      <c r="D371" s="63">
        <f t="shared" si="5"/>
        <v>2022</v>
      </c>
      <c r="E371" s="63" t="str">
        <f>TEXT(Tabela2[[#This Row],[Semana]],"mmmm")</f>
        <v>abril</v>
      </c>
      <c r="F371" t="str">
        <f>IF(MONTH(Tabela2[[#This Row],[Semana]])&lt;=6,"1ª Semestre","2ª Semestre")</f>
        <v>1ª Semestre</v>
      </c>
    </row>
    <row r="372" spans="1:6" x14ac:dyDescent="0.25">
      <c r="A372" s="57" t="s">
        <v>8</v>
      </c>
      <c r="B372" s="57">
        <v>26</v>
      </c>
      <c r="C372" s="50">
        <v>44669</v>
      </c>
      <c r="D372" s="63">
        <f t="shared" si="5"/>
        <v>2022</v>
      </c>
      <c r="E372" s="63" t="str">
        <f>TEXT(Tabela2[[#This Row],[Semana]],"mmmm")</f>
        <v>abril</v>
      </c>
      <c r="F372" t="str">
        <f>IF(MONTH(Tabela2[[#This Row],[Semana]])&lt;=6,"1ª Semestre","2ª Semestre")</f>
        <v>1ª Semestre</v>
      </c>
    </row>
    <row r="373" spans="1:6" x14ac:dyDescent="0.25">
      <c r="A373" s="57" t="s">
        <v>9</v>
      </c>
      <c r="B373" s="57">
        <v>5</v>
      </c>
      <c r="C373" s="50">
        <v>44669</v>
      </c>
      <c r="D373" s="63">
        <f t="shared" si="5"/>
        <v>2022</v>
      </c>
      <c r="E373" s="63" t="str">
        <f>TEXT(Tabela2[[#This Row],[Semana]],"mmmm")</f>
        <v>abril</v>
      </c>
      <c r="F373" t="str">
        <f>IF(MONTH(Tabela2[[#This Row],[Semana]])&lt;=6,"1ª Semestre","2ª Semestre")</f>
        <v>1ª Semestre</v>
      </c>
    </row>
    <row r="374" spans="1:6" x14ac:dyDescent="0.25">
      <c r="A374" s="57" t="s">
        <v>7</v>
      </c>
      <c r="B374" s="57">
        <v>0</v>
      </c>
      <c r="C374" s="50">
        <v>44669</v>
      </c>
      <c r="D374" s="63">
        <f t="shared" si="5"/>
        <v>2022</v>
      </c>
      <c r="E374" s="63" t="str">
        <f>TEXT(Tabela2[[#This Row],[Semana]],"mmmm")</f>
        <v>abril</v>
      </c>
      <c r="F374" t="str">
        <f>IF(MONTH(Tabela2[[#This Row],[Semana]])&lt;=6,"1ª Semestre","2ª Semestre")</f>
        <v>1ª Semestre</v>
      </c>
    </row>
    <row r="375" spans="1:6" x14ac:dyDescent="0.25">
      <c r="A375" s="57" t="s">
        <v>6</v>
      </c>
      <c r="B375" s="57">
        <v>0</v>
      </c>
      <c r="C375" s="50">
        <v>44669</v>
      </c>
      <c r="D375" s="63">
        <f t="shared" si="5"/>
        <v>2022</v>
      </c>
      <c r="E375" s="63" t="str">
        <f>TEXT(Tabela2[[#This Row],[Semana]],"mmmm")</f>
        <v>abril</v>
      </c>
      <c r="F375" t="str">
        <f>IF(MONTH(Tabela2[[#This Row],[Semana]])&lt;=6,"1ª Semestre","2ª Semestre")</f>
        <v>1ª Semestre</v>
      </c>
    </row>
    <row r="376" spans="1:6" x14ac:dyDescent="0.25">
      <c r="A376" s="57" t="s">
        <v>10</v>
      </c>
      <c r="B376" s="57">
        <v>2</v>
      </c>
      <c r="C376" s="50">
        <v>44669</v>
      </c>
      <c r="D376" s="63">
        <f t="shared" si="5"/>
        <v>2022</v>
      </c>
      <c r="E376" s="63" t="str">
        <f>TEXT(Tabela2[[#This Row],[Semana]],"mmmm")</f>
        <v>abril</v>
      </c>
      <c r="F376" t="str">
        <f>IF(MONTH(Tabela2[[#This Row],[Semana]])&lt;=6,"1ª Semestre","2ª Semestre")</f>
        <v>1ª Semestre</v>
      </c>
    </row>
    <row r="377" spans="1:6" x14ac:dyDescent="0.25">
      <c r="A377" s="57" t="s">
        <v>42</v>
      </c>
      <c r="B377" s="57">
        <v>211</v>
      </c>
      <c r="C377" s="50">
        <v>44669</v>
      </c>
      <c r="D377" s="63">
        <f>YEAR((C377))</f>
        <v>2022</v>
      </c>
      <c r="E377" s="63" t="str">
        <f>TEXT(Tabela2[[#This Row],[Semana]],"mmmm")</f>
        <v>abril</v>
      </c>
      <c r="F377" t="str">
        <f>IF(MONTH(Tabela2[[#This Row],[Semana]])&lt;=6,"1ª Semestre","2ª Semestre")</f>
        <v>1ª Semestre</v>
      </c>
    </row>
    <row r="378" spans="1:6" x14ac:dyDescent="0.25">
      <c r="A378" s="57" t="s">
        <v>5</v>
      </c>
      <c r="B378" s="57">
        <v>227</v>
      </c>
      <c r="C378" s="50">
        <v>44676</v>
      </c>
      <c r="D378" s="63">
        <f t="shared" si="5"/>
        <v>2022</v>
      </c>
      <c r="E378" s="63" t="str">
        <f>TEXT(Tabela2[[#This Row],[Semana]],"mmmm")</f>
        <v>abril</v>
      </c>
      <c r="F378" t="str">
        <f>IF(MONTH(Tabela2[[#This Row],[Semana]])&lt;=6,"1ª Semestre","2ª Semestre")</f>
        <v>1ª Semestre</v>
      </c>
    </row>
    <row r="379" spans="1:6" x14ac:dyDescent="0.25">
      <c r="A379" s="57" t="s">
        <v>8</v>
      </c>
      <c r="B379" s="57">
        <v>30</v>
      </c>
      <c r="C379" s="50">
        <v>44676</v>
      </c>
      <c r="D379" s="63">
        <f t="shared" si="5"/>
        <v>2022</v>
      </c>
      <c r="E379" s="63" t="str">
        <f>TEXT(Tabela2[[#This Row],[Semana]],"mmmm")</f>
        <v>abril</v>
      </c>
      <c r="F379" t="str">
        <f>IF(MONTH(Tabela2[[#This Row],[Semana]])&lt;=6,"1ª Semestre","2ª Semestre")</f>
        <v>1ª Semestre</v>
      </c>
    </row>
    <row r="380" spans="1:6" x14ac:dyDescent="0.25">
      <c r="A380" s="57" t="s">
        <v>9</v>
      </c>
      <c r="B380" s="57">
        <v>9</v>
      </c>
      <c r="C380" s="50">
        <v>44676</v>
      </c>
      <c r="D380" s="63">
        <f t="shared" si="5"/>
        <v>2022</v>
      </c>
      <c r="E380" s="63" t="str">
        <f>TEXT(Tabela2[[#This Row],[Semana]],"mmmm")</f>
        <v>abril</v>
      </c>
      <c r="F380" t="str">
        <f>IF(MONTH(Tabela2[[#This Row],[Semana]])&lt;=6,"1ª Semestre","2ª Semestre")</f>
        <v>1ª Semestre</v>
      </c>
    </row>
    <row r="381" spans="1:6" x14ac:dyDescent="0.25">
      <c r="A381" s="57" t="s">
        <v>7</v>
      </c>
      <c r="B381" s="57">
        <v>0</v>
      </c>
      <c r="C381" s="50">
        <v>44676</v>
      </c>
      <c r="D381" s="63">
        <f t="shared" si="5"/>
        <v>2022</v>
      </c>
      <c r="E381" s="63" t="str">
        <f>TEXT(Tabela2[[#This Row],[Semana]],"mmmm")</f>
        <v>abril</v>
      </c>
      <c r="F381" t="str">
        <f>IF(MONTH(Tabela2[[#This Row],[Semana]])&lt;=6,"1ª Semestre","2ª Semestre")</f>
        <v>1ª Semestre</v>
      </c>
    </row>
    <row r="382" spans="1:6" x14ac:dyDescent="0.25">
      <c r="A382" s="57" t="s">
        <v>6</v>
      </c>
      <c r="B382" s="57">
        <v>0</v>
      </c>
      <c r="C382" s="50">
        <v>44676</v>
      </c>
      <c r="D382" s="63">
        <f t="shared" si="5"/>
        <v>2022</v>
      </c>
      <c r="E382" s="63" t="str">
        <f>TEXT(Tabela2[[#This Row],[Semana]],"mmmm")</f>
        <v>abril</v>
      </c>
      <c r="F382" t="str">
        <f>IF(MONTH(Tabela2[[#This Row],[Semana]])&lt;=6,"1ª Semestre","2ª Semestre")</f>
        <v>1ª Semestre</v>
      </c>
    </row>
    <row r="383" spans="1:6" x14ac:dyDescent="0.25">
      <c r="A383" s="57" t="s">
        <v>10</v>
      </c>
      <c r="B383" s="57">
        <v>8</v>
      </c>
      <c r="C383" s="50">
        <v>44676</v>
      </c>
      <c r="D383" s="63">
        <f t="shared" si="5"/>
        <v>2022</v>
      </c>
      <c r="E383" s="63" t="str">
        <f>TEXT(Tabela2[[#This Row],[Semana]],"mmmm")</f>
        <v>abril</v>
      </c>
      <c r="F383" t="str">
        <f>IF(MONTH(Tabela2[[#This Row],[Semana]])&lt;=6,"1ª Semestre","2ª Semestre")</f>
        <v>1ª Semestre</v>
      </c>
    </row>
    <row r="384" spans="1:6" x14ac:dyDescent="0.25">
      <c r="A384" s="57" t="s">
        <v>42</v>
      </c>
      <c r="B384" s="57">
        <v>274</v>
      </c>
      <c r="C384" s="50">
        <v>44676</v>
      </c>
      <c r="D384" s="63">
        <f>YEAR((C384))</f>
        <v>2022</v>
      </c>
      <c r="E384" s="63" t="str">
        <f>TEXT(Tabela2[[#This Row],[Semana]],"mmmm")</f>
        <v>abril</v>
      </c>
      <c r="F384" t="str">
        <f>IF(MONTH(Tabela2[[#This Row],[Semana]])&lt;=6,"1ª Semestre","2ª Semestre")</f>
        <v>1ª Semestre</v>
      </c>
    </row>
    <row r="385" spans="1:6" x14ac:dyDescent="0.25">
      <c r="A385" s="57" t="s">
        <v>5</v>
      </c>
      <c r="B385" s="57">
        <v>215</v>
      </c>
      <c r="C385" s="50">
        <v>44683</v>
      </c>
      <c r="D385" s="63">
        <f t="shared" si="5"/>
        <v>2022</v>
      </c>
      <c r="E385" s="63" t="str">
        <f>TEXT(Tabela2[[#This Row],[Semana]],"mmmm")</f>
        <v>maio</v>
      </c>
      <c r="F385" t="str">
        <f>IF(MONTH(Tabela2[[#This Row],[Semana]])&lt;=6,"1ª Semestre","2ª Semestre")</f>
        <v>1ª Semestre</v>
      </c>
    </row>
    <row r="386" spans="1:6" x14ac:dyDescent="0.25">
      <c r="A386" s="57" t="s">
        <v>8</v>
      </c>
      <c r="B386" s="57">
        <v>17</v>
      </c>
      <c r="C386" s="50">
        <v>44683</v>
      </c>
      <c r="D386" s="63">
        <f t="shared" si="5"/>
        <v>2022</v>
      </c>
      <c r="E386" s="63" t="str">
        <f>TEXT(Tabela2[[#This Row],[Semana]],"mmmm")</f>
        <v>maio</v>
      </c>
      <c r="F386" t="str">
        <f>IF(MONTH(Tabela2[[#This Row],[Semana]])&lt;=6,"1ª Semestre","2ª Semestre")</f>
        <v>1ª Semestre</v>
      </c>
    </row>
    <row r="387" spans="1:6" x14ac:dyDescent="0.25">
      <c r="A387" s="57" t="s">
        <v>9</v>
      </c>
      <c r="B387" s="57">
        <v>3</v>
      </c>
      <c r="C387" s="50">
        <v>44683</v>
      </c>
      <c r="D387" s="63">
        <f t="shared" si="5"/>
        <v>2022</v>
      </c>
      <c r="E387" s="63" t="str">
        <f>TEXT(Tabela2[[#This Row],[Semana]],"mmmm")</f>
        <v>maio</v>
      </c>
      <c r="F387" t="str">
        <f>IF(MONTH(Tabela2[[#This Row],[Semana]])&lt;=6,"1ª Semestre","2ª Semestre")</f>
        <v>1ª Semestre</v>
      </c>
    </row>
    <row r="388" spans="1:6" x14ac:dyDescent="0.25">
      <c r="A388" s="57" t="s">
        <v>7</v>
      </c>
      <c r="B388" s="57">
        <v>0</v>
      </c>
      <c r="C388" s="50">
        <v>44683</v>
      </c>
      <c r="D388" s="63">
        <f t="shared" si="5"/>
        <v>2022</v>
      </c>
      <c r="E388" s="63" t="str">
        <f>TEXT(Tabela2[[#This Row],[Semana]],"mmmm")</f>
        <v>maio</v>
      </c>
      <c r="F388" t="str">
        <f>IF(MONTH(Tabela2[[#This Row],[Semana]])&lt;=6,"1ª Semestre","2ª Semestre")</f>
        <v>1ª Semestre</v>
      </c>
    </row>
    <row r="389" spans="1:6" x14ac:dyDescent="0.25">
      <c r="A389" s="57" t="s">
        <v>6</v>
      </c>
      <c r="B389" s="57">
        <v>0</v>
      </c>
      <c r="C389" s="50">
        <v>44683</v>
      </c>
      <c r="D389" s="63">
        <f t="shared" si="5"/>
        <v>2022</v>
      </c>
      <c r="E389" s="63" t="str">
        <f>TEXT(Tabela2[[#This Row],[Semana]],"mmmm")</f>
        <v>maio</v>
      </c>
      <c r="F389" t="str">
        <f>IF(MONTH(Tabela2[[#This Row],[Semana]])&lt;=6,"1ª Semestre","2ª Semestre")</f>
        <v>1ª Semestre</v>
      </c>
    </row>
    <row r="390" spans="1:6" x14ac:dyDescent="0.25">
      <c r="A390" s="57" t="s">
        <v>10</v>
      </c>
      <c r="B390" s="57">
        <v>17</v>
      </c>
      <c r="C390" s="50">
        <v>44683</v>
      </c>
      <c r="D390" s="63">
        <f t="shared" si="5"/>
        <v>2022</v>
      </c>
      <c r="E390" s="63" t="str">
        <f>TEXT(Tabela2[[#This Row],[Semana]],"mmmm")</f>
        <v>maio</v>
      </c>
      <c r="F390" t="str">
        <f>IF(MONTH(Tabela2[[#This Row],[Semana]])&lt;=6,"1ª Semestre","2ª Semestre")</f>
        <v>1ª Semestre</v>
      </c>
    </row>
    <row r="391" spans="1:6" x14ac:dyDescent="0.25">
      <c r="A391" s="57" t="s">
        <v>42</v>
      </c>
      <c r="B391" s="57">
        <v>252</v>
      </c>
      <c r="C391" s="50">
        <v>44683</v>
      </c>
      <c r="D391" s="63">
        <f>YEAR((C391))</f>
        <v>2022</v>
      </c>
      <c r="E391" s="63" t="str">
        <f>TEXT(Tabela2[[#This Row],[Semana]],"mmmm")</f>
        <v>maio</v>
      </c>
      <c r="F391" t="str">
        <f>IF(MONTH(Tabela2[[#This Row],[Semana]])&lt;=6,"1ª Semestre","2ª Semestre")</f>
        <v>1ª Semestre</v>
      </c>
    </row>
    <row r="392" spans="1:6" x14ac:dyDescent="0.25">
      <c r="A392" s="57" t="s">
        <v>5</v>
      </c>
      <c r="B392" s="57">
        <v>227</v>
      </c>
      <c r="C392" s="50">
        <v>44690</v>
      </c>
      <c r="D392" s="63">
        <f t="shared" si="5"/>
        <v>2022</v>
      </c>
      <c r="E392" s="63" t="str">
        <f>TEXT(Tabela2[[#This Row],[Semana]],"mmmm")</f>
        <v>maio</v>
      </c>
      <c r="F392" t="str">
        <f>IF(MONTH(Tabela2[[#This Row],[Semana]])&lt;=6,"1ª Semestre","2ª Semestre")</f>
        <v>1ª Semestre</v>
      </c>
    </row>
    <row r="393" spans="1:6" x14ac:dyDescent="0.25">
      <c r="A393" s="57" t="s">
        <v>8</v>
      </c>
      <c r="B393" s="57">
        <v>7</v>
      </c>
      <c r="C393" s="50">
        <v>44690</v>
      </c>
      <c r="D393" s="63">
        <f t="shared" si="5"/>
        <v>2022</v>
      </c>
      <c r="E393" s="63" t="str">
        <f>TEXT(Tabela2[[#This Row],[Semana]],"mmmm")</f>
        <v>maio</v>
      </c>
      <c r="F393" t="str">
        <f>IF(MONTH(Tabela2[[#This Row],[Semana]])&lt;=6,"1ª Semestre","2ª Semestre")</f>
        <v>1ª Semestre</v>
      </c>
    </row>
    <row r="394" spans="1:6" x14ac:dyDescent="0.25">
      <c r="A394" s="57" t="s">
        <v>9</v>
      </c>
      <c r="B394" s="57">
        <v>3</v>
      </c>
      <c r="C394" s="50">
        <v>44690</v>
      </c>
      <c r="D394" s="63">
        <f t="shared" si="5"/>
        <v>2022</v>
      </c>
      <c r="E394" s="63" t="str">
        <f>TEXT(Tabela2[[#This Row],[Semana]],"mmmm")</f>
        <v>maio</v>
      </c>
      <c r="F394" t="str">
        <f>IF(MONTH(Tabela2[[#This Row],[Semana]])&lt;=6,"1ª Semestre","2ª Semestre")</f>
        <v>1ª Semestre</v>
      </c>
    </row>
    <row r="395" spans="1:6" x14ac:dyDescent="0.25">
      <c r="A395" s="57" t="s">
        <v>7</v>
      </c>
      <c r="B395" s="57">
        <v>0</v>
      </c>
      <c r="C395" s="50">
        <v>44690</v>
      </c>
      <c r="D395" s="63">
        <f t="shared" si="5"/>
        <v>2022</v>
      </c>
      <c r="E395" s="63" t="str">
        <f>TEXT(Tabela2[[#This Row],[Semana]],"mmmm")</f>
        <v>maio</v>
      </c>
      <c r="F395" t="str">
        <f>IF(MONTH(Tabela2[[#This Row],[Semana]])&lt;=6,"1ª Semestre","2ª Semestre")</f>
        <v>1ª Semestre</v>
      </c>
    </row>
    <row r="396" spans="1:6" x14ac:dyDescent="0.25">
      <c r="A396" s="57" t="s">
        <v>6</v>
      </c>
      <c r="B396" s="57">
        <v>0</v>
      </c>
      <c r="C396" s="50">
        <v>44690</v>
      </c>
      <c r="D396" s="63">
        <f t="shared" si="5"/>
        <v>2022</v>
      </c>
      <c r="E396" s="63" t="str">
        <f>TEXT(Tabela2[[#This Row],[Semana]],"mmmm")</f>
        <v>maio</v>
      </c>
      <c r="F396" t="str">
        <f>IF(MONTH(Tabela2[[#This Row],[Semana]])&lt;=6,"1ª Semestre","2ª Semestre")</f>
        <v>1ª Semestre</v>
      </c>
    </row>
    <row r="397" spans="1:6" x14ac:dyDescent="0.25">
      <c r="A397" s="57" t="s">
        <v>10</v>
      </c>
      <c r="B397" s="57">
        <v>11</v>
      </c>
      <c r="C397" s="50">
        <v>44690</v>
      </c>
      <c r="D397" s="63">
        <f t="shared" si="5"/>
        <v>2022</v>
      </c>
      <c r="E397" s="63" t="str">
        <f>TEXT(Tabela2[[#This Row],[Semana]],"mmmm")</f>
        <v>maio</v>
      </c>
      <c r="F397" t="str">
        <f>IF(MONTH(Tabela2[[#This Row],[Semana]])&lt;=6,"1ª Semestre","2ª Semestre")</f>
        <v>1ª Semestre</v>
      </c>
    </row>
    <row r="398" spans="1:6" x14ac:dyDescent="0.25">
      <c r="A398" s="57" t="s">
        <v>42</v>
      </c>
      <c r="B398" s="57">
        <v>248</v>
      </c>
      <c r="C398" s="50">
        <v>44690</v>
      </c>
      <c r="D398" s="63">
        <f>YEAR((C398))</f>
        <v>2022</v>
      </c>
      <c r="E398" s="63" t="str">
        <f>TEXT(Tabela2[[#This Row],[Semana]],"mmmm")</f>
        <v>maio</v>
      </c>
      <c r="F398" t="str">
        <f>IF(MONTH(Tabela2[[#This Row],[Semana]])&lt;=6,"1ª Semestre","2ª Semestre")</f>
        <v>1ª Semestre</v>
      </c>
    </row>
    <row r="399" spans="1:6" x14ac:dyDescent="0.25">
      <c r="A399" s="57" t="s">
        <v>5</v>
      </c>
      <c r="B399" s="57">
        <v>199</v>
      </c>
      <c r="C399" s="50">
        <v>44697</v>
      </c>
      <c r="D399" s="63">
        <f t="shared" si="5"/>
        <v>2022</v>
      </c>
      <c r="E399" s="63" t="str">
        <f>TEXT(Tabela2[[#This Row],[Semana]],"mmmm")</f>
        <v>maio</v>
      </c>
      <c r="F399" t="str">
        <f>IF(MONTH(Tabela2[[#This Row],[Semana]])&lt;=6,"1ª Semestre","2ª Semestre")</f>
        <v>1ª Semestre</v>
      </c>
    </row>
    <row r="400" spans="1:6" x14ac:dyDescent="0.25">
      <c r="A400" s="57" t="s">
        <v>8</v>
      </c>
      <c r="B400" s="57">
        <v>7</v>
      </c>
      <c r="C400" s="50">
        <v>44697</v>
      </c>
      <c r="D400" s="63">
        <f t="shared" si="5"/>
        <v>2022</v>
      </c>
      <c r="E400" s="63" t="str">
        <f>TEXT(Tabela2[[#This Row],[Semana]],"mmmm")</f>
        <v>maio</v>
      </c>
      <c r="F400" t="str">
        <f>IF(MONTH(Tabela2[[#This Row],[Semana]])&lt;=6,"1ª Semestre","2ª Semestre")</f>
        <v>1ª Semestre</v>
      </c>
    </row>
    <row r="401" spans="1:6" x14ac:dyDescent="0.25">
      <c r="A401" s="57" t="s">
        <v>9</v>
      </c>
      <c r="B401" s="57">
        <v>8</v>
      </c>
      <c r="C401" s="50">
        <v>44697</v>
      </c>
      <c r="D401" s="63">
        <f t="shared" si="5"/>
        <v>2022</v>
      </c>
      <c r="E401" s="63" t="str">
        <f>TEXT(Tabela2[[#This Row],[Semana]],"mmmm")</f>
        <v>maio</v>
      </c>
      <c r="F401" t="str">
        <f>IF(MONTH(Tabela2[[#This Row],[Semana]])&lt;=6,"1ª Semestre","2ª Semestre")</f>
        <v>1ª Semestre</v>
      </c>
    </row>
    <row r="402" spans="1:6" x14ac:dyDescent="0.25">
      <c r="A402" s="57" t="s">
        <v>7</v>
      </c>
      <c r="B402" s="57">
        <v>0</v>
      </c>
      <c r="C402" s="50">
        <v>44697</v>
      </c>
      <c r="D402" s="63">
        <f t="shared" si="5"/>
        <v>2022</v>
      </c>
      <c r="E402" s="63" t="str">
        <f>TEXT(Tabela2[[#This Row],[Semana]],"mmmm")</f>
        <v>maio</v>
      </c>
      <c r="F402" t="str">
        <f>IF(MONTH(Tabela2[[#This Row],[Semana]])&lt;=6,"1ª Semestre","2ª Semestre")</f>
        <v>1ª Semestre</v>
      </c>
    </row>
    <row r="403" spans="1:6" x14ac:dyDescent="0.25">
      <c r="A403" s="57" t="s">
        <v>6</v>
      </c>
      <c r="B403" s="57">
        <v>0</v>
      </c>
      <c r="C403" s="50">
        <v>44697</v>
      </c>
      <c r="D403" s="63">
        <f t="shared" si="5"/>
        <v>2022</v>
      </c>
      <c r="E403" s="63" t="str">
        <f>TEXT(Tabela2[[#This Row],[Semana]],"mmmm")</f>
        <v>maio</v>
      </c>
      <c r="F403" t="str">
        <f>IF(MONTH(Tabela2[[#This Row],[Semana]])&lt;=6,"1ª Semestre","2ª Semestre")</f>
        <v>1ª Semestre</v>
      </c>
    </row>
    <row r="404" spans="1:6" x14ac:dyDescent="0.25">
      <c r="A404" s="57" t="s">
        <v>10</v>
      </c>
      <c r="B404" s="57">
        <v>11</v>
      </c>
      <c r="C404" s="50">
        <v>44697</v>
      </c>
      <c r="D404" s="63">
        <f t="shared" si="5"/>
        <v>2022</v>
      </c>
      <c r="E404" s="63" t="str">
        <f>TEXT(Tabela2[[#This Row],[Semana]],"mmmm")</f>
        <v>maio</v>
      </c>
      <c r="F404" t="str">
        <f>IF(MONTH(Tabela2[[#This Row],[Semana]])&lt;=6,"1ª Semestre","2ª Semestre")</f>
        <v>1ª Semestre</v>
      </c>
    </row>
    <row r="405" spans="1:6" x14ac:dyDescent="0.25">
      <c r="A405" s="57" t="s">
        <v>42</v>
      </c>
      <c r="B405" s="57">
        <v>225</v>
      </c>
      <c r="C405" s="50">
        <v>44697</v>
      </c>
      <c r="D405" s="63">
        <f>YEAR((C405))</f>
        <v>2022</v>
      </c>
      <c r="E405" s="63" t="str">
        <f>TEXT(Tabela2[[#This Row],[Semana]],"mmmm")</f>
        <v>maio</v>
      </c>
      <c r="F405" t="str">
        <f>IF(MONTH(Tabela2[[#This Row],[Semana]])&lt;=6,"1ª Semestre","2ª Semestre")</f>
        <v>1ª Semestre</v>
      </c>
    </row>
    <row r="406" spans="1:6" x14ac:dyDescent="0.25">
      <c r="A406" s="57" t="s">
        <v>5</v>
      </c>
      <c r="B406" s="57">
        <v>197</v>
      </c>
      <c r="C406" s="50">
        <v>44704</v>
      </c>
      <c r="D406" s="63">
        <f t="shared" si="5"/>
        <v>2022</v>
      </c>
      <c r="E406" s="63" t="str">
        <f>TEXT(Tabela2[[#This Row],[Semana]],"mmmm")</f>
        <v>maio</v>
      </c>
      <c r="F406" t="str">
        <f>IF(MONTH(Tabela2[[#This Row],[Semana]])&lt;=6,"1ª Semestre","2ª Semestre")</f>
        <v>1ª Semestre</v>
      </c>
    </row>
    <row r="407" spans="1:6" x14ac:dyDescent="0.25">
      <c r="A407" s="57" t="s">
        <v>8</v>
      </c>
      <c r="B407" s="57">
        <v>20</v>
      </c>
      <c r="C407" s="50">
        <v>44704</v>
      </c>
      <c r="D407" s="63">
        <f t="shared" ref="D407:D473" si="6">YEAR((C407))</f>
        <v>2022</v>
      </c>
      <c r="E407" s="63" t="str">
        <f>TEXT(Tabela2[[#This Row],[Semana]],"mmmm")</f>
        <v>maio</v>
      </c>
      <c r="F407" t="str">
        <f>IF(MONTH(Tabela2[[#This Row],[Semana]])&lt;=6,"1ª Semestre","2ª Semestre")</f>
        <v>1ª Semestre</v>
      </c>
    </row>
    <row r="408" spans="1:6" x14ac:dyDescent="0.25">
      <c r="A408" s="57" t="s">
        <v>9</v>
      </c>
      <c r="B408" s="57">
        <v>5</v>
      </c>
      <c r="C408" s="50">
        <v>44704</v>
      </c>
      <c r="D408" s="63">
        <f t="shared" si="6"/>
        <v>2022</v>
      </c>
      <c r="E408" s="63" t="str">
        <f>TEXT(Tabela2[[#This Row],[Semana]],"mmmm")</f>
        <v>maio</v>
      </c>
      <c r="F408" t="str">
        <f>IF(MONTH(Tabela2[[#This Row],[Semana]])&lt;=6,"1ª Semestre","2ª Semestre")</f>
        <v>1ª Semestre</v>
      </c>
    </row>
    <row r="409" spans="1:6" x14ac:dyDescent="0.25">
      <c r="A409" s="57" t="s">
        <v>7</v>
      </c>
      <c r="B409" s="57">
        <v>0</v>
      </c>
      <c r="C409" s="50">
        <v>44704</v>
      </c>
      <c r="D409" s="63">
        <f t="shared" si="6"/>
        <v>2022</v>
      </c>
      <c r="E409" s="63" t="str">
        <f>TEXT(Tabela2[[#This Row],[Semana]],"mmmm")</f>
        <v>maio</v>
      </c>
      <c r="F409" t="str">
        <f>IF(MONTH(Tabela2[[#This Row],[Semana]])&lt;=6,"1ª Semestre","2ª Semestre")</f>
        <v>1ª Semestre</v>
      </c>
    </row>
    <row r="410" spans="1:6" x14ac:dyDescent="0.25">
      <c r="A410" s="57" t="s">
        <v>6</v>
      </c>
      <c r="B410" s="57">
        <v>0</v>
      </c>
      <c r="C410" s="50">
        <v>44704</v>
      </c>
      <c r="D410" s="63">
        <f t="shared" si="6"/>
        <v>2022</v>
      </c>
      <c r="E410" s="63" t="str">
        <f>TEXT(Tabela2[[#This Row],[Semana]],"mmmm")</f>
        <v>maio</v>
      </c>
      <c r="F410" t="str">
        <f>IF(MONTH(Tabela2[[#This Row],[Semana]])&lt;=6,"1ª Semestre","2ª Semestre")</f>
        <v>1ª Semestre</v>
      </c>
    </row>
    <row r="411" spans="1:6" x14ac:dyDescent="0.25">
      <c r="A411" s="57" t="s">
        <v>10</v>
      </c>
      <c r="B411" s="57">
        <v>11</v>
      </c>
      <c r="C411" s="50">
        <v>44704</v>
      </c>
      <c r="D411" s="63">
        <f t="shared" si="6"/>
        <v>2022</v>
      </c>
      <c r="E411" s="63" t="str">
        <f>TEXT(Tabela2[[#This Row],[Semana]],"mmmm")</f>
        <v>maio</v>
      </c>
      <c r="F411" t="str">
        <f>IF(MONTH(Tabela2[[#This Row],[Semana]])&lt;=6,"1ª Semestre","2ª Semestre")</f>
        <v>1ª Semestre</v>
      </c>
    </row>
    <row r="412" spans="1:6" x14ac:dyDescent="0.25">
      <c r="A412" s="57" t="s">
        <v>42</v>
      </c>
      <c r="B412" s="57">
        <v>233</v>
      </c>
      <c r="C412" s="50">
        <v>44704</v>
      </c>
      <c r="D412" s="63">
        <f>YEAR((C412))</f>
        <v>2022</v>
      </c>
      <c r="E412" s="63" t="str">
        <f>TEXT(Tabela2[[#This Row],[Semana]],"mmmm")</f>
        <v>maio</v>
      </c>
      <c r="F412" t="str">
        <f>IF(MONTH(Tabela2[[#This Row],[Semana]])&lt;=6,"1ª Semestre","2ª Semestre")</f>
        <v>1ª Semestre</v>
      </c>
    </row>
    <row r="413" spans="1:6" x14ac:dyDescent="0.25">
      <c r="A413" s="57" t="s">
        <v>5</v>
      </c>
      <c r="B413" s="57">
        <v>196</v>
      </c>
      <c r="C413" s="50">
        <v>44711</v>
      </c>
      <c r="D413" s="63">
        <f t="shared" si="6"/>
        <v>2022</v>
      </c>
      <c r="E413" s="63" t="str">
        <f>TEXT(Tabela2[[#This Row],[Semana]],"mmmm")</f>
        <v>maio</v>
      </c>
      <c r="F413" t="str">
        <f>IF(MONTH(Tabela2[[#This Row],[Semana]])&lt;=6,"1ª Semestre","2ª Semestre")</f>
        <v>1ª Semestre</v>
      </c>
    </row>
    <row r="414" spans="1:6" x14ac:dyDescent="0.25">
      <c r="A414" s="57" t="s">
        <v>8</v>
      </c>
      <c r="B414" s="57">
        <v>5</v>
      </c>
      <c r="C414" s="50">
        <v>44711</v>
      </c>
      <c r="D414" s="63">
        <f t="shared" si="6"/>
        <v>2022</v>
      </c>
      <c r="E414" s="63" t="str">
        <f>TEXT(Tabela2[[#This Row],[Semana]],"mmmm")</f>
        <v>maio</v>
      </c>
      <c r="F414" t="str">
        <f>IF(MONTH(Tabela2[[#This Row],[Semana]])&lt;=6,"1ª Semestre","2ª Semestre")</f>
        <v>1ª Semestre</v>
      </c>
    </row>
    <row r="415" spans="1:6" x14ac:dyDescent="0.25">
      <c r="A415" s="57" t="s">
        <v>9</v>
      </c>
      <c r="B415" s="57">
        <v>7</v>
      </c>
      <c r="C415" s="50">
        <v>44711</v>
      </c>
      <c r="D415" s="63">
        <f t="shared" si="6"/>
        <v>2022</v>
      </c>
      <c r="E415" s="63" t="str">
        <f>TEXT(Tabela2[[#This Row],[Semana]],"mmmm")</f>
        <v>maio</v>
      </c>
      <c r="F415" t="str">
        <f>IF(MONTH(Tabela2[[#This Row],[Semana]])&lt;=6,"1ª Semestre","2ª Semestre")</f>
        <v>1ª Semestre</v>
      </c>
    </row>
    <row r="416" spans="1:6" x14ac:dyDescent="0.25">
      <c r="A416" s="57" t="s">
        <v>7</v>
      </c>
      <c r="B416" s="57">
        <v>0</v>
      </c>
      <c r="C416" s="50">
        <v>44711</v>
      </c>
      <c r="D416" s="63">
        <f t="shared" si="6"/>
        <v>2022</v>
      </c>
      <c r="E416" s="63" t="str">
        <f>TEXT(Tabela2[[#This Row],[Semana]],"mmmm")</f>
        <v>maio</v>
      </c>
      <c r="F416" t="str">
        <f>IF(MONTH(Tabela2[[#This Row],[Semana]])&lt;=6,"1ª Semestre","2ª Semestre")</f>
        <v>1ª Semestre</v>
      </c>
    </row>
    <row r="417" spans="1:6" x14ac:dyDescent="0.25">
      <c r="A417" s="57" t="s">
        <v>6</v>
      </c>
      <c r="B417" s="57">
        <v>0</v>
      </c>
      <c r="C417" s="50">
        <v>44711</v>
      </c>
      <c r="D417" s="63">
        <f t="shared" si="6"/>
        <v>2022</v>
      </c>
      <c r="E417" s="63" t="str">
        <f>TEXT(Tabela2[[#This Row],[Semana]],"mmmm")</f>
        <v>maio</v>
      </c>
      <c r="F417" t="str">
        <f>IF(MONTH(Tabela2[[#This Row],[Semana]])&lt;=6,"1ª Semestre","2ª Semestre")</f>
        <v>1ª Semestre</v>
      </c>
    </row>
    <row r="418" spans="1:6" x14ac:dyDescent="0.25">
      <c r="A418" s="57" t="s">
        <v>10</v>
      </c>
      <c r="B418" s="57">
        <v>9</v>
      </c>
      <c r="C418" s="50">
        <v>44711</v>
      </c>
      <c r="D418" s="63">
        <f t="shared" si="6"/>
        <v>2022</v>
      </c>
      <c r="E418" s="63" t="str">
        <f>TEXT(Tabela2[[#This Row],[Semana]],"mmmm")</f>
        <v>maio</v>
      </c>
      <c r="F418" t="str">
        <f>IF(MONTH(Tabela2[[#This Row],[Semana]])&lt;=6,"1ª Semestre","2ª Semestre")</f>
        <v>1ª Semestre</v>
      </c>
    </row>
    <row r="419" spans="1:6" x14ac:dyDescent="0.25">
      <c r="A419" s="57" t="s">
        <v>42</v>
      </c>
      <c r="B419" s="57">
        <v>217</v>
      </c>
      <c r="C419" s="50">
        <v>44711</v>
      </c>
      <c r="D419" s="63">
        <f>YEAR((C419))</f>
        <v>2022</v>
      </c>
      <c r="E419" s="63" t="str">
        <f>TEXT(Tabela2[[#This Row],[Semana]],"mmmm")</f>
        <v>maio</v>
      </c>
      <c r="F419" t="str">
        <f>IF(MONTH(Tabela2[[#This Row],[Semana]])&lt;=6,"1ª Semestre","2ª Semestre")</f>
        <v>1ª Semestre</v>
      </c>
    </row>
    <row r="420" spans="1:6" x14ac:dyDescent="0.25">
      <c r="A420" s="57" t="s">
        <v>5</v>
      </c>
      <c r="B420" s="57">
        <v>187</v>
      </c>
      <c r="C420" s="50">
        <v>44718</v>
      </c>
      <c r="D420" s="63">
        <f t="shared" si="6"/>
        <v>2022</v>
      </c>
      <c r="E420" s="63" t="str">
        <f>TEXT(Tabela2[[#This Row],[Semana]],"mmmm")</f>
        <v>junho</v>
      </c>
      <c r="F420" t="str">
        <f>IF(MONTH(Tabela2[[#This Row],[Semana]])&lt;=6,"1ª Semestre","2ª Semestre")</f>
        <v>1ª Semestre</v>
      </c>
    </row>
    <row r="421" spans="1:6" x14ac:dyDescent="0.25">
      <c r="A421" s="57" t="s">
        <v>8</v>
      </c>
      <c r="B421" s="57">
        <v>4</v>
      </c>
      <c r="C421" s="50">
        <v>44718</v>
      </c>
      <c r="D421" s="63">
        <f t="shared" si="6"/>
        <v>2022</v>
      </c>
      <c r="E421" s="63" t="str">
        <f>TEXT(Tabela2[[#This Row],[Semana]],"mmmm")</f>
        <v>junho</v>
      </c>
      <c r="F421" t="str">
        <f>IF(MONTH(Tabela2[[#This Row],[Semana]])&lt;=6,"1ª Semestre","2ª Semestre")</f>
        <v>1ª Semestre</v>
      </c>
    </row>
    <row r="422" spans="1:6" x14ac:dyDescent="0.25">
      <c r="A422" s="57" t="s">
        <v>9</v>
      </c>
      <c r="B422" s="57">
        <v>6</v>
      </c>
      <c r="C422" s="50">
        <v>44718</v>
      </c>
      <c r="D422" s="63">
        <f t="shared" si="6"/>
        <v>2022</v>
      </c>
      <c r="E422" s="63" t="str">
        <f>TEXT(Tabela2[[#This Row],[Semana]],"mmmm")</f>
        <v>junho</v>
      </c>
      <c r="F422" t="str">
        <f>IF(MONTH(Tabela2[[#This Row],[Semana]])&lt;=6,"1ª Semestre","2ª Semestre")</f>
        <v>1ª Semestre</v>
      </c>
    </row>
    <row r="423" spans="1:6" x14ac:dyDescent="0.25">
      <c r="A423" s="57" t="s">
        <v>7</v>
      </c>
      <c r="B423" s="57">
        <v>0</v>
      </c>
      <c r="C423" s="50">
        <v>44718</v>
      </c>
      <c r="D423" s="63">
        <f t="shared" si="6"/>
        <v>2022</v>
      </c>
      <c r="E423" s="63" t="str">
        <f>TEXT(Tabela2[[#This Row],[Semana]],"mmmm")</f>
        <v>junho</v>
      </c>
      <c r="F423" t="str">
        <f>IF(MONTH(Tabela2[[#This Row],[Semana]])&lt;=6,"1ª Semestre","2ª Semestre")</f>
        <v>1ª Semestre</v>
      </c>
    </row>
    <row r="424" spans="1:6" x14ac:dyDescent="0.25">
      <c r="A424" s="57" t="s">
        <v>6</v>
      </c>
      <c r="B424" s="57">
        <v>0</v>
      </c>
      <c r="C424" s="50">
        <v>44718</v>
      </c>
      <c r="D424" s="63">
        <f t="shared" si="6"/>
        <v>2022</v>
      </c>
      <c r="E424" s="63" t="str">
        <f>TEXT(Tabela2[[#This Row],[Semana]],"mmmm")</f>
        <v>junho</v>
      </c>
      <c r="F424" t="str">
        <f>IF(MONTH(Tabela2[[#This Row],[Semana]])&lt;=6,"1ª Semestre","2ª Semestre")</f>
        <v>1ª Semestre</v>
      </c>
    </row>
    <row r="425" spans="1:6" x14ac:dyDescent="0.25">
      <c r="A425" s="57" t="s">
        <v>10</v>
      </c>
      <c r="B425" s="57">
        <v>6</v>
      </c>
      <c r="C425" s="50">
        <v>44718</v>
      </c>
      <c r="D425" s="63">
        <f t="shared" si="6"/>
        <v>2022</v>
      </c>
      <c r="E425" s="63" t="str">
        <f>TEXT(Tabela2[[#This Row],[Semana]],"mmmm")</f>
        <v>junho</v>
      </c>
      <c r="F425" t="str">
        <f>IF(MONTH(Tabela2[[#This Row],[Semana]])&lt;=6,"1ª Semestre","2ª Semestre")</f>
        <v>1ª Semestre</v>
      </c>
    </row>
    <row r="426" spans="1:6" x14ac:dyDescent="0.25">
      <c r="A426" s="57" t="s">
        <v>42</v>
      </c>
      <c r="B426" s="57">
        <v>203</v>
      </c>
      <c r="C426" s="50">
        <v>44718</v>
      </c>
      <c r="D426" s="63">
        <f>YEAR((C426))</f>
        <v>2022</v>
      </c>
      <c r="E426" s="63" t="str">
        <f>TEXT(Tabela2[[#This Row],[Semana]],"mmmm")</f>
        <v>junho</v>
      </c>
      <c r="F426" t="str">
        <f>IF(MONTH(Tabela2[[#This Row],[Semana]])&lt;=6,"1ª Semestre","2ª Semestre")</f>
        <v>1ª Semestre</v>
      </c>
    </row>
    <row r="427" spans="1:6" x14ac:dyDescent="0.25">
      <c r="A427" s="57" t="s">
        <v>5</v>
      </c>
      <c r="B427" s="57">
        <v>171</v>
      </c>
      <c r="C427" s="50">
        <v>44725</v>
      </c>
      <c r="D427" s="63">
        <f t="shared" si="6"/>
        <v>2022</v>
      </c>
      <c r="E427" s="63" t="str">
        <f>TEXT(Tabela2[[#This Row],[Semana]],"mmmm")</f>
        <v>junho</v>
      </c>
      <c r="F427" t="str">
        <f>IF(MONTH(Tabela2[[#This Row],[Semana]])&lt;=6,"1ª Semestre","2ª Semestre")</f>
        <v>1ª Semestre</v>
      </c>
    </row>
    <row r="428" spans="1:6" x14ac:dyDescent="0.25">
      <c r="A428" s="57" t="s">
        <v>8</v>
      </c>
      <c r="B428" s="57">
        <v>4</v>
      </c>
      <c r="C428" s="50">
        <v>44725</v>
      </c>
      <c r="D428" s="63">
        <f t="shared" si="6"/>
        <v>2022</v>
      </c>
      <c r="E428" s="63" t="str">
        <f>TEXT(Tabela2[[#This Row],[Semana]],"mmmm")</f>
        <v>junho</v>
      </c>
      <c r="F428" t="str">
        <f>IF(MONTH(Tabela2[[#This Row],[Semana]])&lt;=6,"1ª Semestre","2ª Semestre")</f>
        <v>1ª Semestre</v>
      </c>
    </row>
    <row r="429" spans="1:6" x14ac:dyDescent="0.25">
      <c r="A429" s="57" t="s">
        <v>9</v>
      </c>
      <c r="B429" s="57">
        <v>13</v>
      </c>
      <c r="C429" s="50">
        <v>44725</v>
      </c>
      <c r="D429" s="63">
        <f t="shared" si="6"/>
        <v>2022</v>
      </c>
      <c r="E429" s="63" t="str">
        <f>TEXT(Tabela2[[#This Row],[Semana]],"mmmm")</f>
        <v>junho</v>
      </c>
      <c r="F429" t="str">
        <f>IF(MONTH(Tabela2[[#This Row],[Semana]])&lt;=6,"1ª Semestre","2ª Semestre")</f>
        <v>1ª Semestre</v>
      </c>
    </row>
    <row r="430" spans="1:6" x14ac:dyDescent="0.25">
      <c r="A430" s="57" t="s">
        <v>7</v>
      </c>
      <c r="B430" s="57">
        <v>0</v>
      </c>
      <c r="C430" s="50">
        <v>44725</v>
      </c>
      <c r="D430" s="63">
        <f t="shared" si="6"/>
        <v>2022</v>
      </c>
      <c r="E430" s="63" t="str">
        <f>TEXT(Tabela2[[#This Row],[Semana]],"mmmm")</f>
        <v>junho</v>
      </c>
      <c r="F430" t="str">
        <f>IF(MONTH(Tabela2[[#This Row],[Semana]])&lt;=6,"1ª Semestre","2ª Semestre")</f>
        <v>1ª Semestre</v>
      </c>
    </row>
    <row r="431" spans="1:6" x14ac:dyDescent="0.25">
      <c r="A431" s="57" t="s">
        <v>6</v>
      </c>
      <c r="B431" s="57">
        <v>0</v>
      </c>
      <c r="C431" s="50">
        <v>44725</v>
      </c>
      <c r="D431" s="63">
        <f t="shared" si="6"/>
        <v>2022</v>
      </c>
      <c r="E431" s="63" t="str">
        <f>TEXT(Tabela2[[#This Row],[Semana]],"mmmm")</f>
        <v>junho</v>
      </c>
      <c r="F431" t="str">
        <f>IF(MONTH(Tabela2[[#This Row],[Semana]])&lt;=6,"1ª Semestre","2ª Semestre")</f>
        <v>1ª Semestre</v>
      </c>
    </row>
    <row r="432" spans="1:6" x14ac:dyDescent="0.25">
      <c r="A432" s="57" t="s">
        <v>10</v>
      </c>
      <c r="B432" s="57">
        <v>11</v>
      </c>
      <c r="C432" s="50">
        <v>44725</v>
      </c>
      <c r="D432" s="63">
        <f t="shared" si="6"/>
        <v>2022</v>
      </c>
      <c r="E432" s="63" t="str">
        <f>TEXT(Tabela2[[#This Row],[Semana]],"mmmm")</f>
        <v>junho</v>
      </c>
      <c r="F432" t="str">
        <f>IF(MONTH(Tabela2[[#This Row],[Semana]])&lt;=6,"1ª Semestre","2ª Semestre")</f>
        <v>1ª Semestre</v>
      </c>
    </row>
    <row r="433" spans="1:6" x14ac:dyDescent="0.25">
      <c r="A433" s="57" t="s">
        <v>42</v>
      </c>
      <c r="B433" s="57">
        <v>199</v>
      </c>
      <c r="C433" s="50">
        <v>44725</v>
      </c>
      <c r="D433" s="63">
        <f>YEAR((C433))</f>
        <v>2022</v>
      </c>
      <c r="E433" s="63" t="str">
        <f>TEXT(Tabela2[[#This Row],[Semana]],"mmmm")</f>
        <v>junho</v>
      </c>
      <c r="F433" t="str">
        <f>IF(MONTH(Tabela2[[#This Row],[Semana]])&lt;=6,"1ª Semestre","2ª Semestre")</f>
        <v>1ª Semestre</v>
      </c>
    </row>
    <row r="434" spans="1:6" x14ac:dyDescent="0.25">
      <c r="A434" s="57" t="s">
        <v>5</v>
      </c>
      <c r="B434" s="57">
        <v>149</v>
      </c>
      <c r="C434" s="50">
        <v>44732</v>
      </c>
      <c r="D434" s="63">
        <f t="shared" si="6"/>
        <v>2022</v>
      </c>
      <c r="E434" s="63" t="str">
        <f>TEXT(Tabela2[[#This Row],[Semana]],"mmmm")</f>
        <v>junho</v>
      </c>
      <c r="F434" t="str">
        <f>IF(MONTH(Tabela2[[#This Row],[Semana]])&lt;=6,"1ª Semestre","2ª Semestre")</f>
        <v>1ª Semestre</v>
      </c>
    </row>
    <row r="435" spans="1:6" x14ac:dyDescent="0.25">
      <c r="A435" s="57" t="s">
        <v>8</v>
      </c>
      <c r="B435" s="57">
        <v>8</v>
      </c>
      <c r="C435" s="50">
        <v>44732</v>
      </c>
      <c r="D435" s="63">
        <f t="shared" si="6"/>
        <v>2022</v>
      </c>
      <c r="E435" s="63" t="str">
        <f>TEXT(Tabela2[[#This Row],[Semana]],"mmmm")</f>
        <v>junho</v>
      </c>
      <c r="F435" t="str">
        <f>IF(MONTH(Tabela2[[#This Row],[Semana]])&lt;=6,"1ª Semestre","2ª Semestre")</f>
        <v>1ª Semestre</v>
      </c>
    </row>
    <row r="436" spans="1:6" x14ac:dyDescent="0.25">
      <c r="A436" s="57" t="s">
        <v>9</v>
      </c>
      <c r="B436" s="57">
        <v>2</v>
      </c>
      <c r="C436" s="50">
        <v>44732</v>
      </c>
      <c r="D436" s="63">
        <f t="shared" si="6"/>
        <v>2022</v>
      </c>
      <c r="E436" s="63" t="str">
        <f>TEXT(Tabela2[[#This Row],[Semana]],"mmmm")</f>
        <v>junho</v>
      </c>
      <c r="F436" t="str">
        <f>IF(MONTH(Tabela2[[#This Row],[Semana]])&lt;=6,"1ª Semestre","2ª Semestre")</f>
        <v>1ª Semestre</v>
      </c>
    </row>
    <row r="437" spans="1:6" x14ac:dyDescent="0.25">
      <c r="A437" s="57" t="s">
        <v>7</v>
      </c>
      <c r="B437" s="57">
        <v>5</v>
      </c>
      <c r="C437" s="50">
        <v>44732</v>
      </c>
      <c r="D437" s="63">
        <f t="shared" si="6"/>
        <v>2022</v>
      </c>
      <c r="E437" s="63" t="str">
        <f>TEXT(Tabela2[[#This Row],[Semana]],"mmmm")</f>
        <v>junho</v>
      </c>
      <c r="F437" t="str">
        <f>IF(MONTH(Tabela2[[#This Row],[Semana]])&lt;=6,"1ª Semestre","2ª Semestre")</f>
        <v>1ª Semestre</v>
      </c>
    </row>
    <row r="438" spans="1:6" x14ac:dyDescent="0.25">
      <c r="A438" s="57" t="s">
        <v>6</v>
      </c>
      <c r="B438" s="57">
        <v>0</v>
      </c>
      <c r="C438" s="50">
        <v>44732</v>
      </c>
      <c r="D438" s="63">
        <f t="shared" si="6"/>
        <v>2022</v>
      </c>
      <c r="E438" s="63" t="str">
        <f>TEXT(Tabela2[[#This Row],[Semana]],"mmmm")</f>
        <v>junho</v>
      </c>
      <c r="F438" t="str">
        <f>IF(MONTH(Tabela2[[#This Row],[Semana]])&lt;=6,"1ª Semestre","2ª Semestre")</f>
        <v>1ª Semestre</v>
      </c>
    </row>
    <row r="439" spans="1:6" x14ac:dyDescent="0.25">
      <c r="A439" s="57" t="s">
        <v>10</v>
      </c>
      <c r="B439" s="57">
        <v>7</v>
      </c>
      <c r="C439" s="50">
        <v>44732</v>
      </c>
      <c r="D439" s="63">
        <f t="shared" si="6"/>
        <v>2022</v>
      </c>
      <c r="E439" s="63" t="str">
        <f>TEXT(Tabela2[[#This Row],[Semana]],"mmmm")</f>
        <v>junho</v>
      </c>
      <c r="F439" t="str">
        <f>IF(MONTH(Tabela2[[#This Row],[Semana]])&lt;=6,"1ª Semestre","2ª Semestre")</f>
        <v>1ª Semestre</v>
      </c>
    </row>
    <row r="440" spans="1:6" x14ac:dyDescent="0.25">
      <c r="A440" s="57" t="s">
        <v>42</v>
      </c>
      <c r="B440" s="57">
        <v>171</v>
      </c>
      <c r="C440" s="50">
        <v>44732</v>
      </c>
      <c r="D440" s="63">
        <f>YEAR((C440))</f>
        <v>2022</v>
      </c>
      <c r="E440" s="63" t="str">
        <f>TEXT(Tabela2[[#This Row],[Semana]],"mmmm")</f>
        <v>junho</v>
      </c>
      <c r="F440" t="str">
        <f>IF(MONTH(Tabela2[[#This Row],[Semana]])&lt;=6,"1ª Semestre","2ª Semestre")</f>
        <v>1ª Semestre</v>
      </c>
    </row>
    <row r="441" spans="1:6" x14ac:dyDescent="0.25">
      <c r="A441" s="57" t="s">
        <v>5</v>
      </c>
      <c r="B441" s="57">
        <v>127</v>
      </c>
      <c r="C441" s="50">
        <v>44739</v>
      </c>
      <c r="D441" s="63">
        <f t="shared" si="6"/>
        <v>2022</v>
      </c>
      <c r="E441" s="63" t="str">
        <f>TEXT(Tabela2[[#This Row],[Semana]],"mmmm")</f>
        <v>junho</v>
      </c>
      <c r="F441" t="str">
        <f>IF(MONTH(Tabela2[[#This Row],[Semana]])&lt;=6,"1ª Semestre","2ª Semestre")</f>
        <v>1ª Semestre</v>
      </c>
    </row>
    <row r="442" spans="1:6" x14ac:dyDescent="0.25">
      <c r="A442" s="57" t="s">
        <v>8</v>
      </c>
      <c r="B442" s="57">
        <v>9</v>
      </c>
      <c r="C442" s="50">
        <v>44739</v>
      </c>
      <c r="D442" s="63">
        <f t="shared" si="6"/>
        <v>2022</v>
      </c>
      <c r="E442" s="63" t="str">
        <f>TEXT(Tabela2[[#This Row],[Semana]],"mmmm")</f>
        <v>junho</v>
      </c>
      <c r="F442" t="str">
        <f>IF(MONTH(Tabela2[[#This Row],[Semana]])&lt;=6,"1ª Semestre","2ª Semestre")</f>
        <v>1ª Semestre</v>
      </c>
    </row>
    <row r="443" spans="1:6" x14ac:dyDescent="0.25">
      <c r="A443" s="57" t="s">
        <v>9</v>
      </c>
      <c r="B443" s="57">
        <v>4</v>
      </c>
      <c r="C443" s="50">
        <v>44739</v>
      </c>
      <c r="D443" s="63">
        <f t="shared" si="6"/>
        <v>2022</v>
      </c>
      <c r="E443" s="63" t="str">
        <f>TEXT(Tabela2[[#This Row],[Semana]],"mmmm")</f>
        <v>junho</v>
      </c>
      <c r="F443" t="str">
        <f>IF(MONTH(Tabela2[[#This Row],[Semana]])&lt;=6,"1ª Semestre","2ª Semestre")</f>
        <v>1ª Semestre</v>
      </c>
    </row>
    <row r="444" spans="1:6" x14ac:dyDescent="0.25">
      <c r="A444" s="57" t="s">
        <v>7</v>
      </c>
      <c r="B444" s="57">
        <v>0</v>
      </c>
      <c r="C444" s="50">
        <v>44739</v>
      </c>
      <c r="D444" s="63">
        <f t="shared" si="6"/>
        <v>2022</v>
      </c>
      <c r="E444" s="63" t="str">
        <f>TEXT(Tabela2[[#This Row],[Semana]],"mmmm")</f>
        <v>junho</v>
      </c>
      <c r="F444" t="str">
        <f>IF(MONTH(Tabela2[[#This Row],[Semana]])&lt;=6,"1ª Semestre","2ª Semestre")</f>
        <v>1ª Semestre</v>
      </c>
    </row>
    <row r="445" spans="1:6" x14ac:dyDescent="0.25">
      <c r="A445" s="57" t="s">
        <v>6</v>
      </c>
      <c r="B445" s="57">
        <v>0</v>
      </c>
      <c r="C445" s="50">
        <v>44739</v>
      </c>
      <c r="D445" s="63">
        <f t="shared" si="6"/>
        <v>2022</v>
      </c>
      <c r="E445" s="63" t="str">
        <f>TEXT(Tabela2[[#This Row],[Semana]],"mmmm")</f>
        <v>junho</v>
      </c>
      <c r="F445" t="str">
        <f>IF(MONTH(Tabela2[[#This Row],[Semana]])&lt;=6,"1ª Semestre","2ª Semestre")</f>
        <v>1ª Semestre</v>
      </c>
    </row>
    <row r="446" spans="1:6" x14ac:dyDescent="0.25">
      <c r="A446" s="57" t="s">
        <v>10</v>
      </c>
      <c r="B446" s="57">
        <v>9</v>
      </c>
      <c r="C446" s="50">
        <v>44739</v>
      </c>
      <c r="D446" s="63">
        <f t="shared" si="6"/>
        <v>2022</v>
      </c>
      <c r="E446" s="63" t="str">
        <f>TEXT(Tabela2[[#This Row],[Semana]],"mmmm")</f>
        <v>junho</v>
      </c>
      <c r="F446" t="str">
        <f>IF(MONTH(Tabela2[[#This Row],[Semana]])&lt;=6,"1ª Semestre","2ª Semestre")</f>
        <v>1ª Semestre</v>
      </c>
    </row>
    <row r="447" spans="1:6" x14ac:dyDescent="0.25">
      <c r="A447" s="57" t="s">
        <v>42</v>
      </c>
      <c r="B447" s="57">
        <v>149</v>
      </c>
      <c r="C447" s="50">
        <v>44739</v>
      </c>
      <c r="D447" s="63">
        <f>YEAR((C447))</f>
        <v>2022</v>
      </c>
      <c r="E447" s="63" t="str">
        <f>TEXT(Tabela2[[#This Row],[Semana]],"mmmm")</f>
        <v>junho</v>
      </c>
      <c r="F447" t="str">
        <f>IF(MONTH(Tabela2[[#This Row],[Semana]])&lt;=6,"1ª Semestre","2ª Semestre")</f>
        <v>1ª Semestre</v>
      </c>
    </row>
    <row r="448" spans="1:6" x14ac:dyDescent="0.25">
      <c r="A448" s="57" t="s">
        <v>5</v>
      </c>
      <c r="B448" s="57">
        <v>140</v>
      </c>
      <c r="C448" s="50">
        <v>44746</v>
      </c>
      <c r="D448" s="63">
        <f>YEAR((C448))</f>
        <v>2022</v>
      </c>
      <c r="E448" s="63" t="str">
        <f>TEXT(Tabela2[[#This Row],[Semana]],"mmmm")</f>
        <v>julho</v>
      </c>
      <c r="F448" t="str">
        <f>IF(MONTH(Tabela2[[#This Row],[Semana]])&lt;=6,"1ª Semestre","2ª Semestre")</f>
        <v>2ª Semestre</v>
      </c>
    </row>
    <row r="449" spans="1:6" x14ac:dyDescent="0.25">
      <c r="A449" s="57" t="s">
        <v>8</v>
      </c>
      <c r="B449" s="57">
        <v>1</v>
      </c>
      <c r="C449" s="50">
        <v>44746</v>
      </c>
      <c r="D449" s="63">
        <f t="shared" si="6"/>
        <v>2022</v>
      </c>
      <c r="E449" s="63" t="str">
        <f>TEXT(Tabela2[[#This Row],[Semana]],"mmmm")</f>
        <v>julho</v>
      </c>
      <c r="F449" t="str">
        <f>IF(MONTH(Tabela2[[#This Row],[Semana]])&lt;=6,"1ª Semestre","2ª Semestre")</f>
        <v>2ª Semestre</v>
      </c>
    </row>
    <row r="450" spans="1:6" x14ac:dyDescent="0.25">
      <c r="A450" s="57" t="s">
        <v>9</v>
      </c>
      <c r="B450" s="57">
        <v>4</v>
      </c>
      <c r="C450" s="50">
        <v>44746</v>
      </c>
      <c r="D450" s="63">
        <f t="shared" si="6"/>
        <v>2022</v>
      </c>
      <c r="E450" s="63" t="str">
        <f>TEXT(Tabela2[[#This Row],[Semana]],"mmmm")</f>
        <v>julho</v>
      </c>
      <c r="F450" t="str">
        <f>IF(MONTH(Tabela2[[#This Row],[Semana]])&lt;=6,"1ª Semestre","2ª Semestre")</f>
        <v>2ª Semestre</v>
      </c>
    </row>
    <row r="451" spans="1:6" x14ac:dyDescent="0.25">
      <c r="A451" s="57" t="s">
        <v>7</v>
      </c>
      <c r="B451" s="57">
        <v>0</v>
      </c>
      <c r="C451" s="50">
        <v>44746</v>
      </c>
      <c r="D451" s="63">
        <f t="shared" si="6"/>
        <v>2022</v>
      </c>
      <c r="E451" s="63" t="str">
        <f>TEXT(Tabela2[[#This Row],[Semana]],"mmmm")</f>
        <v>julho</v>
      </c>
      <c r="F451" t="str">
        <f>IF(MONTH(Tabela2[[#This Row],[Semana]])&lt;=6,"1ª Semestre","2ª Semestre")</f>
        <v>2ª Semestre</v>
      </c>
    </row>
    <row r="452" spans="1:6" x14ac:dyDescent="0.25">
      <c r="A452" s="57" t="s">
        <v>6</v>
      </c>
      <c r="B452" s="57">
        <v>0</v>
      </c>
      <c r="C452" s="50">
        <v>44746</v>
      </c>
      <c r="D452" s="63">
        <f t="shared" si="6"/>
        <v>2022</v>
      </c>
      <c r="E452" s="63" t="str">
        <f>TEXT(Tabela2[[#This Row],[Semana]],"mmmm")</f>
        <v>julho</v>
      </c>
      <c r="F452" t="str">
        <f>IF(MONTH(Tabela2[[#This Row],[Semana]])&lt;=6,"1ª Semestre","2ª Semestre")</f>
        <v>2ª Semestre</v>
      </c>
    </row>
    <row r="453" spans="1:6" x14ac:dyDescent="0.25">
      <c r="A453" s="57" t="s">
        <v>10</v>
      </c>
      <c r="B453" s="57">
        <v>8</v>
      </c>
      <c r="C453" s="50">
        <v>44746</v>
      </c>
      <c r="D453" s="63">
        <f t="shared" si="6"/>
        <v>2022</v>
      </c>
      <c r="E453" s="63" t="str">
        <f>TEXT(Tabela2[[#This Row],[Semana]],"mmmm")</f>
        <v>julho</v>
      </c>
      <c r="F453" t="str">
        <f>IF(MONTH(Tabela2[[#This Row],[Semana]])&lt;=6,"1ª Semestre","2ª Semestre")</f>
        <v>2ª Semestre</v>
      </c>
    </row>
    <row r="454" spans="1:6" x14ac:dyDescent="0.25">
      <c r="A454" s="57" t="s">
        <v>42</v>
      </c>
      <c r="B454" s="57">
        <v>153</v>
      </c>
      <c r="C454" s="50">
        <v>44746</v>
      </c>
      <c r="D454" s="63">
        <f>YEAR((C454))</f>
        <v>2022</v>
      </c>
      <c r="E454" s="63" t="str">
        <f>TEXT(Tabela2[[#This Row],[Semana]],"mmmm")</f>
        <v>julho</v>
      </c>
      <c r="F454" t="str">
        <f>IF(MONTH(Tabela2[[#This Row],[Semana]])&lt;=6,"1ª Semestre","2ª Semestre")</f>
        <v>2ª Semestre</v>
      </c>
    </row>
    <row r="455" spans="1:6" x14ac:dyDescent="0.25">
      <c r="A455" s="57" t="s">
        <v>5</v>
      </c>
      <c r="B455" s="57">
        <v>135</v>
      </c>
      <c r="C455" s="50">
        <v>44753</v>
      </c>
      <c r="D455" s="63">
        <f t="shared" si="6"/>
        <v>2022</v>
      </c>
      <c r="E455" s="63" t="str">
        <f>TEXT(Tabela2[[#This Row],[Semana]],"mmmm")</f>
        <v>julho</v>
      </c>
      <c r="F455" t="str">
        <f>IF(MONTH(Tabela2[[#This Row],[Semana]])&lt;=6,"1ª Semestre","2ª Semestre")</f>
        <v>2ª Semestre</v>
      </c>
    </row>
    <row r="456" spans="1:6" x14ac:dyDescent="0.25">
      <c r="A456" s="57" t="s">
        <v>8</v>
      </c>
      <c r="B456" s="57">
        <v>5</v>
      </c>
      <c r="C456" s="50">
        <v>44753</v>
      </c>
      <c r="D456" s="63">
        <f t="shared" si="6"/>
        <v>2022</v>
      </c>
      <c r="E456" s="63" t="str">
        <f>TEXT(Tabela2[[#This Row],[Semana]],"mmmm")</f>
        <v>julho</v>
      </c>
      <c r="F456" t="str">
        <f>IF(MONTH(Tabela2[[#This Row],[Semana]])&lt;=6,"1ª Semestre","2ª Semestre")</f>
        <v>2ª Semestre</v>
      </c>
    </row>
    <row r="457" spans="1:6" x14ac:dyDescent="0.25">
      <c r="A457" s="57" t="s">
        <v>9</v>
      </c>
      <c r="B457" s="57">
        <v>7</v>
      </c>
      <c r="C457" s="50">
        <v>44753</v>
      </c>
      <c r="D457" s="63">
        <f t="shared" si="6"/>
        <v>2022</v>
      </c>
      <c r="E457" s="63" t="str">
        <f>TEXT(Tabela2[[#This Row],[Semana]],"mmmm")</f>
        <v>julho</v>
      </c>
      <c r="F457" t="str">
        <f>IF(MONTH(Tabela2[[#This Row],[Semana]])&lt;=6,"1ª Semestre","2ª Semestre")</f>
        <v>2ª Semestre</v>
      </c>
    </row>
    <row r="458" spans="1:6" x14ac:dyDescent="0.25">
      <c r="A458" s="57" t="s">
        <v>7</v>
      </c>
      <c r="B458" s="57">
        <v>0</v>
      </c>
      <c r="C458" s="50">
        <v>44753</v>
      </c>
      <c r="D458" s="63">
        <f t="shared" si="6"/>
        <v>2022</v>
      </c>
      <c r="E458" s="63" t="str">
        <f>TEXT(Tabela2[[#This Row],[Semana]],"mmmm")</f>
        <v>julho</v>
      </c>
      <c r="F458" t="str">
        <f>IF(MONTH(Tabela2[[#This Row],[Semana]])&lt;=6,"1ª Semestre","2ª Semestre")</f>
        <v>2ª Semestre</v>
      </c>
    </row>
    <row r="459" spans="1:6" x14ac:dyDescent="0.25">
      <c r="A459" s="57" t="s">
        <v>6</v>
      </c>
      <c r="B459" s="57">
        <v>0</v>
      </c>
      <c r="C459" s="50">
        <v>44753</v>
      </c>
      <c r="D459" s="63">
        <f t="shared" si="6"/>
        <v>2022</v>
      </c>
      <c r="E459" s="63" t="str">
        <f>TEXT(Tabela2[[#This Row],[Semana]],"mmmm")</f>
        <v>julho</v>
      </c>
      <c r="F459" t="str">
        <f>IF(MONTH(Tabela2[[#This Row],[Semana]])&lt;=6,"1ª Semestre","2ª Semestre")</f>
        <v>2ª Semestre</v>
      </c>
    </row>
    <row r="460" spans="1:6" x14ac:dyDescent="0.25">
      <c r="A460" s="57" t="s">
        <v>10</v>
      </c>
      <c r="B460" s="57">
        <v>19</v>
      </c>
      <c r="C460" s="50">
        <v>44753</v>
      </c>
      <c r="D460" s="63">
        <f t="shared" si="6"/>
        <v>2022</v>
      </c>
      <c r="E460" s="63" t="str">
        <f>TEXT(Tabela2[[#This Row],[Semana]],"mmmm")</f>
        <v>julho</v>
      </c>
      <c r="F460" t="str">
        <f>IF(MONTH(Tabela2[[#This Row],[Semana]])&lt;=6,"1ª Semestre","2ª Semestre")</f>
        <v>2ª Semestre</v>
      </c>
    </row>
    <row r="461" spans="1:6" x14ac:dyDescent="0.25">
      <c r="A461" s="57" t="s">
        <v>42</v>
      </c>
      <c r="B461" s="57">
        <v>180</v>
      </c>
      <c r="C461" s="50">
        <v>44753</v>
      </c>
      <c r="D461" s="63">
        <f t="shared" si="6"/>
        <v>2022</v>
      </c>
      <c r="E461" s="63" t="str">
        <f>TEXT(Tabela2[[#This Row],[Semana]],"mmmm")</f>
        <v>julho</v>
      </c>
      <c r="F461" t="str">
        <f>IF(MONTH(Tabela2[[#This Row],[Semana]])&lt;=6,"1ª Semestre","2ª Semestre")</f>
        <v>2ª Semestre</v>
      </c>
    </row>
    <row r="462" spans="1:6" x14ac:dyDescent="0.25">
      <c r="A462" s="57" t="s">
        <v>5</v>
      </c>
      <c r="B462" s="57">
        <v>121</v>
      </c>
      <c r="C462" s="50">
        <v>44760</v>
      </c>
      <c r="D462" s="63">
        <f t="shared" si="6"/>
        <v>2022</v>
      </c>
      <c r="E462" s="63" t="str">
        <f>TEXT(Tabela2[[#This Row],[Semana]],"mmmm")</f>
        <v>julho</v>
      </c>
      <c r="F462" t="str">
        <f>IF(MONTH(Tabela2[[#This Row],[Semana]])&lt;=6,"1ª Semestre","2ª Semestre")</f>
        <v>2ª Semestre</v>
      </c>
    </row>
    <row r="463" spans="1:6" x14ac:dyDescent="0.25">
      <c r="A463" s="57" t="s">
        <v>8</v>
      </c>
      <c r="B463" s="57">
        <v>3</v>
      </c>
      <c r="C463" s="50">
        <v>44760</v>
      </c>
      <c r="D463" s="63">
        <f t="shared" si="6"/>
        <v>2022</v>
      </c>
      <c r="E463" s="63" t="str">
        <f>TEXT(Tabela2[[#This Row],[Semana]],"mmmm")</f>
        <v>julho</v>
      </c>
      <c r="F463" t="str">
        <f>IF(MONTH(Tabela2[[#This Row],[Semana]])&lt;=6,"1ª Semestre","2ª Semestre")</f>
        <v>2ª Semestre</v>
      </c>
    </row>
    <row r="464" spans="1:6" x14ac:dyDescent="0.25">
      <c r="A464" s="57" t="s">
        <v>9</v>
      </c>
      <c r="B464" s="57">
        <v>5</v>
      </c>
      <c r="C464" s="50">
        <v>44760</v>
      </c>
      <c r="D464" s="63">
        <f t="shared" si="6"/>
        <v>2022</v>
      </c>
      <c r="E464" s="63" t="str">
        <f>TEXT(Tabela2[[#This Row],[Semana]],"mmmm")</f>
        <v>julho</v>
      </c>
      <c r="F464" t="str">
        <f>IF(MONTH(Tabela2[[#This Row],[Semana]])&lt;=6,"1ª Semestre","2ª Semestre")</f>
        <v>2ª Semestre</v>
      </c>
    </row>
    <row r="465" spans="1:6" x14ac:dyDescent="0.25">
      <c r="A465" s="57" t="s">
        <v>7</v>
      </c>
      <c r="B465" s="57">
        <v>0</v>
      </c>
      <c r="C465" s="50">
        <v>44760</v>
      </c>
      <c r="D465" s="63">
        <f t="shared" si="6"/>
        <v>2022</v>
      </c>
      <c r="E465" s="63" t="str">
        <f>TEXT(Tabela2[[#This Row],[Semana]],"mmmm")</f>
        <v>julho</v>
      </c>
      <c r="F465" t="str">
        <f>IF(MONTH(Tabela2[[#This Row],[Semana]])&lt;=6,"1ª Semestre","2ª Semestre")</f>
        <v>2ª Semestre</v>
      </c>
    </row>
    <row r="466" spans="1:6" x14ac:dyDescent="0.25">
      <c r="A466" s="57" t="s">
        <v>6</v>
      </c>
      <c r="B466" s="57">
        <v>0</v>
      </c>
      <c r="C466" s="50">
        <v>44760</v>
      </c>
      <c r="D466" s="63">
        <f t="shared" si="6"/>
        <v>2022</v>
      </c>
      <c r="E466" s="63" t="str">
        <f>TEXT(Tabela2[[#This Row],[Semana]],"mmmm")</f>
        <v>julho</v>
      </c>
      <c r="F466" t="str">
        <f>IF(MONTH(Tabela2[[#This Row],[Semana]])&lt;=6,"1ª Semestre","2ª Semestre")</f>
        <v>2ª Semestre</v>
      </c>
    </row>
    <row r="467" spans="1:6" x14ac:dyDescent="0.25">
      <c r="A467" s="57" t="s">
        <v>10</v>
      </c>
      <c r="B467" s="57">
        <v>8</v>
      </c>
      <c r="C467" s="50">
        <v>44760</v>
      </c>
      <c r="D467" s="63">
        <f t="shared" si="6"/>
        <v>2022</v>
      </c>
      <c r="E467" s="63" t="str">
        <f>TEXT(Tabela2[[#This Row],[Semana]],"mmmm")</f>
        <v>julho</v>
      </c>
      <c r="F467" t="str">
        <f>IF(MONTH(Tabela2[[#This Row],[Semana]])&lt;=6,"1ª Semestre","2ª Semestre")</f>
        <v>2ª Semestre</v>
      </c>
    </row>
    <row r="468" spans="1:6" x14ac:dyDescent="0.25">
      <c r="A468" s="57" t="s">
        <v>42</v>
      </c>
      <c r="B468" s="57">
        <v>139</v>
      </c>
      <c r="C468" s="50">
        <v>44760</v>
      </c>
      <c r="D468" s="63">
        <f t="shared" si="6"/>
        <v>2022</v>
      </c>
      <c r="E468" s="63" t="str">
        <f>TEXT(Tabela2[[#This Row],[Semana]],"mmmm")</f>
        <v>julho</v>
      </c>
      <c r="F468" t="str">
        <f>IF(MONTH(Tabela2[[#This Row],[Semana]])&lt;=6,"1ª Semestre","2ª Semestre")</f>
        <v>2ª Semestre</v>
      </c>
    </row>
    <row r="469" spans="1:6" x14ac:dyDescent="0.25">
      <c r="A469" s="57" t="s">
        <v>5</v>
      </c>
      <c r="B469">
        <v>101</v>
      </c>
      <c r="C469" s="50">
        <v>44767</v>
      </c>
      <c r="D469" s="63">
        <f t="shared" si="6"/>
        <v>2022</v>
      </c>
      <c r="E469" s="63" t="str">
        <f>TEXT(Tabela2[[#This Row],[Semana]],"mmmm")</f>
        <v>julho</v>
      </c>
      <c r="F469" t="str">
        <f>IF(MONTH(Tabela2[[#This Row],[Semana]])&lt;=6,"1ª Semestre","2ª Semestre")</f>
        <v>2ª Semestre</v>
      </c>
    </row>
    <row r="470" spans="1:6" x14ac:dyDescent="0.25">
      <c r="A470" s="57" t="s">
        <v>8</v>
      </c>
      <c r="B470">
        <v>6</v>
      </c>
      <c r="C470" s="50">
        <v>44767</v>
      </c>
      <c r="D470" s="63">
        <f t="shared" si="6"/>
        <v>2022</v>
      </c>
      <c r="E470" s="63" t="str">
        <f>TEXT(Tabela2[[#This Row],[Semana]],"mmmm")</f>
        <v>julho</v>
      </c>
      <c r="F470" t="str">
        <f>IF(MONTH(Tabela2[[#This Row],[Semana]])&lt;=6,"1ª Semestre","2ª Semestre")</f>
        <v>2ª Semestre</v>
      </c>
    </row>
    <row r="471" spans="1:6" x14ac:dyDescent="0.25">
      <c r="A471" s="57" t="s">
        <v>9</v>
      </c>
      <c r="B471">
        <v>6</v>
      </c>
      <c r="C471" s="50">
        <v>44767</v>
      </c>
      <c r="D471" s="63">
        <f t="shared" si="6"/>
        <v>2022</v>
      </c>
      <c r="E471" s="63" t="str">
        <f>TEXT(Tabela2[[#This Row],[Semana]],"mmmm")</f>
        <v>julho</v>
      </c>
      <c r="F471" t="str">
        <f>IF(MONTH(Tabela2[[#This Row],[Semana]])&lt;=6,"1ª Semestre","2ª Semestre")</f>
        <v>2ª Semestre</v>
      </c>
    </row>
    <row r="472" spans="1:6" x14ac:dyDescent="0.25">
      <c r="A472" s="57" t="s">
        <v>7</v>
      </c>
      <c r="B472">
        <v>0</v>
      </c>
      <c r="C472" s="50">
        <v>44767</v>
      </c>
      <c r="D472" s="63">
        <f t="shared" si="6"/>
        <v>2022</v>
      </c>
      <c r="E472" s="63" t="str">
        <f>TEXT(Tabela2[[#This Row],[Semana]],"mmmm")</f>
        <v>julho</v>
      </c>
      <c r="F472" t="str">
        <f>IF(MONTH(Tabela2[[#This Row],[Semana]])&lt;=6,"1ª Semestre","2ª Semestre")</f>
        <v>2ª Semestre</v>
      </c>
    </row>
    <row r="473" spans="1:6" x14ac:dyDescent="0.25">
      <c r="A473" s="57" t="s">
        <v>6</v>
      </c>
      <c r="B473">
        <v>0</v>
      </c>
      <c r="C473" s="50">
        <v>44767</v>
      </c>
      <c r="D473" s="63">
        <f t="shared" si="6"/>
        <v>2022</v>
      </c>
      <c r="E473" s="63" t="str">
        <f>TEXT(Tabela2[[#This Row],[Semana]],"mmmm")</f>
        <v>julho</v>
      </c>
      <c r="F473" t="str">
        <f>IF(MONTH(Tabela2[[#This Row],[Semana]])&lt;=6,"1ª Semestre","2ª Semestre")</f>
        <v>2ª Semestre</v>
      </c>
    </row>
    <row r="474" spans="1:6" x14ac:dyDescent="0.25">
      <c r="A474" s="57" t="s">
        <v>10</v>
      </c>
      <c r="B474">
        <v>15</v>
      </c>
      <c r="C474" s="50">
        <v>44767</v>
      </c>
      <c r="D474" s="63">
        <f t="shared" ref="D474:D495" si="7">YEAR((C474))</f>
        <v>2022</v>
      </c>
      <c r="E474" s="63" t="str">
        <f>TEXT(Tabela2[[#This Row],[Semana]],"mmmm")</f>
        <v>julho</v>
      </c>
      <c r="F474" t="str">
        <f>IF(MONTH(Tabela2[[#This Row],[Semana]])&lt;=6,"1ª Semestre","2ª Semestre")</f>
        <v>2ª Semestre</v>
      </c>
    </row>
    <row r="475" spans="1:6" x14ac:dyDescent="0.25">
      <c r="A475" s="57" t="s">
        <v>42</v>
      </c>
      <c r="B475" s="57">
        <v>135</v>
      </c>
      <c r="C475" s="50">
        <v>44767</v>
      </c>
      <c r="D475" s="63">
        <f t="shared" si="7"/>
        <v>2022</v>
      </c>
      <c r="E475" s="63" t="str">
        <f>TEXT(Tabela2[[#This Row],[Semana]],"mmmm")</f>
        <v>julho</v>
      </c>
      <c r="F475" t="str">
        <f>IF(MONTH(Tabela2[[#This Row],[Semana]])&lt;=6,"1ª Semestre","2ª Semestre")</f>
        <v>2ª Semestre</v>
      </c>
    </row>
    <row r="476" spans="1:6" x14ac:dyDescent="0.25">
      <c r="A476" s="57" t="s">
        <v>5</v>
      </c>
      <c r="B476" s="57">
        <v>139</v>
      </c>
      <c r="C476" s="50">
        <v>44774</v>
      </c>
      <c r="D476" s="63">
        <f t="shared" si="7"/>
        <v>2022</v>
      </c>
      <c r="E476" s="63" t="str">
        <f>TEXT(Tabela2[[#This Row],[Semana]],"mmmm")</f>
        <v>agosto</v>
      </c>
      <c r="F476" t="str">
        <f>IF(MONTH(Tabela2[[#This Row],[Semana]])&lt;=6,"1ª Semestre","2ª Semestre")</f>
        <v>2ª Semestre</v>
      </c>
    </row>
    <row r="477" spans="1:6" x14ac:dyDescent="0.25">
      <c r="A477" s="57" t="s">
        <v>8</v>
      </c>
      <c r="B477" s="57">
        <v>4</v>
      </c>
      <c r="C477" s="50">
        <v>44774</v>
      </c>
      <c r="D477" s="63">
        <f t="shared" si="7"/>
        <v>2022</v>
      </c>
      <c r="E477" s="63" t="str">
        <f>TEXT(Tabela2[[#This Row],[Semana]],"mmmm")</f>
        <v>agosto</v>
      </c>
      <c r="F477" t="str">
        <f>IF(MONTH(Tabela2[[#This Row],[Semana]])&lt;=6,"1ª Semestre","2ª Semestre")</f>
        <v>2ª Semestre</v>
      </c>
    </row>
    <row r="478" spans="1:6" x14ac:dyDescent="0.25">
      <c r="A478" s="57" t="s">
        <v>9</v>
      </c>
      <c r="B478" s="57">
        <v>4</v>
      </c>
      <c r="C478" s="50">
        <v>44774</v>
      </c>
      <c r="D478" s="63">
        <f t="shared" si="7"/>
        <v>2022</v>
      </c>
      <c r="E478" s="63" t="str">
        <f>TEXT(Tabela2[[#This Row],[Semana]],"mmmm")</f>
        <v>agosto</v>
      </c>
      <c r="F478" t="str">
        <f>IF(MONTH(Tabela2[[#This Row],[Semana]])&lt;=6,"1ª Semestre","2ª Semestre")</f>
        <v>2ª Semestre</v>
      </c>
    </row>
    <row r="479" spans="1:6" x14ac:dyDescent="0.25">
      <c r="A479" s="57" t="s">
        <v>7</v>
      </c>
      <c r="B479" s="57">
        <v>0</v>
      </c>
      <c r="C479" s="50">
        <v>44774</v>
      </c>
      <c r="D479" s="63">
        <f t="shared" si="7"/>
        <v>2022</v>
      </c>
      <c r="E479" s="63" t="str">
        <f>TEXT(Tabela2[[#This Row],[Semana]],"mmmm")</f>
        <v>agosto</v>
      </c>
      <c r="F479" t="str">
        <f>IF(MONTH(Tabela2[[#This Row],[Semana]])&lt;=6,"1ª Semestre","2ª Semestre")</f>
        <v>2ª Semestre</v>
      </c>
    </row>
    <row r="480" spans="1:6" x14ac:dyDescent="0.25">
      <c r="A480" s="57" t="s">
        <v>6</v>
      </c>
      <c r="B480" s="57">
        <v>0</v>
      </c>
      <c r="C480" s="50">
        <v>44774</v>
      </c>
      <c r="D480" s="63">
        <f t="shared" si="7"/>
        <v>2022</v>
      </c>
      <c r="E480" s="63" t="str">
        <f>TEXT(Tabela2[[#This Row],[Semana]],"mmmm")</f>
        <v>agosto</v>
      </c>
      <c r="F480" t="str">
        <f>IF(MONTH(Tabela2[[#This Row],[Semana]])&lt;=6,"1ª Semestre","2ª Semestre")</f>
        <v>2ª Semestre</v>
      </c>
    </row>
    <row r="481" spans="1:6" x14ac:dyDescent="0.25">
      <c r="A481" s="57" t="s">
        <v>10</v>
      </c>
      <c r="B481" s="57">
        <v>15</v>
      </c>
      <c r="C481" s="50">
        <v>44774</v>
      </c>
      <c r="D481" s="63">
        <f t="shared" si="7"/>
        <v>2022</v>
      </c>
      <c r="E481" s="63" t="str">
        <f>TEXT(Tabela2[[#This Row],[Semana]],"mmmm")</f>
        <v>agosto</v>
      </c>
      <c r="F481" t="str">
        <f>IF(MONTH(Tabela2[[#This Row],[Semana]])&lt;=6,"1ª Semestre","2ª Semestre")</f>
        <v>2ª Semestre</v>
      </c>
    </row>
    <row r="482" spans="1:6" x14ac:dyDescent="0.25">
      <c r="A482" s="57" t="s">
        <v>42</v>
      </c>
      <c r="B482" s="57">
        <v>178</v>
      </c>
      <c r="C482" s="50">
        <v>44774</v>
      </c>
      <c r="D482" s="63">
        <f t="shared" si="7"/>
        <v>2022</v>
      </c>
      <c r="E482" s="63" t="str">
        <f>TEXT(Tabela2[[#This Row],[Semana]],"mmmm")</f>
        <v>agosto</v>
      </c>
      <c r="F482" t="str">
        <f>IF(MONTH(Tabela2[[#This Row],[Semana]])&lt;=6,"1ª Semestre","2ª Semestre")</f>
        <v>2ª Semestre</v>
      </c>
    </row>
    <row r="483" spans="1:6" x14ac:dyDescent="0.25">
      <c r="A483" s="57" t="s">
        <v>5</v>
      </c>
      <c r="B483" s="57">
        <v>135</v>
      </c>
      <c r="C483" s="50">
        <v>44781</v>
      </c>
      <c r="D483" s="63">
        <f t="shared" si="7"/>
        <v>2022</v>
      </c>
      <c r="E483" s="63" t="str">
        <f>TEXT(Tabela2[[#This Row],[Semana]],"mmmm")</f>
        <v>agosto</v>
      </c>
      <c r="F483" t="str">
        <f>IF(MONTH(Tabela2[[#This Row],[Semana]])&lt;=6,"1ª Semestre","2ª Semestre")</f>
        <v>2ª Semestre</v>
      </c>
    </row>
    <row r="484" spans="1:6" x14ac:dyDescent="0.25">
      <c r="A484" s="57" t="s">
        <v>8</v>
      </c>
      <c r="B484" s="57">
        <v>4</v>
      </c>
      <c r="C484" s="50">
        <v>44781</v>
      </c>
      <c r="D484" s="63">
        <f t="shared" si="7"/>
        <v>2022</v>
      </c>
      <c r="E484" s="63" t="str">
        <f>TEXT(Tabela2[[#This Row],[Semana]],"mmmm")</f>
        <v>agosto</v>
      </c>
      <c r="F484" t="str">
        <f>IF(MONTH(Tabela2[[#This Row],[Semana]])&lt;=6,"1ª Semestre","2ª Semestre")</f>
        <v>2ª Semestre</v>
      </c>
    </row>
    <row r="485" spans="1:6" x14ac:dyDescent="0.25">
      <c r="A485" s="57" t="s">
        <v>9</v>
      </c>
      <c r="B485" s="57">
        <v>3</v>
      </c>
      <c r="C485" s="50">
        <v>44781</v>
      </c>
      <c r="D485" s="63">
        <f t="shared" si="7"/>
        <v>2022</v>
      </c>
      <c r="E485" s="63" t="str">
        <f>TEXT(Tabela2[[#This Row],[Semana]],"mmmm")</f>
        <v>agosto</v>
      </c>
      <c r="F485" t="str">
        <f>IF(MONTH(Tabela2[[#This Row],[Semana]])&lt;=6,"1ª Semestre","2ª Semestre")</f>
        <v>2ª Semestre</v>
      </c>
    </row>
    <row r="486" spans="1:6" x14ac:dyDescent="0.25">
      <c r="A486" s="57" t="s">
        <v>7</v>
      </c>
      <c r="B486" s="57">
        <v>0</v>
      </c>
      <c r="C486" s="50">
        <v>44781</v>
      </c>
      <c r="D486" s="63">
        <f t="shared" si="7"/>
        <v>2022</v>
      </c>
      <c r="E486" s="63" t="str">
        <f>TEXT(Tabela2[[#This Row],[Semana]],"mmmm")</f>
        <v>agosto</v>
      </c>
      <c r="F486" t="str">
        <f>IF(MONTH(Tabela2[[#This Row],[Semana]])&lt;=6,"1ª Semestre","2ª Semestre")</f>
        <v>2ª Semestre</v>
      </c>
    </row>
    <row r="487" spans="1:6" x14ac:dyDescent="0.25">
      <c r="A487" s="57" t="s">
        <v>6</v>
      </c>
      <c r="B487" s="57">
        <v>0</v>
      </c>
      <c r="C487" s="50">
        <v>44781</v>
      </c>
      <c r="D487" s="63">
        <f t="shared" si="7"/>
        <v>2022</v>
      </c>
      <c r="E487" s="63" t="str">
        <f>TEXT(Tabela2[[#This Row],[Semana]],"mmmm")</f>
        <v>agosto</v>
      </c>
      <c r="F487" t="str">
        <f>IF(MONTH(Tabela2[[#This Row],[Semana]])&lt;=6,"1ª Semestre","2ª Semestre")</f>
        <v>2ª Semestre</v>
      </c>
    </row>
    <row r="488" spans="1:6" x14ac:dyDescent="0.25">
      <c r="A488" s="57" t="s">
        <v>10</v>
      </c>
      <c r="B488" s="57">
        <v>11</v>
      </c>
      <c r="C488" s="50">
        <v>44781</v>
      </c>
      <c r="D488" s="63">
        <f t="shared" si="7"/>
        <v>2022</v>
      </c>
      <c r="E488" s="63" t="str">
        <f>TEXT(Tabela2[[#This Row],[Semana]],"mmmm")</f>
        <v>agosto</v>
      </c>
      <c r="F488" t="str">
        <f>IF(MONTH(Tabela2[[#This Row],[Semana]])&lt;=6,"1ª Semestre","2ª Semestre")</f>
        <v>2ª Semestre</v>
      </c>
    </row>
    <row r="489" spans="1:6" x14ac:dyDescent="0.25">
      <c r="A489" s="57" t="s">
        <v>42</v>
      </c>
      <c r="B489" s="57">
        <v>157</v>
      </c>
      <c r="C489" s="50">
        <v>44781</v>
      </c>
      <c r="D489" s="63">
        <f t="shared" si="7"/>
        <v>2022</v>
      </c>
      <c r="E489" s="63" t="str">
        <f>TEXT(Tabela2[[#This Row],[Semana]],"mmmm")</f>
        <v>agosto</v>
      </c>
      <c r="F489" t="str">
        <f>IF(MONTH(Tabela2[[#This Row],[Semana]])&lt;=6,"1ª Semestre","2ª Semestre")</f>
        <v>2ª Semestre</v>
      </c>
    </row>
    <row r="490" spans="1:6" x14ac:dyDescent="0.25">
      <c r="A490" s="57" t="s">
        <v>5</v>
      </c>
      <c r="B490" s="57">
        <v>162</v>
      </c>
      <c r="C490" s="50">
        <v>44788</v>
      </c>
      <c r="D490" s="63">
        <f t="shared" si="7"/>
        <v>2022</v>
      </c>
      <c r="E490" s="63" t="str">
        <f>TEXT(Tabela2[[#This Row],[Semana]],"mmmm")</f>
        <v>agosto</v>
      </c>
      <c r="F490" t="str">
        <f>IF(MONTH(Tabela2[[#This Row],[Semana]])&lt;=6,"1ª Semestre","2ª Semestre")</f>
        <v>2ª Semestre</v>
      </c>
    </row>
    <row r="491" spans="1:6" x14ac:dyDescent="0.25">
      <c r="A491" s="57" t="s">
        <v>8</v>
      </c>
      <c r="B491" s="57">
        <v>7</v>
      </c>
      <c r="C491" s="50">
        <v>44788</v>
      </c>
      <c r="D491" s="63">
        <f t="shared" si="7"/>
        <v>2022</v>
      </c>
      <c r="E491" s="63" t="str">
        <f>TEXT(Tabela2[[#This Row],[Semana]],"mmmm")</f>
        <v>agosto</v>
      </c>
      <c r="F491" t="str">
        <f>IF(MONTH(Tabela2[[#This Row],[Semana]])&lt;=6,"1ª Semestre","2ª Semestre")</f>
        <v>2ª Semestre</v>
      </c>
    </row>
    <row r="492" spans="1:6" x14ac:dyDescent="0.25">
      <c r="A492" s="57" t="s">
        <v>9</v>
      </c>
      <c r="B492" s="57">
        <v>14</v>
      </c>
      <c r="C492" s="50">
        <v>44788</v>
      </c>
      <c r="D492" s="63">
        <f t="shared" si="7"/>
        <v>2022</v>
      </c>
      <c r="E492" s="63" t="str">
        <f>TEXT(Tabela2[[#This Row],[Semana]],"mmmm")</f>
        <v>agosto</v>
      </c>
      <c r="F492" t="str">
        <f>IF(MONTH(Tabela2[[#This Row],[Semana]])&lt;=6,"1ª Semestre","2ª Semestre")</f>
        <v>2ª Semestre</v>
      </c>
    </row>
    <row r="493" spans="1:6" x14ac:dyDescent="0.25">
      <c r="A493" s="57" t="s">
        <v>7</v>
      </c>
      <c r="B493" s="57">
        <v>0</v>
      </c>
      <c r="C493" s="50">
        <v>44788</v>
      </c>
      <c r="D493" s="63">
        <f t="shared" si="7"/>
        <v>2022</v>
      </c>
      <c r="E493" s="63" t="str">
        <f>TEXT(Tabela2[[#This Row],[Semana]],"mmmm")</f>
        <v>agosto</v>
      </c>
      <c r="F493" t="str">
        <f>IF(MONTH(Tabela2[[#This Row],[Semana]])&lt;=6,"1ª Semestre","2ª Semestre")</f>
        <v>2ª Semestre</v>
      </c>
    </row>
    <row r="494" spans="1:6" x14ac:dyDescent="0.25">
      <c r="A494" s="57" t="s">
        <v>6</v>
      </c>
      <c r="B494" s="57">
        <v>0</v>
      </c>
      <c r="C494" s="50">
        <v>44788</v>
      </c>
      <c r="D494" s="63">
        <f t="shared" si="7"/>
        <v>2022</v>
      </c>
      <c r="E494" s="63" t="str">
        <f>TEXT(Tabela2[[#This Row],[Semana]],"mmmm")</f>
        <v>agosto</v>
      </c>
      <c r="F494" t="str">
        <f>IF(MONTH(Tabela2[[#This Row],[Semana]])&lt;=6,"1ª Semestre","2ª Semestre")</f>
        <v>2ª Semestre</v>
      </c>
    </row>
    <row r="495" spans="1:6" x14ac:dyDescent="0.25">
      <c r="A495" s="57" t="s">
        <v>10</v>
      </c>
      <c r="B495" s="57">
        <v>13</v>
      </c>
      <c r="C495" s="50">
        <v>44788</v>
      </c>
      <c r="D495" s="63">
        <f t="shared" si="7"/>
        <v>2022</v>
      </c>
      <c r="E495" s="63" t="str">
        <f>TEXT(Tabela2[[#This Row],[Semana]],"mmmm")</f>
        <v>agosto</v>
      </c>
      <c r="F495" t="str">
        <f>IF(MONTH(Tabela2[[#This Row],[Semana]])&lt;=6,"1ª Semestre","2ª Semestre")</f>
        <v>2ª Semestre</v>
      </c>
    </row>
    <row r="496" spans="1:6" x14ac:dyDescent="0.25">
      <c r="A496" s="57" t="s">
        <v>42</v>
      </c>
      <c r="B496" s="57">
        <v>173</v>
      </c>
      <c r="C496" s="50">
        <v>44788</v>
      </c>
      <c r="D496" s="63">
        <f>YEAR((C496))</f>
        <v>2022</v>
      </c>
      <c r="E496" s="63" t="str">
        <f>TEXT(Tabela2[[#This Row],[Semana]],"mmmm")</f>
        <v>agosto</v>
      </c>
      <c r="F496" t="str">
        <f>IF(MONTH(Tabela2[[#This Row],[Semana]])&lt;=6,"1ª Semestre","2ª Semestre")</f>
        <v>2ª Semestre</v>
      </c>
    </row>
    <row r="497" spans="1:6" x14ac:dyDescent="0.25">
      <c r="A497" s="57" t="s">
        <v>5</v>
      </c>
      <c r="B497" s="57">
        <v>159</v>
      </c>
      <c r="C497" s="50">
        <v>44795</v>
      </c>
      <c r="D497" s="63">
        <f t="shared" ref="D497:D502" si="8">YEAR((C497))</f>
        <v>2022</v>
      </c>
      <c r="E497" s="63" t="str">
        <f>TEXT(Tabela2[[#This Row],[Semana]],"mmmm")</f>
        <v>agosto</v>
      </c>
      <c r="F497" s="56" t="str">
        <f>IF(MONTH(Tabela2[[#This Row],[Semana]])&lt;=6,"1ª Semestre","2ª Semestre")</f>
        <v>2ª Semestre</v>
      </c>
    </row>
    <row r="498" spans="1:6" x14ac:dyDescent="0.25">
      <c r="A498" s="57" t="s">
        <v>8</v>
      </c>
      <c r="B498" s="57">
        <v>8</v>
      </c>
      <c r="C498" s="50">
        <v>44795</v>
      </c>
      <c r="D498" s="63">
        <f t="shared" si="8"/>
        <v>2022</v>
      </c>
      <c r="E498" s="63" t="str">
        <f>TEXT(Tabela2[[#This Row],[Semana]],"mmmm")</f>
        <v>agosto</v>
      </c>
      <c r="F498" s="56" t="str">
        <f>IF(MONTH(Tabela2[[#This Row],[Semana]])&lt;=6,"1ª Semestre","2ª Semestre")</f>
        <v>2ª Semestre</v>
      </c>
    </row>
    <row r="499" spans="1:6" x14ac:dyDescent="0.25">
      <c r="A499" s="57" t="s">
        <v>9</v>
      </c>
      <c r="B499" s="57">
        <v>4</v>
      </c>
      <c r="C499" s="50">
        <v>44795</v>
      </c>
      <c r="D499" s="63">
        <f>YEAR((C499))</f>
        <v>2022</v>
      </c>
      <c r="E499" s="63" t="str">
        <f>TEXT(Tabela2[[#This Row],[Semana]],"mmmm")</f>
        <v>agosto</v>
      </c>
      <c r="F499" s="56" t="str">
        <f>IF(MONTH(Tabela2[[#This Row],[Semana]])&lt;=6,"1ª Semestre","2ª Semestre")</f>
        <v>2ª Semestre</v>
      </c>
    </row>
    <row r="500" spans="1:6" x14ac:dyDescent="0.25">
      <c r="A500" s="57" t="s">
        <v>7</v>
      </c>
      <c r="B500" s="57">
        <v>0</v>
      </c>
      <c r="C500" s="50">
        <v>44795</v>
      </c>
      <c r="D500" s="63">
        <f t="shared" si="8"/>
        <v>2022</v>
      </c>
      <c r="E500" s="63" t="str">
        <f>TEXT(Tabela2[[#This Row],[Semana]],"mmmm")</f>
        <v>agosto</v>
      </c>
      <c r="F500" s="56" t="str">
        <f>IF(MONTH(Tabela2[[#This Row],[Semana]])&lt;=6,"1ª Semestre","2ª Semestre")</f>
        <v>2ª Semestre</v>
      </c>
    </row>
    <row r="501" spans="1:6" x14ac:dyDescent="0.25">
      <c r="A501" s="57" t="s">
        <v>6</v>
      </c>
      <c r="B501" s="57">
        <v>0</v>
      </c>
      <c r="C501" s="50">
        <v>44795</v>
      </c>
      <c r="D501" s="63">
        <f t="shared" si="8"/>
        <v>2022</v>
      </c>
      <c r="E501" s="63" t="str">
        <f>TEXT(Tabela2[[#This Row],[Semana]],"mmmm")</f>
        <v>agosto</v>
      </c>
      <c r="F501" s="56" t="str">
        <f>IF(MONTH(Tabela2[[#This Row],[Semana]])&lt;=6,"1ª Semestre","2ª Semestre")</f>
        <v>2ª Semestre</v>
      </c>
    </row>
    <row r="502" spans="1:6" x14ac:dyDescent="0.25">
      <c r="A502" s="57" t="s">
        <v>10</v>
      </c>
      <c r="B502" s="57">
        <v>18</v>
      </c>
      <c r="C502" s="50">
        <v>44795</v>
      </c>
      <c r="D502" s="63">
        <f t="shared" si="8"/>
        <v>2022</v>
      </c>
      <c r="E502" s="63" t="str">
        <f>TEXT(Tabela2[[#This Row],[Semana]],"mmmm")</f>
        <v>agosto</v>
      </c>
      <c r="F502" s="56" t="str">
        <f>IF(MONTH(Tabela2[[#This Row],[Semana]])&lt;=6,"1ª Semestre","2ª Semestre")</f>
        <v>2ª Semestre</v>
      </c>
    </row>
    <row r="503" spans="1:6" x14ac:dyDescent="0.25">
      <c r="A503" s="57" t="s">
        <v>42</v>
      </c>
      <c r="B503" s="57">
        <v>186</v>
      </c>
      <c r="C503" s="50">
        <v>44795</v>
      </c>
      <c r="D503" s="63">
        <f>YEAR((C503))</f>
        <v>2022</v>
      </c>
      <c r="E503" s="63" t="str">
        <f>TEXT(Tabela2[[#This Row],[Semana]],"mmmm")</f>
        <v>agosto</v>
      </c>
      <c r="F503" s="56" t="str">
        <f>IF(MONTH(Tabela2[[#This Row],[Semana]])&lt;=6,"1ª Semestre","2ª Semestre")</f>
        <v>2ª Semestre</v>
      </c>
    </row>
    <row r="504" spans="1:6" x14ac:dyDescent="0.25">
      <c r="A504" s="57" t="s">
        <v>5</v>
      </c>
      <c r="B504" s="57">
        <v>135</v>
      </c>
      <c r="C504" s="50">
        <v>44802</v>
      </c>
      <c r="D504" s="63">
        <f t="shared" ref="D504:D509" si="9">YEAR((C504))</f>
        <v>2022</v>
      </c>
      <c r="E504" s="63" t="str">
        <f>TEXT(Tabela2[[#This Row],[Semana]],"mmmm")</f>
        <v>agosto</v>
      </c>
      <c r="F504" s="56" t="str">
        <f>IF(MONTH(Tabela2[[#This Row],[Semana]])&lt;=6,"1ª Semestre","2ª Semestre")</f>
        <v>2ª Semestre</v>
      </c>
    </row>
    <row r="505" spans="1:6" x14ac:dyDescent="0.25">
      <c r="A505" s="57" t="s">
        <v>8</v>
      </c>
      <c r="B505" s="57">
        <v>5</v>
      </c>
      <c r="C505" s="50">
        <v>44802</v>
      </c>
      <c r="D505" s="63">
        <f t="shared" si="9"/>
        <v>2022</v>
      </c>
      <c r="E505" s="63" t="str">
        <f>TEXT(Tabela2[[#This Row],[Semana]],"mmmm")</f>
        <v>agosto</v>
      </c>
      <c r="F505" s="56" t="str">
        <f>IF(MONTH(Tabela2[[#This Row],[Semana]])&lt;=6,"1ª Semestre","2ª Semestre")</f>
        <v>2ª Semestre</v>
      </c>
    </row>
    <row r="506" spans="1:6" x14ac:dyDescent="0.25">
      <c r="A506" s="57" t="s">
        <v>9</v>
      </c>
      <c r="B506" s="57">
        <v>4</v>
      </c>
      <c r="C506" s="50">
        <v>44802</v>
      </c>
      <c r="D506" s="63">
        <f t="shared" si="9"/>
        <v>2022</v>
      </c>
      <c r="E506" s="63" t="str">
        <f>TEXT(Tabela2[[#This Row],[Semana]],"mmmm")</f>
        <v>agosto</v>
      </c>
      <c r="F506" s="56" t="str">
        <f>IF(MONTH(Tabela2[[#This Row],[Semana]])&lt;=6,"1ª Semestre","2ª Semestre")</f>
        <v>2ª Semestre</v>
      </c>
    </row>
    <row r="507" spans="1:6" x14ac:dyDescent="0.25">
      <c r="A507" s="57" t="s">
        <v>7</v>
      </c>
      <c r="B507" s="57">
        <v>0</v>
      </c>
      <c r="C507" s="50">
        <v>44802</v>
      </c>
      <c r="D507" s="63">
        <f t="shared" si="9"/>
        <v>2022</v>
      </c>
      <c r="E507" s="63" t="str">
        <f>TEXT(Tabela2[[#This Row],[Semana]],"mmmm")</f>
        <v>agosto</v>
      </c>
      <c r="F507" s="56" t="str">
        <f>IF(MONTH(Tabela2[[#This Row],[Semana]])&lt;=6,"1ª Semestre","2ª Semestre")</f>
        <v>2ª Semestre</v>
      </c>
    </row>
    <row r="508" spans="1:6" x14ac:dyDescent="0.25">
      <c r="A508" s="57" t="s">
        <v>6</v>
      </c>
      <c r="B508" s="57">
        <v>0</v>
      </c>
      <c r="C508" s="50">
        <v>44802</v>
      </c>
      <c r="D508" s="63">
        <f t="shared" si="9"/>
        <v>2022</v>
      </c>
      <c r="E508" s="63" t="str">
        <f>TEXT(Tabela2[[#This Row],[Semana]],"mmmm")</f>
        <v>agosto</v>
      </c>
      <c r="F508" s="56" t="str">
        <f>IF(MONTH(Tabela2[[#This Row],[Semana]])&lt;=6,"1ª Semestre","2ª Semestre")</f>
        <v>2ª Semestre</v>
      </c>
    </row>
    <row r="509" spans="1:6" x14ac:dyDescent="0.25">
      <c r="A509" s="57" t="s">
        <v>10</v>
      </c>
      <c r="B509" s="57">
        <v>33</v>
      </c>
      <c r="C509" s="50">
        <v>44802</v>
      </c>
      <c r="D509" s="63">
        <f t="shared" si="9"/>
        <v>2022</v>
      </c>
      <c r="E509" s="63" t="str">
        <f>TEXT(Tabela2[[#This Row],[Semana]],"mmmm")</f>
        <v>agosto</v>
      </c>
      <c r="F509" s="56" t="str">
        <f>IF(MONTH(Tabela2[[#This Row],[Semana]])&lt;=6,"1ª Semestre","2ª Semestre")</f>
        <v>2ª Semestre</v>
      </c>
    </row>
    <row r="510" spans="1:6" x14ac:dyDescent="0.25">
      <c r="A510" s="57" t="s">
        <v>42</v>
      </c>
      <c r="B510" s="57">
        <v>172</v>
      </c>
      <c r="C510" s="50">
        <v>44802</v>
      </c>
      <c r="D510" s="63">
        <f>YEAR((C510))</f>
        <v>2022</v>
      </c>
      <c r="E510" s="63" t="str">
        <f>TEXT(Tabela2[[#This Row],[Semana]],"mmmm")</f>
        <v>agosto</v>
      </c>
      <c r="F510" s="56" t="str">
        <f>IF(MONTH(Tabela2[[#This Row],[Semana]])&lt;=6,"1ª Semestre","2ª Semestre")</f>
        <v>2ª Semestre</v>
      </c>
    </row>
    <row r="511" spans="1:6" x14ac:dyDescent="0.25">
      <c r="A511" s="57" t="s">
        <v>5</v>
      </c>
      <c r="B511" s="57">
        <v>185</v>
      </c>
      <c r="C511" s="50">
        <v>44809</v>
      </c>
      <c r="D511" s="63">
        <f t="shared" ref="D511:D516" si="10">YEAR((C511))</f>
        <v>2022</v>
      </c>
      <c r="E511" s="63" t="str">
        <f>TEXT(Tabela2[[#This Row],[Semana]],"mmmm")</f>
        <v>setembro</v>
      </c>
      <c r="F511" s="56" t="str">
        <f>IF(MONTH(Tabela2[[#This Row],[Semana]])&lt;=6,"1ª Semestre","2ª Semestre")</f>
        <v>2ª Semestre</v>
      </c>
    </row>
    <row r="512" spans="1:6" x14ac:dyDescent="0.25">
      <c r="A512" s="57" t="s">
        <v>8</v>
      </c>
      <c r="B512" s="57">
        <v>2</v>
      </c>
      <c r="C512" s="50">
        <v>44809</v>
      </c>
      <c r="D512" s="63">
        <f t="shared" si="10"/>
        <v>2022</v>
      </c>
      <c r="E512" s="63" t="str">
        <f>TEXT(Tabela2[[#This Row],[Semana]],"mmmm")</f>
        <v>setembro</v>
      </c>
      <c r="F512" s="56" t="str">
        <f>IF(MONTH(Tabela2[[#This Row],[Semana]])&lt;=6,"1ª Semestre","2ª Semestre")</f>
        <v>2ª Semestre</v>
      </c>
    </row>
    <row r="513" spans="1:6" x14ac:dyDescent="0.25">
      <c r="A513" s="57" t="s">
        <v>9</v>
      </c>
      <c r="B513" s="57">
        <v>3</v>
      </c>
      <c r="C513" s="50">
        <v>44809</v>
      </c>
      <c r="D513" s="63">
        <f t="shared" si="10"/>
        <v>2022</v>
      </c>
      <c r="E513" s="63" t="str">
        <f>TEXT(Tabela2[[#This Row],[Semana]],"mmmm")</f>
        <v>setembro</v>
      </c>
      <c r="F513" s="56" t="str">
        <f>IF(MONTH(Tabela2[[#This Row],[Semana]])&lt;=6,"1ª Semestre","2ª Semestre")</f>
        <v>2ª Semestre</v>
      </c>
    </row>
    <row r="514" spans="1:6" x14ac:dyDescent="0.25">
      <c r="A514" s="57" t="s">
        <v>7</v>
      </c>
      <c r="B514" s="57">
        <v>0</v>
      </c>
      <c r="C514" s="50">
        <v>44809</v>
      </c>
      <c r="D514" s="63">
        <f t="shared" si="10"/>
        <v>2022</v>
      </c>
      <c r="E514" s="63" t="str">
        <f>TEXT(Tabela2[[#This Row],[Semana]],"mmmm")</f>
        <v>setembro</v>
      </c>
      <c r="F514" s="56" t="str">
        <f>IF(MONTH(Tabela2[[#This Row],[Semana]])&lt;=6,"1ª Semestre","2ª Semestre")</f>
        <v>2ª Semestre</v>
      </c>
    </row>
    <row r="515" spans="1:6" x14ac:dyDescent="0.25">
      <c r="A515" s="57" t="s">
        <v>6</v>
      </c>
      <c r="B515" s="57">
        <v>0</v>
      </c>
      <c r="C515" s="50">
        <v>44809</v>
      </c>
      <c r="D515" s="63">
        <f t="shared" si="10"/>
        <v>2022</v>
      </c>
      <c r="E515" s="63" t="str">
        <f>TEXT(Tabela2[[#This Row],[Semana]],"mmmm")</f>
        <v>setembro</v>
      </c>
      <c r="F515" s="56" t="str">
        <f>IF(MONTH(Tabela2[[#This Row],[Semana]])&lt;=6,"1ª Semestre","2ª Semestre")</f>
        <v>2ª Semestre</v>
      </c>
    </row>
    <row r="516" spans="1:6" x14ac:dyDescent="0.25">
      <c r="A516" s="57" t="s">
        <v>10</v>
      </c>
      <c r="B516" s="57">
        <v>18</v>
      </c>
      <c r="C516" s="50">
        <v>44809</v>
      </c>
      <c r="D516" s="63">
        <f t="shared" si="10"/>
        <v>2022</v>
      </c>
      <c r="E516" s="63" t="str">
        <f>TEXT(Tabela2[[#This Row],[Semana]],"mmmm")</f>
        <v>setembro</v>
      </c>
      <c r="F516" s="56" t="str">
        <f>IF(MONTH(Tabela2[[#This Row],[Semana]])&lt;=6,"1ª Semestre","2ª Semestre")</f>
        <v>2ª Semestre</v>
      </c>
    </row>
    <row r="517" spans="1:6" x14ac:dyDescent="0.25">
      <c r="A517" s="57" t="s">
        <v>42</v>
      </c>
      <c r="B517" s="57">
        <v>195</v>
      </c>
      <c r="C517" s="50">
        <v>44809</v>
      </c>
      <c r="D517" s="63">
        <f>YEAR((C517))</f>
        <v>2022</v>
      </c>
      <c r="E517" s="63" t="str">
        <f>TEXT(Tabela2[[#This Row],[Semana]],"mmmm")</f>
        <v>setembro</v>
      </c>
      <c r="F517" s="56" t="str">
        <f>IF(MONTH(Tabela2[[#This Row],[Semana]])&lt;=6,"1ª Semestre","2ª Semestre")</f>
        <v>2ª Semestre</v>
      </c>
    </row>
    <row r="518" spans="1:6" x14ac:dyDescent="0.25">
      <c r="A518" s="57" t="s">
        <v>5</v>
      </c>
      <c r="B518" s="57">
        <v>190</v>
      </c>
      <c r="C518" s="50">
        <v>44816</v>
      </c>
      <c r="D518" s="63">
        <f t="shared" ref="D518:D523" si="11">YEAR((C518))</f>
        <v>2022</v>
      </c>
      <c r="E518" s="63" t="str">
        <f>TEXT(Tabela2[[#This Row],[Semana]],"mmmm")</f>
        <v>setembro</v>
      </c>
      <c r="F518" s="56" t="str">
        <f>IF(MONTH(Tabela2[[#This Row],[Semana]])&lt;=6,"1ª Semestre","2ª Semestre")</f>
        <v>2ª Semestre</v>
      </c>
    </row>
    <row r="519" spans="1:6" x14ac:dyDescent="0.25">
      <c r="A519" s="57" t="s">
        <v>8</v>
      </c>
      <c r="B519" s="57">
        <v>3</v>
      </c>
      <c r="C519" s="50">
        <v>44816</v>
      </c>
      <c r="D519" s="63">
        <f t="shared" si="11"/>
        <v>2022</v>
      </c>
      <c r="E519" s="63" t="str">
        <f>TEXT(Tabela2[[#This Row],[Semana]],"mmmm")</f>
        <v>setembro</v>
      </c>
      <c r="F519" s="56" t="str">
        <f>IF(MONTH(Tabela2[[#This Row],[Semana]])&lt;=6,"1ª Semestre","2ª Semestre")</f>
        <v>2ª Semestre</v>
      </c>
    </row>
    <row r="520" spans="1:6" x14ac:dyDescent="0.25">
      <c r="A520" s="57" t="s">
        <v>9</v>
      </c>
      <c r="B520" s="57">
        <v>7</v>
      </c>
      <c r="C520" s="50">
        <v>44816</v>
      </c>
      <c r="D520" s="63">
        <f t="shared" si="11"/>
        <v>2022</v>
      </c>
      <c r="E520" s="63" t="str">
        <f>TEXT(Tabela2[[#This Row],[Semana]],"mmmm")</f>
        <v>setembro</v>
      </c>
      <c r="F520" s="56" t="str">
        <f>IF(MONTH(Tabela2[[#This Row],[Semana]])&lt;=6,"1ª Semestre","2ª Semestre")</f>
        <v>2ª Semestre</v>
      </c>
    </row>
    <row r="521" spans="1:6" x14ac:dyDescent="0.25">
      <c r="A521" s="57" t="s">
        <v>7</v>
      </c>
      <c r="B521" s="57">
        <v>0</v>
      </c>
      <c r="C521" s="50">
        <v>44816</v>
      </c>
      <c r="D521" s="63">
        <f t="shared" si="11"/>
        <v>2022</v>
      </c>
      <c r="E521" s="63" t="str">
        <f>TEXT(Tabela2[[#This Row],[Semana]],"mmmm")</f>
        <v>setembro</v>
      </c>
      <c r="F521" s="56" t="str">
        <f>IF(MONTH(Tabela2[[#This Row],[Semana]])&lt;=6,"1ª Semestre","2ª Semestre")</f>
        <v>2ª Semestre</v>
      </c>
    </row>
    <row r="522" spans="1:6" x14ac:dyDescent="0.25">
      <c r="A522" s="57" t="s">
        <v>6</v>
      </c>
      <c r="B522" s="57">
        <v>0</v>
      </c>
      <c r="C522" s="50">
        <v>44816</v>
      </c>
      <c r="D522" s="63">
        <f t="shared" si="11"/>
        <v>2022</v>
      </c>
      <c r="E522" s="63" t="str">
        <f>TEXT(Tabela2[[#This Row],[Semana]],"mmmm")</f>
        <v>setembro</v>
      </c>
      <c r="F522" s="56" t="str">
        <f>IF(MONTH(Tabela2[[#This Row],[Semana]])&lt;=6,"1ª Semestre","2ª Semestre")</f>
        <v>2ª Semestre</v>
      </c>
    </row>
    <row r="523" spans="1:6" x14ac:dyDescent="0.25">
      <c r="A523" s="57" t="s">
        <v>10</v>
      </c>
      <c r="B523" s="57">
        <v>29</v>
      </c>
      <c r="C523" s="50">
        <v>44816</v>
      </c>
      <c r="D523" s="63">
        <f t="shared" si="11"/>
        <v>2022</v>
      </c>
      <c r="E523" s="63" t="str">
        <f>TEXT(Tabela2[[#This Row],[Semana]],"mmmm")</f>
        <v>setembro</v>
      </c>
      <c r="F523" s="56" t="str">
        <f>IF(MONTH(Tabela2[[#This Row],[Semana]])&lt;=6,"1ª Semestre","2ª Semestre")</f>
        <v>2ª Semestre</v>
      </c>
    </row>
    <row r="524" spans="1:6" x14ac:dyDescent="0.25">
      <c r="A524" s="57" t="s">
        <v>42</v>
      </c>
      <c r="B524" s="57">
        <v>196</v>
      </c>
      <c r="C524" s="50">
        <v>44816</v>
      </c>
      <c r="D524" s="63">
        <f>YEAR((C524))</f>
        <v>2022</v>
      </c>
      <c r="E524" s="63" t="str">
        <f>TEXT(Tabela2[[#This Row],[Semana]],"mmmm")</f>
        <v>setembro</v>
      </c>
      <c r="F524" s="56" t="str">
        <f>IF(MONTH(Tabela2[[#This Row],[Semana]])&lt;=6,"1ª Semestre","2ª Semestre")</f>
        <v>2ª Semestre</v>
      </c>
    </row>
    <row r="525" spans="1:6" x14ac:dyDescent="0.25">
      <c r="A525" s="57" t="s">
        <v>5</v>
      </c>
      <c r="B525" s="57">
        <v>142</v>
      </c>
      <c r="C525" s="50">
        <v>44823</v>
      </c>
      <c r="D525" s="63">
        <f t="shared" ref="D525:D530" si="12">YEAR((C525))</f>
        <v>2022</v>
      </c>
      <c r="E525" s="63" t="str">
        <f>TEXT(Tabela2[[#This Row],[Semana]],"mmmm")</f>
        <v>setembro</v>
      </c>
      <c r="F525" s="56" t="str">
        <f>IF(MONTH(Tabela2[[#This Row],[Semana]])&lt;=6,"1ª Semestre","2ª Semestre")</f>
        <v>2ª Semestre</v>
      </c>
    </row>
    <row r="526" spans="1:6" x14ac:dyDescent="0.25">
      <c r="A526" s="57" t="s">
        <v>8</v>
      </c>
      <c r="B526" s="57">
        <v>1</v>
      </c>
      <c r="C526" s="50">
        <v>44823</v>
      </c>
      <c r="D526" s="63">
        <f t="shared" si="12"/>
        <v>2022</v>
      </c>
      <c r="E526" s="63" t="str">
        <f>TEXT(Tabela2[[#This Row],[Semana]],"mmmm")</f>
        <v>setembro</v>
      </c>
      <c r="F526" s="56" t="str">
        <f>IF(MONTH(Tabela2[[#This Row],[Semana]])&lt;=6,"1ª Semestre","2ª Semestre")</f>
        <v>2ª Semestre</v>
      </c>
    </row>
    <row r="527" spans="1:6" x14ac:dyDescent="0.25">
      <c r="A527" s="57" t="s">
        <v>9</v>
      </c>
      <c r="B527" s="57">
        <v>4</v>
      </c>
      <c r="C527" s="50">
        <v>44823</v>
      </c>
      <c r="D527" s="63">
        <f t="shared" si="12"/>
        <v>2022</v>
      </c>
      <c r="E527" s="63" t="str">
        <f>TEXT(Tabela2[[#This Row],[Semana]],"mmmm")</f>
        <v>setembro</v>
      </c>
      <c r="F527" s="56" t="str">
        <f>IF(MONTH(Tabela2[[#This Row],[Semana]])&lt;=6,"1ª Semestre","2ª Semestre")</f>
        <v>2ª Semestre</v>
      </c>
    </row>
    <row r="528" spans="1:6" x14ac:dyDescent="0.25">
      <c r="A528" s="57" t="s">
        <v>7</v>
      </c>
      <c r="B528" s="57">
        <v>9</v>
      </c>
      <c r="C528" s="50">
        <v>44823</v>
      </c>
      <c r="D528" s="63">
        <f t="shared" si="12"/>
        <v>2022</v>
      </c>
      <c r="E528" s="63" t="str">
        <f>TEXT(Tabela2[[#This Row],[Semana]],"mmmm")</f>
        <v>setembro</v>
      </c>
      <c r="F528" s="56" t="str">
        <f>IF(MONTH(Tabela2[[#This Row],[Semana]])&lt;=6,"1ª Semestre","2ª Semestre")</f>
        <v>2ª Semestre</v>
      </c>
    </row>
    <row r="529" spans="1:6" x14ac:dyDescent="0.25">
      <c r="A529" s="57" t="s">
        <v>6</v>
      </c>
      <c r="B529" s="57">
        <v>6</v>
      </c>
      <c r="C529" s="50">
        <v>44823</v>
      </c>
      <c r="D529" s="63">
        <f t="shared" si="12"/>
        <v>2022</v>
      </c>
      <c r="E529" s="63" t="str">
        <f>TEXT(Tabela2[[#This Row],[Semana]],"mmmm")</f>
        <v>setembro</v>
      </c>
      <c r="F529" s="56" t="str">
        <f>IF(MONTH(Tabela2[[#This Row],[Semana]])&lt;=6,"1ª Semestre","2ª Semestre")</f>
        <v>2ª Semestre</v>
      </c>
    </row>
    <row r="530" spans="1:6" x14ac:dyDescent="0.25">
      <c r="A530" s="57" t="s">
        <v>10</v>
      </c>
      <c r="B530" s="57">
        <v>26</v>
      </c>
      <c r="C530" s="50">
        <v>44823</v>
      </c>
      <c r="D530" s="63">
        <f t="shared" si="12"/>
        <v>2022</v>
      </c>
      <c r="E530" s="63" t="str">
        <f>TEXT(Tabela2[[#This Row],[Semana]],"mmmm")</f>
        <v>setembro</v>
      </c>
      <c r="F530" s="56" t="str">
        <f>IF(MONTH(Tabela2[[#This Row],[Semana]])&lt;=6,"1ª Semestre","2ª Semestre")</f>
        <v>2ª Semestre</v>
      </c>
    </row>
    <row r="531" spans="1:6" x14ac:dyDescent="0.25">
      <c r="A531" s="57" t="s">
        <v>42</v>
      </c>
      <c r="B531" s="57">
        <v>202</v>
      </c>
      <c r="C531" s="50">
        <v>44823</v>
      </c>
      <c r="D531" s="63">
        <f>YEAR((C531))</f>
        <v>2022</v>
      </c>
      <c r="E531" s="63" t="str">
        <f>TEXT(Tabela2[[#This Row],[Semana]],"mmmm")</f>
        <v>setembro</v>
      </c>
      <c r="F531" s="56" t="str">
        <f>IF(MONTH(Tabela2[[#This Row],[Semana]])&lt;=6,"1ª Semestre","2ª Semestre")</f>
        <v>2ª Semestre</v>
      </c>
    </row>
    <row r="532" spans="1:6" x14ac:dyDescent="0.25">
      <c r="A532" s="57" t="s">
        <v>5</v>
      </c>
      <c r="B532" s="57">
        <v>157</v>
      </c>
      <c r="C532" s="50">
        <v>44830</v>
      </c>
      <c r="D532" s="63">
        <f t="shared" ref="D532:D537" si="13">YEAR((C532))</f>
        <v>2022</v>
      </c>
      <c r="E532" s="63" t="str">
        <f>TEXT(Tabela2[[#This Row],[Semana]],"mmmm")</f>
        <v>setembro</v>
      </c>
      <c r="F532" s="56" t="str">
        <f>IF(MONTH(Tabela2[[#This Row],[Semana]])&lt;=6,"1ª Semestre","2ª Semestre")</f>
        <v>2ª Semestre</v>
      </c>
    </row>
    <row r="533" spans="1:6" x14ac:dyDescent="0.25">
      <c r="A533" s="57" t="s">
        <v>8</v>
      </c>
      <c r="B533" s="57">
        <v>1</v>
      </c>
      <c r="C533" s="50">
        <v>44830</v>
      </c>
      <c r="D533" s="63">
        <f t="shared" si="13"/>
        <v>2022</v>
      </c>
      <c r="E533" s="63" t="str">
        <f>TEXT(Tabela2[[#This Row],[Semana]],"mmmm")</f>
        <v>setembro</v>
      </c>
      <c r="F533" s="56" t="str">
        <f>IF(MONTH(Tabela2[[#This Row],[Semana]])&lt;=6,"1ª Semestre","2ª Semestre")</f>
        <v>2ª Semestre</v>
      </c>
    </row>
    <row r="534" spans="1:6" x14ac:dyDescent="0.25">
      <c r="A534" s="57" t="s">
        <v>9</v>
      </c>
      <c r="B534" s="57">
        <v>2</v>
      </c>
      <c r="C534" s="50">
        <v>44830</v>
      </c>
      <c r="D534" s="63">
        <f t="shared" si="13"/>
        <v>2022</v>
      </c>
      <c r="E534" s="63" t="str">
        <f>TEXT(Tabela2[[#This Row],[Semana]],"mmmm")</f>
        <v>setembro</v>
      </c>
      <c r="F534" s="56" t="str">
        <f>IF(MONTH(Tabela2[[#This Row],[Semana]])&lt;=6,"1ª Semestre","2ª Semestre")</f>
        <v>2ª Semestre</v>
      </c>
    </row>
    <row r="535" spans="1:6" x14ac:dyDescent="0.25">
      <c r="A535" s="57" t="s">
        <v>7</v>
      </c>
      <c r="B535" s="57">
        <v>0</v>
      </c>
      <c r="C535" s="50">
        <v>44830</v>
      </c>
      <c r="D535" s="63">
        <f t="shared" si="13"/>
        <v>2022</v>
      </c>
      <c r="E535" s="63" t="str">
        <f>TEXT(Tabela2[[#This Row],[Semana]],"mmmm")</f>
        <v>setembro</v>
      </c>
      <c r="F535" s="56" t="str">
        <f>IF(MONTH(Tabela2[[#This Row],[Semana]])&lt;=6,"1ª Semestre","2ª Semestre")</f>
        <v>2ª Semestre</v>
      </c>
    </row>
    <row r="536" spans="1:6" x14ac:dyDescent="0.25">
      <c r="A536" s="57" t="s">
        <v>6</v>
      </c>
      <c r="B536" s="57">
        <v>0</v>
      </c>
      <c r="C536" s="50">
        <v>44830</v>
      </c>
      <c r="D536" s="63">
        <f t="shared" si="13"/>
        <v>2022</v>
      </c>
      <c r="E536" s="63" t="str">
        <f>TEXT(Tabela2[[#This Row],[Semana]],"mmmm")</f>
        <v>setembro</v>
      </c>
      <c r="F536" s="56" t="str">
        <f>IF(MONTH(Tabela2[[#This Row],[Semana]])&lt;=6,"1ª Semestre","2ª Semestre")</f>
        <v>2ª Semestre</v>
      </c>
    </row>
    <row r="537" spans="1:6" x14ac:dyDescent="0.25">
      <c r="A537" s="57" t="s">
        <v>10</v>
      </c>
      <c r="B537" s="57">
        <v>26</v>
      </c>
      <c r="C537" s="50">
        <v>44830</v>
      </c>
      <c r="D537" s="63">
        <f t="shared" si="13"/>
        <v>2022</v>
      </c>
      <c r="E537" s="63" t="str">
        <f>TEXT(Tabela2[[#This Row],[Semana]],"mmmm")</f>
        <v>setembro</v>
      </c>
      <c r="F537" s="56" t="str">
        <f>IF(MONTH(Tabela2[[#This Row],[Semana]])&lt;=6,"1ª Semestre","2ª Semestre")</f>
        <v>2ª Semestre</v>
      </c>
    </row>
    <row r="538" spans="1:6" x14ac:dyDescent="0.25">
      <c r="A538" s="57" t="s">
        <v>42</v>
      </c>
      <c r="B538" s="57">
        <v>198</v>
      </c>
      <c r="C538" s="50">
        <v>44830</v>
      </c>
      <c r="D538" s="63">
        <f>YEAR((C538))</f>
        <v>2022</v>
      </c>
      <c r="E538" s="63" t="str">
        <f>TEXT(Tabela2[[#This Row],[Semana]],"mmmm")</f>
        <v>setembro</v>
      </c>
      <c r="F538" s="56" t="str">
        <f>IF(MONTH(Tabela2[[#This Row],[Semana]])&lt;=6,"1ª Semestre","2ª Semestre")</f>
        <v>2ª Semestre</v>
      </c>
    </row>
    <row r="539" spans="1:6" x14ac:dyDescent="0.25">
      <c r="A539" s="57" t="s">
        <v>5</v>
      </c>
      <c r="B539" s="57">
        <v>185</v>
      </c>
      <c r="C539" s="50">
        <v>44837</v>
      </c>
      <c r="D539" s="63">
        <f t="shared" ref="D539:D544" si="14">YEAR((C539))</f>
        <v>2022</v>
      </c>
      <c r="E539" s="63" t="str">
        <f>TEXT(Tabela2[[#This Row],[Semana]],"mmmm")</f>
        <v>outubro</v>
      </c>
      <c r="F539" s="56" t="str">
        <f>IF(MONTH(Tabela2[[#This Row],[Semana]])&lt;=6,"1ª Semestre","2ª Semestre")</f>
        <v>2ª Semestre</v>
      </c>
    </row>
    <row r="540" spans="1:6" x14ac:dyDescent="0.25">
      <c r="A540" s="57" t="s">
        <v>8</v>
      </c>
      <c r="B540" s="57">
        <v>12</v>
      </c>
      <c r="C540" s="50">
        <v>44837</v>
      </c>
      <c r="D540" s="63">
        <f t="shared" si="14"/>
        <v>2022</v>
      </c>
      <c r="E540" s="63" t="str">
        <f>TEXT(Tabela2[[#This Row],[Semana]],"mmmm")</f>
        <v>outubro</v>
      </c>
      <c r="F540" s="56" t="str">
        <f>IF(MONTH(Tabela2[[#This Row],[Semana]])&lt;=6,"1ª Semestre","2ª Semestre")</f>
        <v>2ª Semestre</v>
      </c>
    </row>
    <row r="541" spans="1:6" x14ac:dyDescent="0.25">
      <c r="A541" s="57" t="s">
        <v>9</v>
      </c>
      <c r="B541" s="57">
        <v>3</v>
      </c>
      <c r="C541" s="50">
        <v>44837</v>
      </c>
      <c r="D541" s="63">
        <f t="shared" si="14"/>
        <v>2022</v>
      </c>
      <c r="E541" s="63" t="str">
        <f>TEXT(Tabela2[[#This Row],[Semana]],"mmmm")</f>
        <v>outubro</v>
      </c>
      <c r="F541" s="56" t="str">
        <f>IF(MONTH(Tabela2[[#This Row],[Semana]])&lt;=6,"1ª Semestre","2ª Semestre")</f>
        <v>2ª Semestre</v>
      </c>
    </row>
    <row r="542" spans="1:6" x14ac:dyDescent="0.25">
      <c r="A542" s="57" t="s">
        <v>7</v>
      </c>
      <c r="B542" s="57">
        <v>0</v>
      </c>
      <c r="C542" s="50">
        <v>44837</v>
      </c>
      <c r="D542" s="63">
        <f t="shared" si="14"/>
        <v>2022</v>
      </c>
      <c r="E542" s="63" t="str">
        <f>TEXT(Tabela2[[#This Row],[Semana]],"mmmm")</f>
        <v>outubro</v>
      </c>
      <c r="F542" s="56" t="str">
        <f>IF(MONTH(Tabela2[[#This Row],[Semana]])&lt;=6,"1ª Semestre","2ª Semestre")</f>
        <v>2ª Semestre</v>
      </c>
    </row>
    <row r="543" spans="1:6" x14ac:dyDescent="0.25">
      <c r="A543" s="57" t="s">
        <v>6</v>
      </c>
      <c r="B543" s="57">
        <v>0</v>
      </c>
      <c r="C543" s="50">
        <v>44837</v>
      </c>
      <c r="D543" s="63">
        <f t="shared" si="14"/>
        <v>2022</v>
      </c>
      <c r="E543" s="63" t="str">
        <f>TEXT(Tabela2[[#This Row],[Semana]],"mmmm")</f>
        <v>outubro</v>
      </c>
      <c r="F543" s="56" t="str">
        <f>IF(MONTH(Tabela2[[#This Row],[Semana]])&lt;=6,"1ª Semestre","2ª Semestre")</f>
        <v>2ª Semestre</v>
      </c>
    </row>
    <row r="544" spans="1:6" x14ac:dyDescent="0.25">
      <c r="A544" s="57" t="s">
        <v>10</v>
      </c>
      <c r="B544" s="57">
        <v>24</v>
      </c>
      <c r="C544" s="50">
        <v>44837</v>
      </c>
      <c r="D544" s="63">
        <f t="shared" si="14"/>
        <v>2022</v>
      </c>
      <c r="E544" s="63" t="str">
        <f>TEXT(Tabela2[[#This Row],[Semana]],"mmmm")</f>
        <v>outubro</v>
      </c>
      <c r="F544" s="56" t="str">
        <f>IF(MONTH(Tabela2[[#This Row],[Semana]])&lt;=6,"1ª Semestre","2ª Semestre")</f>
        <v>2ª Semestre</v>
      </c>
    </row>
    <row r="545" spans="1:6" x14ac:dyDescent="0.25">
      <c r="A545" s="57" t="s">
        <v>42</v>
      </c>
      <c r="B545" s="57">
        <v>239</v>
      </c>
      <c r="C545" s="50">
        <v>44837</v>
      </c>
      <c r="D545" s="63">
        <f>YEAR((C545))</f>
        <v>2022</v>
      </c>
      <c r="E545" s="63" t="str">
        <f>TEXT(Tabela2[[#This Row],[Semana]],"mmmm")</f>
        <v>outubro</v>
      </c>
      <c r="F545" s="56" t="str">
        <f>IF(MONTH(Tabela2[[#This Row],[Semana]])&lt;=6,"1ª Semestre","2ª Semestre")</f>
        <v>2ª Semestre</v>
      </c>
    </row>
    <row r="546" spans="1:6" x14ac:dyDescent="0.25">
      <c r="A546" s="57" t="s">
        <v>5</v>
      </c>
      <c r="B546" s="57">
        <v>212</v>
      </c>
      <c r="C546" s="50">
        <v>44844</v>
      </c>
      <c r="D546" s="63">
        <f t="shared" ref="D546:D551" si="15">YEAR((C546))</f>
        <v>2022</v>
      </c>
      <c r="E546" s="63" t="str">
        <f>TEXT(Tabela2[[#This Row],[Semana]],"mmmm")</f>
        <v>outubro</v>
      </c>
      <c r="F546" s="56" t="str">
        <f>IF(MONTH(Tabela2[[#This Row],[Semana]])&lt;=6,"1ª Semestre","2ª Semestre")</f>
        <v>2ª Semestre</v>
      </c>
    </row>
    <row r="547" spans="1:6" x14ac:dyDescent="0.25">
      <c r="A547" s="57" t="s">
        <v>8</v>
      </c>
      <c r="B547" s="57">
        <v>4</v>
      </c>
      <c r="C547" s="50">
        <v>44844</v>
      </c>
      <c r="D547" s="63">
        <f t="shared" si="15"/>
        <v>2022</v>
      </c>
      <c r="E547" s="63" t="str">
        <f>TEXT(Tabela2[[#This Row],[Semana]],"mmmm")</f>
        <v>outubro</v>
      </c>
      <c r="F547" s="56" t="str">
        <f>IF(MONTH(Tabela2[[#This Row],[Semana]])&lt;=6,"1ª Semestre","2ª Semestre")</f>
        <v>2ª Semestre</v>
      </c>
    </row>
    <row r="548" spans="1:6" x14ac:dyDescent="0.25">
      <c r="A548" s="57" t="s">
        <v>9</v>
      </c>
      <c r="B548" s="57">
        <v>13</v>
      </c>
      <c r="C548" s="50">
        <v>44844</v>
      </c>
      <c r="D548" s="63">
        <f t="shared" si="15"/>
        <v>2022</v>
      </c>
      <c r="E548" s="63" t="str">
        <f>TEXT(Tabela2[[#This Row],[Semana]],"mmmm")</f>
        <v>outubro</v>
      </c>
      <c r="F548" s="56" t="str">
        <f>IF(MONTH(Tabela2[[#This Row],[Semana]])&lt;=6,"1ª Semestre","2ª Semestre")</f>
        <v>2ª Semestre</v>
      </c>
    </row>
    <row r="549" spans="1:6" x14ac:dyDescent="0.25">
      <c r="A549" s="57" t="s">
        <v>7</v>
      </c>
      <c r="B549" s="57">
        <v>0</v>
      </c>
      <c r="C549" s="50">
        <v>44844</v>
      </c>
      <c r="D549" s="63">
        <f t="shared" si="15"/>
        <v>2022</v>
      </c>
      <c r="E549" s="63" t="str">
        <f>TEXT(Tabela2[[#This Row],[Semana]],"mmmm")</f>
        <v>outubro</v>
      </c>
      <c r="F549" s="56" t="str">
        <f>IF(MONTH(Tabela2[[#This Row],[Semana]])&lt;=6,"1ª Semestre","2ª Semestre")</f>
        <v>2ª Semestre</v>
      </c>
    </row>
    <row r="550" spans="1:6" x14ac:dyDescent="0.25">
      <c r="A550" s="57" t="s">
        <v>6</v>
      </c>
      <c r="B550" s="57">
        <v>0</v>
      </c>
      <c r="C550" s="50">
        <v>44844</v>
      </c>
      <c r="D550" s="63">
        <f t="shared" si="15"/>
        <v>2022</v>
      </c>
      <c r="E550" s="63" t="str">
        <f>TEXT(Tabela2[[#This Row],[Semana]],"mmmm")</f>
        <v>outubro</v>
      </c>
      <c r="F550" s="56" t="str">
        <f>IF(MONTH(Tabela2[[#This Row],[Semana]])&lt;=6,"1ª Semestre","2ª Semestre")</f>
        <v>2ª Semestre</v>
      </c>
    </row>
    <row r="551" spans="1:6" x14ac:dyDescent="0.25">
      <c r="A551" s="57" t="s">
        <v>10</v>
      </c>
      <c r="B551" s="57">
        <v>44</v>
      </c>
      <c r="C551" s="50">
        <v>44844</v>
      </c>
      <c r="D551" s="63">
        <f t="shared" si="15"/>
        <v>2022</v>
      </c>
      <c r="E551" s="63" t="str">
        <f>TEXT(Tabela2[[#This Row],[Semana]],"mmmm")</f>
        <v>outubro</v>
      </c>
      <c r="F551" s="56" t="str">
        <f>IF(MONTH(Tabela2[[#This Row],[Semana]])&lt;=6,"1ª Semestre","2ª Semestre")</f>
        <v>2ª Semestre</v>
      </c>
    </row>
    <row r="552" spans="1:6" x14ac:dyDescent="0.25">
      <c r="A552" s="57" t="s">
        <v>5</v>
      </c>
      <c r="B552" s="57">
        <v>267</v>
      </c>
      <c r="C552" s="50">
        <v>44851</v>
      </c>
      <c r="D552" s="63">
        <f t="shared" ref="D552:D557" si="16">YEAR((C552))</f>
        <v>2022</v>
      </c>
      <c r="E552" s="63" t="str">
        <f>TEXT(Tabela2[[#This Row],[Semana]],"mmmm")</f>
        <v>outubro</v>
      </c>
      <c r="F552" s="56" t="str">
        <f>IF(MONTH(Tabela2[[#This Row],[Semana]])&lt;=6,"1ª Semestre","2ª Semestre")</f>
        <v>2ª Semestre</v>
      </c>
    </row>
    <row r="553" spans="1:6" x14ac:dyDescent="0.25">
      <c r="A553" s="57" t="s">
        <v>8</v>
      </c>
      <c r="B553" s="57">
        <v>8</v>
      </c>
      <c r="C553" s="50">
        <v>44851</v>
      </c>
      <c r="D553" s="63">
        <f t="shared" si="16"/>
        <v>2022</v>
      </c>
      <c r="E553" s="63" t="str">
        <f>TEXT(Tabela2[[#This Row],[Semana]],"mmmm")</f>
        <v>outubro</v>
      </c>
      <c r="F553" s="56" t="str">
        <f>IF(MONTH(Tabela2[[#This Row],[Semana]])&lt;=6,"1ª Semestre","2ª Semestre")</f>
        <v>2ª Semestre</v>
      </c>
    </row>
    <row r="554" spans="1:6" x14ac:dyDescent="0.25">
      <c r="A554" s="57" t="s">
        <v>9</v>
      </c>
      <c r="B554" s="57">
        <v>3</v>
      </c>
      <c r="C554" s="50">
        <v>44851</v>
      </c>
      <c r="D554" s="63">
        <f t="shared" si="16"/>
        <v>2022</v>
      </c>
      <c r="E554" s="63" t="str">
        <f>TEXT(Tabela2[[#This Row],[Semana]],"mmmm")</f>
        <v>outubro</v>
      </c>
      <c r="F554" s="56" t="str">
        <f>IF(MONTH(Tabela2[[#This Row],[Semana]])&lt;=6,"1ª Semestre","2ª Semestre")</f>
        <v>2ª Semestre</v>
      </c>
    </row>
    <row r="555" spans="1:6" x14ac:dyDescent="0.25">
      <c r="A555" s="57" t="s">
        <v>7</v>
      </c>
      <c r="B555" s="57">
        <v>0</v>
      </c>
      <c r="C555" s="50">
        <v>44851</v>
      </c>
      <c r="D555" s="63">
        <f t="shared" si="16"/>
        <v>2022</v>
      </c>
      <c r="E555" s="63" t="str">
        <f>TEXT(Tabela2[[#This Row],[Semana]],"mmmm")</f>
        <v>outubro</v>
      </c>
      <c r="F555" s="56" t="str">
        <f>IF(MONTH(Tabela2[[#This Row],[Semana]])&lt;=6,"1ª Semestre","2ª Semestre")</f>
        <v>2ª Semestre</v>
      </c>
    </row>
    <row r="556" spans="1:6" x14ac:dyDescent="0.25">
      <c r="A556" s="57" t="s">
        <v>6</v>
      </c>
      <c r="B556" s="57">
        <v>0</v>
      </c>
      <c r="C556" s="50">
        <v>44851</v>
      </c>
      <c r="D556" s="63">
        <f t="shared" si="16"/>
        <v>2022</v>
      </c>
      <c r="E556" s="63" t="str">
        <f>TEXT(Tabela2[[#This Row],[Semana]],"mmmm")</f>
        <v>outubro</v>
      </c>
      <c r="F556" s="56" t="str">
        <f>IF(MONTH(Tabela2[[#This Row],[Semana]])&lt;=6,"1ª Semestre","2ª Semestre")</f>
        <v>2ª Semestre</v>
      </c>
    </row>
    <row r="557" spans="1:6" x14ac:dyDescent="0.25">
      <c r="A557" s="57" t="s">
        <v>10</v>
      </c>
      <c r="B557" s="57">
        <v>38</v>
      </c>
      <c r="C557" s="50">
        <v>44851</v>
      </c>
      <c r="D557" s="63">
        <f t="shared" si="16"/>
        <v>2022</v>
      </c>
      <c r="E557" s="63" t="str">
        <f>TEXT(Tabela2[[#This Row],[Semana]],"mmmm")</f>
        <v>outubro</v>
      </c>
      <c r="F557" s="56" t="str">
        <f>IF(MONTH(Tabela2[[#This Row],[Semana]])&lt;=6,"1ª Semestre","2ª Semestre")</f>
        <v>2ª Semestre</v>
      </c>
    </row>
    <row r="558" spans="1:6" x14ac:dyDescent="0.25">
      <c r="A558" s="57" t="s">
        <v>42</v>
      </c>
      <c r="B558" s="57">
        <v>302</v>
      </c>
      <c r="C558" s="50">
        <v>44851</v>
      </c>
      <c r="D558" s="63">
        <f>YEAR((C558))</f>
        <v>2022</v>
      </c>
      <c r="E558" s="63" t="str">
        <f>TEXT(Tabela2[[#This Row],[Semana]],"mmmm")</f>
        <v>outubro</v>
      </c>
      <c r="F558" s="56" t="str">
        <f>IF(MONTH(Tabela2[[#This Row],[Semana]])&lt;=6,"1ª Semestre","2ª Semestre")</f>
        <v>2ª Semestre</v>
      </c>
    </row>
    <row r="559" spans="1:6" x14ac:dyDescent="0.25">
      <c r="A559" s="57" t="s">
        <v>5</v>
      </c>
      <c r="B559" s="57">
        <v>196</v>
      </c>
      <c r="C559" s="50">
        <v>44858</v>
      </c>
      <c r="D559" s="63">
        <f t="shared" ref="D559:D564" si="17">YEAR((C559))</f>
        <v>2022</v>
      </c>
      <c r="E559" s="63" t="str">
        <f>TEXT(Tabela2[[#This Row],[Semana]],"mmmm")</f>
        <v>outubro</v>
      </c>
      <c r="F559" s="56" t="str">
        <f>IF(MONTH(Tabela2[[#This Row],[Semana]])&lt;=6,"1ª Semestre","2ª Semestre")</f>
        <v>2ª Semestre</v>
      </c>
    </row>
    <row r="560" spans="1:6" x14ac:dyDescent="0.25">
      <c r="A560" s="57" t="s">
        <v>8</v>
      </c>
      <c r="B560" s="57">
        <v>6</v>
      </c>
      <c r="C560" s="50">
        <v>44858</v>
      </c>
      <c r="D560" s="63">
        <f t="shared" si="17"/>
        <v>2022</v>
      </c>
      <c r="E560" s="63" t="str">
        <f>TEXT(Tabela2[[#This Row],[Semana]],"mmmm")</f>
        <v>outubro</v>
      </c>
      <c r="F560" s="56" t="str">
        <f>IF(MONTH(Tabela2[[#This Row],[Semana]])&lt;=6,"1ª Semestre","2ª Semestre")</f>
        <v>2ª Semestre</v>
      </c>
    </row>
    <row r="561" spans="1:6" x14ac:dyDescent="0.25">
      <c r="A561" s="57" t="s">
        <v>9</v>
      </c>
      <c r="B561" s="57">
        <v>4</v>
      </c>
      <c r="C561" s="50">
        <v>44858</v>
      </c>
      <c r="D561" s="63">
        <f t="shared" si="17"/>
        <v>2022</v>
      </c>
      <c r="E561" s="63" t="str">
        <f>TEXT(Tabela2[[#This Row],[Semana]],"mmmm")</f>
        <v>outubro</v>
      </c>
      <c r="F561" s="56" t="str">
        <f>IF(MONTH(Tabela2[[#This Row],[Semana]])&lt;=6,"1ª Semestre","2ª Semestre")</f>
        <v>2ª Semestre</v>
      </c>
    </row>
    <row r="562" spans="1:6" x14ac:dyDescent="0.25">
      <c r="A562" s="57" t="s">
        <v>7</v>
      </c>
      <c r="B562" s="57">
        <v>0</v>
      </c>
      <c r="C562" s="50">
        <v>44858</v>
      </c>
      <c r="D562" s="63">
        <f t="shared" si="17"/>
        <v>2022</v>
      </c>
      <c r="E562" s="63" t="str">
        <f>TEXT(Tabela2[[#This Row],[Semana]],"mmmm")</f>
        <v>outubro</v>
      </c>
      <c r="F562" s="56" t="str">
        <f>IF(MONTH(Tabela2[[#This Row],[Semana]])&lt;=6,"1ª Semestre","2ª Semestre")</f>
        <v>2ª Semestre</v>
      </c>
    </row>
    <row r="563" spans="1:6" x14ac:dyDescent="0.25">
      <c r="A563" s="57" t="s">
        <v>6</v>
      </c>
      <c r="B563" s="57">
        <v>27</v>
      </c>
      <c r="C563" s="50">
        <v>44858</v>
      </c>
      <c r="D563" s="63">
        <f t="shared" si="17"/>
        <v>2022</v>
      </c>
      <c r="E563" s="63" t="str">
        <f>TEXT(Tabela2[[#This Row],[Semana]],"mmmm")</f>
        <v>outubro</v>
      </c>
      <c r="F563" s="56" t="str">
        <f>IF(MONTH(Tabela2[[#This Row],[Semana]])&lt;=6,"1ª Semestre","2ª Semestre")</f>
        <v>2ª Semestre</v>
      </c>
    </row>
    <row r="564" spans="1:6" x14ac:dyDescent="0.25">
      <c r="A564" s="57" t="s">
        <v>10</v>
      </c>
      <c r="B564" s="57">
        <v>28</v>
      </c>
      <c r="C564" s="50">
        <v>44858</v>
      </c>
      <c r="D564" s="63">
        <f t="shared" si="17"/>
        <v>2022</v>
      </c>
      <c r="E564" s="63" t="str">
        <f>TEXT(Tabela2[[#This Row],[Semana]],"mmmm")</f>
        <v>outubro</v>
      </c>
      <c r="F564" s="56" t="str">
        <f>IF(MONTH(Tabela2[[#This Row],[Semana]])&lt;=6,"1ª Semestre","2ª Semestre")</f>
        <v>2ª Semestre</v>
      </c>
    </row>
    <row r="565" spans="1:6" x14ac:dyDescent="0.25">
      <c r="A565" s="57" t="s">
        <v>42</v>
      </c>
      <c r="B565" s="57">
        <v>277</v>
      </c>
      <c r="C565" s="50">
        <v>44858</v>
      </c>
      <c r="D565" s="63">
        <f>YEAR((C565))</f>
        <v>2022</v>
      </c>
      <c r="E565" s="63" t="str">
        <f>TEXT(Tabela2[[#This Row],[Semana]],"mmmm")</f>
        <v>outubro</v>
      </c>
      <c r="F565" s="56" t="str">
        <f>IF(MONTH(Tabela2[[#This Row],[Semana]])&lt;=6,"1ª Semestre","2ª Semestre")</f>
        <v>2ª Semestre</v>
      </c>
    </row>
    <row r="566" spans="1:6" x14ac:dyDescent="0.25">
      <c r="A566" s="57" t="s">
        <v>5</v>
      </c>
      <c r="B566" s="57">
        <v>39</v>
      </c>
      <c r="C566" s="50">
        <v>44865</v>
      </c>
      <c r="D566" s="63">
        <f t="shared" ref="D566:D571" si="18">YEAR((C566))</f>
        <v>2022</v>
      </c>
      <c r="E566" s="63" t="str">
        <f>TEXT(Tabela2[[#This Row],[Semana]],"mmmm")</f>
        <v>outubro</v>
      </c>
      <c r="F566" s="56" t="str">
        <f>IF(MONTH(Tabela2[[#This Row],[Semana]])&lt;=6,"1ª Semestre","2ª Semestre")</f>
        <v>2ª Semestre</v>
      </c>
    </row>
    <row r="567" spans="1:6" x14ac:dyDescent="0.25">
      <c r="A567" s="57" t="s">
        <v>8</v>
      </c>
      <c r="B567" s="57">
        <v>3</v>
      </c>
      <c r="C567" s="50">
        <v>44865</v>
      </c>
      <c r="D567" s="63">
        <f t="shared" si="18"/>
        <v>2022</v>
      </c>
      <c r="E567" s="63" t="str">
        <f>TEXT(Tabela2[[#This Row],[Semana]],"mmmm")</f>
        <v>outubro</v>
      </c>
      <c r="F567" s="56" t="str">
        <f>IF(MONTH(Tabela2[[#This Row],[Semana]])&lt;=6,"1ª Semestre","2ª Semestre")</f>
        <v>2ª Semestre</v>
      </c>
    </row>
    <row r="568" spans="1:6" x14ac:dyDescent="0.25">
      <c r="A568" s="57" t="s">
        <v>9</v>
      </c>
      <c r="B568" s="57">
        <v>2</v>
      </c>
      <c r="C568" s="50">
        <v>44865</v>
      </c>
      <c r="D568" s="63">
        <f t="shared" si="18"/>
        <v>2022</v>
      </c>
      <c r="E568" s="63" t="str">
        <f>TEXT(Tabela2[[#This Row],[Semana]],"mmmm")</f>
        <v>outubro</v>
      </c>
      <c r="F568" s="56" t="str">
        <f>IF(MONTH(Tabela2[[#This Row],[Semana]])&lt;=6,"1ª Semestre","2ª Semestre")</f>
        <v>2ª Semestre</v>
      </c>
    </row>
    <row r="569" spans="1:6" x14ac:dyDescent="0.25">
      <c r="A569" s="57" t="s">
        <v>7</v>
      </c>
      <c r="B569" s="57">
        <v>0</v>
      </c>
      <c r="C569" s="50">
        <v>44865</v>
      </c>
      <c r="D569" s="63">
        <f t="shared" si="18"/>
        <v>2022</v>
      </c>
      <c r="E569" s="63" t="str">
        <f>TEXT(Tabela2[[#This Row],[Semana]],"mmmm")</f>
        <v>outubro</v>
      </c>
      <c r="F569" s="56" t="str">
        <f>IF(MONTH(Tabela2[[#This Row],[Semana]])&lt;=6,"1ª Semestre","2ª Semestre")</f>
        <v>2ª Semestre</v>
      </c>
    </row>
    <row r="570" spans="1:6" x14ac:dyDescent="0.25">
      <c r="A570" s="57" t="s">
        <v>6</v>
      </c>
      <c r="B570" s="57">
        <v>19</v>
      </c>
      <c r="C570" s="50">
        <v>44865</v>
      </c>
      <c r="D570" s="63">
        <f t="shared" si="18"/>
        <v>2022</v>
      </c>
      <c r="E570" s="63" t="str">
        <f>TEXT(Tabela2[[#This Row],[Semana]],"mmmm")</f>
        <v>outubro</v>
      </c>
      <c r="F570" s="56" t="str">
        <f>IF(MONTH(Tabela2[[#This Row],[Semana]])&lt;=6,"1ª Semestre","2ª Semestre")</f>
        <v>2ª Semestre</v>
      </c>
    </row>
    <row r="571" spans="1:6" x14ac:dyDescent="0.25">
      <c r="A571" s="57" t="s">
        <v>10</v>
      </c>
      <c r="B571" s="57">
        <v>7</v>
      </c>
      <c r="C571" s="50">
        <v>44865</v>
      </c>
      <c r="D571" s="63">
        <f t="shared" si="18"/>
        <v>2022</v>
      </c>
      <c r="E571" s="63" t="str">
        <f>TEXT(Tabela2[[#This Row],[Semana]],"mmmm")</f>
        <v>outubro</v>
      </c>
      <c r="F571" s="56" t="str">
        <f>IF(MONTH(Tabela2[[#This Row],[Semana]])&lt;=6,"1ª Semestre","2ª Semestre")</f>
        <v>2ª Semestre</v>
      </c>
    </row>
    <row r="572" spans="1:6" x14ac:dyDescent="0.25">
      <c r="A572" s="57" t="s">
        <v>42</v>
      </c>
      <c r="B572" s="57">
        <v>66</v>
      </c>
      <c r="C572" s="50">
        <v>44865</v>
      </c>
      <c r="D572" s="63">
        <f>YEAR((C572))</f>
        <v>2022</v>
      </c>
      <c r="E572" s="63" t="str">
        <f>TEXT(Tabela2[[#This Row],[Semana]],"mmmm")</f>
        <v>outubro</v>
      </c>
      <c r="F572" s="56" t="str">
        <f>IF(MONTH(Tabela2[[#This Row],[Semana]])&lt;=6,"1ª Semestre","2ª Semestre")</f>
        <v>2ª Semestre</v>
      </c>
    </row>
    <row r="573" spans="1:6" x14ac:dyDescent="0.25">
      <c r="A573" s="57" t="s">
        <v>5</v>
      </c>
      <c r="B573" s="57">
        <v>129</v>
      </c>
      <c r="C573" s="50">
        <v>44872</v>
      </c>
      <c r="D573" s="63">
        <f t="shared" ref="D573:D578" si="19">YEAR((C573))</f>
        <v>2022</v>
      </c>
      <c r="E573" s="63" t="str">
        <f>TEXT(Tabela2[[#This Row],[Semana]],"mmmm")</f>
        <v>novembro</v>
      </c>
      <c r="F573" s="56" t="str">
        <f>IF(MONTH(Tabela2[[#This Row],[Semana]])&lt;=6,"1ª Semestre","2ª Semestre")</f>
        <v>2ª Semestre</v>
      </c>
    </row>
    <row r="574" spans="1:6" x14ac:dyDescent="0.25">
      <c r="A574" s="57" t="s">
        <v>8</v>
      </c>
      <c r="B574" s="57">
        <v>11</v>
      </c>
      <c r="C574" s="50">
        <v>44872</v>
      </c>
      <c r="D574" s="63">
        <f t="shared" si="19"/>
        <v>2022</v>
      </c>
      <c r="E574" s="63" t="str">
        <f>TEXT(Tabela2[[#This Row],[Semana]],"mmmm")</f>
        <v>novembro</v>
      </c>
      <c r="F574" s="56" t="str">
        <f>IF(MONTH(Tabela2[[#This Row],[Semana]])&lt;=6,"1ª Semestre","2ª Semestre")</f>
        <v>2ª Semestre</v>
      </c>
    </row>
    <row r="575" spans="1:6" x14ac:dyDescent="0.25">
      <c r="A575" s="57" t="s">
        <v>9</v>
      </c>
      <c r="B575" s="57">
        <v>5</v>
      </c>
      <c r="C575" s="50">
        <v>44872</v>
      </c>
      <c r="D575" s="63">
        <f t="shared" si="19"/>
        <v>2022</v>
      </c>
      <c r="E575" s="63" t="str">
        <f>TEXT(Tabela2[[#This Row],[Semana]],"mmmm")</f>
        <v>novembro</v>
      </c>
      <c r="F575" s="56" t="str">
        <f>IF(MONTH(Tabela2[[#This Row],[Semana]])&lt;=6,"1ª Semestre","2ª Semestre")</f>
        <v>2ª Semestre</v>
      </c>
    </row>
    <row r="576" spans="1:6" x14ac:dyDescent="0.25">
      <c r="A576" s="57" t="s">
        <v>7</v>
      </c>
      <c r="B576" s="57">
        <v>0</v>
      </c>
      <c r="C576" s="50">
        <v>44872</v>
      </c>
      <c r="D576" s="63">
        <f t="shared" si="19"/>
        <v>2022</v>
      </c>
      <c r="E576" s="63" t="str">
        <f>TEXT(Tabela2[[#This Row],[Semana]],"mmmm")</f>
        <v>novembro</v>
      </c>
      <c r="F576" s="56" t="str">
        <f>IF(MONTH(Tabela2[[#This Row],[Semana]])&lt;=6,"1ª Semestre","2ª Semestre")</f>
        <v>2ª Semestre</v>
      </c>
    </row>
    <row r="577" spans="1:6" x14ac:dyDescent="0.25">
      <c r="A577" s="57" t="s">
        <v>6</v>
      </c>
      <c r="B577" s="57">
        <v>26</v>
      </c>
      <c r="C577" s="50">
        <v>44872</v>
      </c>
      <c r="D577" s="63">
        <f t="shared" si="19"/>
        <v>2022</v>
      </c>
      <c r="E577" s="63" t="str">
        <f>TEXT(Tabela2[[#This Row],[Semana]],"mmmm")</f>
        <v>novembro</v>
      </c>
      <c r="F577" s="56" t="str">
        <f>IF(MONTH(Tabela2[[#This Row],[Semana]])&lt;=6,"1ª Semestre","2ª Semestre")</f>
        <v>2ª Semestre</v>
      </c>
    </row>
    <row r="578" spans="1:6" x14ac:dyDescent="0.25">
      <c r="A578" s="57" t="s">
        <v>10</v>
      </c>
      <c r="B578" s="57">
        <v>17</v>
      </c>
      <c r="C578" s="50">
        <v>44872</v>
      </c>
      <c r="D578" s="63">
        <f t="shared" si="19"/>
        <v>2022</v>
      </c>
      <c r="E578" s="63" t="str">
        <f>TEXT(Tabela2[[#This Row],[Semana]],"mmmm")</f>
        <v>novembro</v>
      </c>
      <c r="F578" s="56" t="str">
        <f>IF(MONTH(Tabela2[[#This Row],[Semana]])&lt;=6,"1ª Semestre","2ª Semestre")</f>
        <v>2ª Semestre</v>
      </c>
    </row>
    <row r="579" spans="1:6" x14ac:dyDescent="0.25">
      <c r="A579" s="57" t="s">
        <v>42</v>
      </c>
      <c r="B579" s="57">
        <v>214</v>
      </c>
      <c r="C579" s="50">
        <v>44872</v>
      </c>
      <c r="D579" s="63">
        <f>YEAR((C579))</f>
        <v>2022</v>
      </c>
      <c r="E579" s="63" t="str">
        <f>TEXT(Tabela2[[#This Row],[Semana]],"mmmm")</f>
        <v>novembro</v>
      </c>
      <c r="F579" s="56" t="str">
        <f>IF(MONTH(Tabela2[[#This Row],[Semana]])&lt;=6,"1ª Semestre","2ª Semestre")</f>
        <v>2ª Semestre</v>
      </c>
    </row>
    <row r="580" spans="1:6" x14ac:dyDescent="0.25">
      <c r="A580" s="57" t="s">
        <v>5</v>
      </c>
      <c r="B580" s="57">
        <v>17</v>
      </c>
      <c r="C580" s="50">
        <v>44879</v>
      </c>
      <c r="D580" s="63">
        <f t="shared" ref="D580:D585" si="20">YEAR((C580))</f>
        <v>2022</v>
      </c>
      <c r="E580" s="63" t="str">
        <f>TEXT(Tabela2[[#This Row],[Semana]],"mmmm")</f>
        <v>novembro</v>
      </c>
      <c r="F580" s="56" t="str">
        <f>IF(MONTH(Tabela2[[#This Row],[Semana]])&lt;=6,"1ª Semestre","2ª Semestre")</f>
        <v>2ª Semestre</v>
      </c>
    </row>
    <row r="581" spans="1:6" x14ac:dyDescent="0.25">
      <c r="A581" s="57" t="s">
        <v>8</v>
      </c>
      <c r="B581" s="57">
        <v>2</v>
      </c>
      <c r="C581" s="50">
        <v>44879</v>
      </c>
      <c r="D581" s="63">
        <f t="shared" si="20"/>
        <v>2022</v>
      </c>
      <c r="E581" s="63" t="str">
        <f>TEXT(Tabela2[[#This Row],[Semana]],"mmmm")</f>
        <v>novembro</v>
      </c>
      <c r="F581" s="56" t="str">
        <f>IF(MONTH(Tabela2[[#This Row],[Semana]])&lt;=6,"1ª Semestre","2ª Semestre")</f>
        <v>2ª Semestre</v>
      </c>
    </row>
    <row r="582" spans="1:6" x14ac:dyDescent="0.25">
      <c r="A582" s="57" t="s">
        <v>9</v>
      </c>
      <c r="B582" s="57">
        <v>3</v>
      </c>
      <c r="C582" s="50">
        <v>44879</v>
      </c>
      <c r="D582" s="63">
        <f t="shared" si="20"/>
        <v>2022</v>
      </c>
      <c r="E582" s="63" t="str">
        <f>TEXT(Tabela2[[#This Row],[Semana]],"mmmm")</f>
        <v>novembro</v>
      </c>
      <c r="F582" s="56" t="str">
        <f>IF(MONTH(Tabela2[[#This Row],[Semana]])&lt;=6,"1ª Semestre","2ª Semestre")</f>
        <v>2ª Semestre</v>
      </c>
    </row>
    <row r="583" spans="1:6" x14ac:dyDescent="0.25">
      <c r="A583" s="57" t="s">
        <v>7</v>
      </c>
      <c r="B583" s="57">
        <v>0</v>
      </c>
      <c r="C583" s="50">
        <v>44879</v>
      </c>
      <c r="D583" s="63">
        <f t="shared" si="20"/>
        <v>2022</v>
      </c>
      <c r="E583" s="63" t="str">
        <f>TEXT(Tabela2[[#This Row],[Semana]],"mmmm")</f>
        <v>novembro</v>
      </c>
      <c r="F583" s="56" t="str">
        <f>IF(MONTH(Tabela2[[#This Row],[Semana]])&lt;=6,"1ª Semestre","2ª Semestre")</f>
        <v>2ª Semestre</v>
      </c>
    </row>
    <row r="584" spans="1:6" x14ac:dyDescent="0.25">
      <c r="A584" s="57" t="s">
        <v>6</v>
      </c>
      <c r="B584" s="57">
        <v>19</v>
      </c>
      <c r="C584" s="50">
        <v>44879</v>
      </c>
      <c r="D584" s="63">
        <f t="shared" si="20"/>
        <v>2022</v>
      </c>
      <c r="E584" s="63" t="str">
        <f>TEXT(Tabela2[[#This Row],[Semana]],"mmmm")</f>
        <v>novembro</v>
      </c>
      <c r="F584" s="56" t="str">
        <f>IF(MONTH(Tabela2[[#This Row],[Semana]])&lt;=6,"1ª Semestre","2ª Semestre")</f>
        <v>2ª Semestre</v>
      </c>
    </row>
    <row r="585" spans="1:6" x14ac:dyDescent="0.25">
      <c r="A585" s="57" t="s">
        <v>10</v>
      </c>
      <c r="B585" s="57">
        <v>2</v>
      </c>
      <c r="C585" s="50">
        <v>44879</v>
      </c>
      <c r="D585" s="63">
        <f t="shared" si="20"/>
        <v>2022</v>
      </c>
      <c r="E585" s="63" t="str">
        <f>TEXT(Tabela2[[#This Row],[Semana]],"mmmm")</f>
        <v>novembro</v>
      </c>
      <c r="F585" s="56" t="str">
        <f>IF(MONTH(Tabela2[[#This Row],[Semana]])&lt;=6,"1ª Semestre","2ª Semestre")</f>
        <v>2ª Semestre</v>
      </c>
    </row>
    <row r="586" spans="1:6" x14ac:dyDescent="0.25">
      <c r="A586" s="57" t="s">
        <v>42</v>
      </c>
      <c r="B586" s="57">
        <v>43</v>
      </c>
      <c r="C586" s="50">
        <v>44879</v>
      </c>
      <c r="D586" s="63">
        <f>YEAR((C586))</f>
        <v>2022</v>
      </c>
      <c r="E586" s="63" t="str">
        <f>TEXT(Tabela2[[#This Row],[Semana]],"mmmm")</f>
        <v>novembro</v>
      </c>
      <c r="F586" s="56" t="str">
        <f>IF(MONTH(Tabela2[[#This Row],[Semana]])&lt;=6,"1ª Semestre","2ª Semestre")</f>
        <v>2ª Semestre</v>
      </c>
    </row>
    <row r="587" spans="1:6" x14ac:dyDescent="0.25">
      <c r="A587" s="57" t="s">
        <v>5</v>
      </c>
      <c r="B587" s="57">
        <v>3</v>
      </c>
      <c r="C587" s="50">
        <v>44893</v>
      </c>
      <c r="D587" s="63">
        <f t="shared" ref="D587:D592" si="21">YEAR((C587))</f>
        <v>2022</v>
      </c>
      <c r="E587" s="63" t="str">
        <f>TEXT(Tabela2[[#This Row],[Semana]],"mmmm")</f>
        <v>novembro</v>
      </c>
      <c r="F587" s="56" t="str">
        <f>IF(MONTH(Tabela2[[#This Row],[Semana]])&lt;=6,"1ª Semestre","2ª Semestre")</f>
        <v>2ª Semestre</v>
      </c>
    </row>
    <row r="588" spans="1:6" x14ac:dyDescent="0.25">
      <c r="A588" s="57" t="s">
        <v>8</v>
      </c>
      <c r="B588" s="57">
        <v>0</v>
      </c>
      <c r="C588" s="50">
        <v>44893</v>
      </c>
      <c r="D588" s="63">
        <f t="shared" si="21"/>
        <v>2022</v>
      </c>
      <c r="E588" s="63" t="str">
        <f>TEXT(Tabela2[[#This Row],[Semana]],"mmmm")</f>
        <v>novembro</v>
      </c>
      <c r="F588" s="56" t="str">
        <f>IF(MONTH(Tabela2[[#This Row],[Semana]])&lt;=6,"1ª Semestre","2ª Semestre")</f>
        <v>2ª Semestre</v>
      </c>
    </row>
    <row r="589" spans="1:6" x14ac:dyDescent="0.25">
      <c r="A589" s="57" t="s">
        <v>9</v>
      </c>
      <c r="B589" s="57">
        <v>1</v>
      </c>
      <c r="C589" s="50">
        <v>44893</v>
      </c>
      <c r="D589" s="63">
        <f t="shared" si="21"/>
        <v>2022</v>
      </c>
      <c r="E589" s="63" t="str">
        <f>TEXT(Tabela2[[#This Row],[Semana]],"mmmm")</f>
        <v>novembro</v>
      </c>
      <c r="F589" s="56" t="str">
        <f>IF(MONTH(Tabela2[[#This Row],[Semana]])&lt;=6,"1ª Semestre","2ª Semestre")</f>
        <v>2ª Semestre</v>
      </c>
    </row>
    <row r="590" spans="1:6" x14ac:dyDescent="0.25">
      <c r="A590" s="57" t="s">
        <v>7</v>
      </c>
      <c r="B590" s="57">
        <v>0</v>
      </c>
      <c r="C590" s="50">
        <v>44893</v>
      </c>
      <c r="D590" s="63">
        <f t="shared" si="21"/>
        <v>2022</v>
      </c>
      <c r="E590" s="63" t="str">
        <f>TEXT(Tabela2[[#This Row],[Semana]],"mmmm")</f>
        <v>novembro</v>
      </c>
      <c r="F590" s="56" t="str">
        <f>IF(MONTH(Tabela2[[#This Row],[Semana]])&lt;=6,"1ª Semestre","2ª Semestre")</f>
        <v>2ª Semestre</v>
      </c>
    </row>
    <row r="591" spans="1:6" x14ac:dyDescent="0.25">
      <c r="A591" s="57" t="s">
        <v>6</v>
      </c>
      <c r="B591" s="57">
        <v>1</v>
      </c>
      <c r="C591" s="50">
        <v>44893</v>
      </c>
      <c r="D591" s="63">
        <f t="shared" si="21"/>
        <v>2022</v>
      </c>
      <c r="E591" s="63" t="str">
        <f>TEXT(Tabela2[[#This Row],[Semana]],"mmmm")</f>
        <v>novembro</v>
      </c>
      <c r="F591" s="56" t="str">
        <f>IF(MONTH(Tabela2[[#This Row],[Semana]])&lt;=6,"1ª Semestre","2ª Semestre")</f>
        <v>2ª Semestre</v>
      </c>
    </row>
    <row r="592" spans="1:6" x14ac:dyDescent="0.25">
      <c r="A592" s="57" t="s">
        <v>10</v>
      </c>
      <c r="B592" s="57">
        <v>3</v>
      </c>
      <c r="C592" s="50">
        <v>44893</v>
      </c>
      <c r="D592" s="63">
        <f t="shared" si="21"/>
        <v>2022</v>
      </c>
      <c r="E592" s="63" t="str">
        <f>TEXT(Tabela2[[#This Row],[Semana]],"mmmm")</f>
        <v>novembro</v>
      </c>
      <c r="F592" s="56" t="str">
        <f>IF(MONTH(Tabela2[[#This Row],[Semana]])&lt;=6,"1ª Semestre","2ª Semestre")</f>
        <v>2ª Semestre</v>
      </c>
    </row>
    <row r="593" spans="1:6" x14ac:dyDescent="0.25">
      <c r="A593" s="57" t="s">
        <v>42</v>
      </c>
      <c r="B593" s="57">
        <v>6</v>
      </c>
      <c r="C593" s="50">
        <v>44893</v>
      </c>
      <c r="D593" s="63">
        <f>YEAR((C593))</f>
        <v>2022</v>
      </c>
      <c r="E593" s="63" t="str">
        <f>TEXT(Tabela2[[#This Row],[Semana]],"mmmm")</f>
        <v>novembro</v>
      </c>
      <c r="F593" s="56" t="str">
        <f>IF(MONTH(Tabela2[[#This Row],[Semana]])&lt;=6,"1ª Semestre","2ª Semestre")</f>
        <v>2ª Semestre</v>
      </c>
    </row>
    <row r="594" spans="1:6" x14ac:dyDescent="0.25">
      <c r="A594" s="57" t="s">
        <v>5</v>
      </c>
      <c r="B594" s="57">
        <v>26</v>
      </c>
      <c r="C594" s="50">
        <v>44900</v>
      </c>
      <c r="D594" s="63">
        <f t="shared" ref="D594:D599" si="22">YEAR((C594))</f>
        <v>2022</v>
      </c>
      <c r="E594" s="63" t="str">
        <f>TEXT(Tabela2[[#This Row],[Semana]],"mmmm")</f>
        <v>dezembro</v>
      </c>
      <c r="F594" s="56" t="str">
        <f>IF(MONTH(Tabela2[[#This Row],[Semana]])&lt;=6,"1ª Semestre","2ª Semestre")</f>
        <v>2ª Semestre</v>
      </c>
    </row>
    <row r="595" spans="1:6" x14ac:dyDescent="0.25">
      <c r="A595" s="57" t="s">
        <v>8</v>
      </c>
      <c r="B595" s="57">
        <v>3</v>
      </c>
      <c r="C595" s="50">
        <v>44900</v>
      </c>
      <c r="D595" s="63">
        <f t="shared" si="22"/>
        <v>2022</v>
      </c>
      <c r="E595" s="63" t="str">
        <f>TEXT(Tabela2[[#This Row],[Semana]],"mmmm")</f>
        <v>dezembro</v>
      </c>
      <c r="F595" s="56" t="str">
        <f>IF(MONTH(Tabela2[[#This Row],[Semana]])&lt;=6,"1ª Semestre","2ª Semestre")</f>
        <v>2ª Semestre</v>
      </c>
    </row>
    <row r="596" spans="1:6" x14ac:dyDescent="0.25">
      <c r="A596" s="57" t="s">
        <v>9</v>
      </c>
      <c r="B596" s="57">
        <v>5</v>
      </c>
      <c r="C596" s="50">
        <v>44900</v>
      </c>
      <c r="D596" s="63">
        <f t="shared" si="22"/>
        <v>2022</v>
      </c>
      <c r="E596" s="63" t="str">
        <f>TEXT(Tabela2[[#This Row],[Semana]],"mmmm")</f>
        <v>dezembro</v>
      </c>
      <c r="F596" s="56" t="str">
        <f>IF(MONTH(Tabela2[[#This Row],[Semana]])&lt;=6,"1ª Semestre","2ª Semestre")</f>
        <v>2ª Semestre</v>
      </c>
    </row>
    <row r="597" spans="1:6" x14ac:dyDescent="0.25">
      <c r="A597" s="57" t="s">
        <v>7</v>
      </c>
      <c r="B597" s="57">
        <v>0</v>
      </c>
      <c r="C597" s="50">
        <v>44900</v>
      </c>
      <c r="D597" s="63">
        <f t="shared" si="22"/>
        <v>2022</v>
      </c>
      <c r="E597" s="63" t="str">
        <f>TEXT(Tabela2[[#This Row],[Semana]],"mmmm")</f>
        <v>dezembro</v>
      </c>
      <c r="F597" s="56" t="str">
        <f>IF(MONTH(Tabela2[[#This Row],[Semana]])&lt;=6,"1ª Semestre","2ª Semestre")</f>
        <v>2ª Semestre</v>
      </c>
    </row>
    <row r="598" spans="1:6" x14ac:dyDescent="0.25">
      <c r="A598" s="57" t="s">
        <v>6</v>
      </c>
      <c r="B598" s="57">
        <v>1</v>
      </c>
      <c r="C598" s="50">
        <v>44900</v>
      </c>
      <c r="D598" s="63">
        <f t="shared" si="22"/>
        <v>2022</v>
      </c>
      <c r="E598" s="63" t="str">
        <f>TEXT(Tabela2[[#This Row],[Semana]],"mmmm")</f>
        <v>dezembro</v>
      </c>
      <c r="F598" s="56" t="str">
        <f>IF(MONTH(Tabela2[[#This Row],[Semana]])&lt;=6,"1ª Semestre","2ª Semestre")</f>
        <v>2ª Semestre</v>
      </c>
    </row>
    <row r="599" spans="1:6" x14ac:dyDescent="0.25">
      <c r="A599" s="57" t="s">
        <v>10</v>
      </c>
      <c r="B599" s="57">
        <v>4</v>
      </c>
      <c r="C599" s="50">
        <v>44900</v>
      </c>
      <c r="D599" s="63">
        <f t="shared" si="22"/>
        <v>2022</v>
      </c>
      <c r="E599" s="63" t="str">
        <f>TEXT(Tabela2[[#This Row],[Semana]],"mmmm")</f>
        <v>dezembro</v>
      </c>
      <c r="F599" s="56" t="str">
        <f>IF(MONTH(Tabela2[[#This Row],[Semana]])&lt;=6,"1ª Semestre","2ª Semestre")</f>
        <v>2ª Semestre</v>
      </c>
    </row>
    <row r="600" spans="1:6" x14ac:dyDescent="0.25">
      <c r="A600" s="57" t="s">
        <v>42</v>
      </c>
      <c r="B600" s="57">
        <v>56</v>
      </c>
      <c r="C600" s="50">
        <v>44900</v>
      </c>
      <c r="D600" s="63">
        <f>YEAR((C600))</f>
        <v>2022</v>
      </c>
      <c r="E600" s="63" t="str">
        <f>TEXT(Tabela2[[#This Row],[Semana]],"mmmm")</f>
        <v>dezembro</v>
      </c>
      <c r="F600" s="56" t="str">
        <f>IF(MONTH(Tabela2[[#This Row],[Semana]])&lt;=6,"1ª Semestre","2ª Semestre")</f>
        <v>2ª Semestre</v>
      </c>
    </row>
    <row r="601" spans="1:6" x14ac:dyDescent="0.25">
      <c r="A601" s="57" t="s">
        <v>5</v>
      </c>
      <c r="B601" s="57">
        <v>3</v>
      </c>
      <c r="C601" s="50">
        <v>44907</v>
      </c>
      <c r="D601" s="63">
        <f t="shared" ref="D601:D606" si="23">YEAR((C601))</f>
        <v>2022</v>
      </c>
      <c r="E601" s="63" t="str">
        <f>TEXT(Tabela2[[#This Row],[Semana]],"mmmm")</f>
        <v>dezembro</v>
      </c>
      <c r="F601" s="56" t="str">
        <f>IF(MONTH(Tabela2[[#This Row],[Semana]])&lt;=6,"1ª Semestre","2ª Semestre")</f>
        <v>2ª Semestre</v>
      </c>
    </row>
    <row r="602" spans="1:6" x14ac:dyDescent="0.25">
      <c r="A602" s="57" t="s">
        <v>8</v>
      </c>
      <c r="B602" s="57">
        <v>0</v>
      </c>
      <c r="C602" s="50">
        <v>44907</v>
      </c>
      <c r="D602" s="63">
        <f t="shared" si="23"/>
        <v>2022</v>
      </c>
      <c r="E602" s="63" t="str">
        <f>TEXT(Tabela2[[#This Row],[Semana]],"mmmm")</f>
        <v>dezembro</v>
      </c>
      <c r="F602" s="56" t="str">
        <f>IF(MONTH(Tabela2[[#This Row],[Semana]])&lt;=6,"1ª Semestre","2ª Semestre")</f>
        <v>2ª Semestre</v>
      </c>
    </row>
    <row r="603" spans="1:6" x14ac:dyDescent="0.25">
      <c r="A603" s="57" t="s">
        <v>9</v>
      </c>
      <c r="B603" s="57">
        <v>0</v>
      </c>
      <c r="C603" s="50">
        <v>44907</v>
      </c>
      <c r="D603" s="63">
        <f t="shared" si="23"/>
        <v>2022</v>
      </c>
      <c r="E603" s="63" t="str">
        <f>TEXT(Tabela2[[#This Row],[Semana]],"mmmm")</f>
        <v>dezembro</v>
      </c>
      <c r="F603" s="56" t="str">
        <f>IF(MONTH(Tabela2[[#This Row],[Semana]])&lt;=6,"1ª Semestre","2ª Semestre")</f>
        <v>2ª Semestre</v>
      </c>
    </row>
    <row r="604" spans="1:6" x14ac:dyDescent="0.25">
      <c r="A604" s="57" t="s">
        <v>7</v>
      </c>
      <c r="B604" s="57">
        <v>0</v>
      </c>
      <c r="C604" s="50">
        <v>44907</v>
      </c>
      <c r="D604" s="63">
        <f t="shared" si="23"/>
        <v>2022</v>
      </c>
      <c r="E604" s="63" t="str">
        <f>TEXT(Tabela2[[#This Row],[Semana]],"mmmm")</f>
        <v>dezembro</v>
      </c>
      <c r="F604" s="56" t="str">
        <f>IF(MONTH(Tabela2[[#This Row],[Semana]])&lt;=6,"1ª Semestre","2ª Semestre")</f>
        <v>2ª Semestre</v>
      </c>
    </row>
    <row r="605" spans="1:6" x14ac:dyDescent="0.25">
      <c r="A605" s="57" t="s">
        <v>6</v>
      </c>
      <c r="B605" s="57">
        <v>1</v>
      </c>
      <c r="C605" s="50">
        <v>44907</v>
      </c>
      <c r="D605" s="63">
        <f t="shared" si="23"/>
        <v>2022</v>
      </c>
      <c r="E605" s="63" t="str">
        <f>TEXT(Tabela2[[#This Row],[Semana]],"mmmm")</f>
        <v>dezembro</v>
      </c>
      <c r="F605" s="56" t="str">
        <f>IF(MONTH(Tabela2[[#This Row],[Semana]])&lt;=6,"1ª Semestre","2ª Semestre")</f>
        <v>2ª Semestre</v>
      </c>
    </row>
    <row r="606" spans="1:6" x14ac:dyDescent="0.25">
      <c r="A606" s="57" t="s">
        <v>10</v>
      </c>
      <c r="B606" s="57">
        <v>0</v>
      </c>
      <c r="C606" s="50">
        <v>44907</v>
      </c>
      <c r="D606" s="63">
        <f t="shared" si="23"/>
        <v>2022</v>
      </c>
      <c r="E606" s="63" t="str">
        <f>TEXT(Tabela2[[#This Row],[Semana]],"mmmm")</f>
        <v>dezembro</v>
      </c>
      <c r="F606" s="56" t="str">
        <f>IF(MONTH(Tabela2[[#This Row],[Semana]])&lt;=6,"1ª Semestre","2ª Semestre")</f>
        <v>2ª Semestre</v>
      </c>
    </row>
    <row r="607" spans="1:6" x14ac:dyDescent="0.25">
      <c r="A607" s="57" t="s">
        <v>42</v>
      </c>
      <c r="B607" s="57">
        <v>4</v>
      </c>
      <c r="C607" s="50">
        <v>44907</v>
      </c>
      <c r="D607" s="63">
        <f>YEAR((C607))</f>
        <v>2022</v>
      </c>
      <c r="E607" s="63" t="str">
        <f>TEXT(Tabela2[[#This Row],[Semana]],"mmmm")</f>
        <v>dezembro</v>
      </c>
      <c r="F607" s="56" t="str">
        <f>IF(MONTH(Tabela2[[#This Row],[Semana]])&lt;=6,"1ª Semestre","2ª Semestre")</f>
        <v>2ª Semestre</v>
      </c>
    </row>
    <row r="608" spans="1:6" x14ac:dyDescent="0.25">
      <c r="A608" s="57" t="s">
        <v>5</v>
      </c>
      <c r="B608" s="57">
        <v>3</v>
      </c>
      <c r="C608" s="50">
        <v>44914</v>
      </c>
      <c r="D608" s="63">
        <f t="shared" ref="D608:D613" si="24">YEAR((C608))</f>
        <v>2022</v>
      </c>
      <c r="E608" s="63" t="str">
        <f>TEXT(Tabela2[[#This Row],[Semana]],"mmmm")</f>
        <v>dezembro</v>
      </c>
      <c r="F608" s="56" t="str">
        <f>IF(MONTH(Tabela2[[#This Row],[Semana]])&lt;=6,"1ª Semestre","2ª Semestre")</f>
        <v>2ª Semestre</v>
      </c>
    </row>
    <row r="609" spans="1:6" x14ac:dyDescent="0.25">
      <c r="A609" s="57" t="s">
        <v>8</v>
      </c>
      <c r="B609" s="57">
        <v>0</v>
      </c>
      <c r="C609" s="50">
        <v>44914</v>
      </c>
      <c r="D609" s="63">
        <f t="shared" si="24"/>
        <v>2022</v>
      </c>
      <c r="E609" s="63" t="str">
        <f>TEXT(Tabela2[[#This Row],[Semana]],"mmmm")</f>
        <v>dezembro</v>
      </c>
      <c r="F609" s="56" t="str">
        <f>IF(MONTH(Tabela2[[#This Row],[Semana]])&lt;=6,"1ª Semestre","2ª Semestre")</f>
        <v>2ª Semestre</v>
      </c>
    </row>
    <row r="610" spans="1:6" x14ac:dyDescent="0.25">
      <c r="A610" s="57" t="s">
        <v>9</v>
      </c>
      <c r="B610" s="57">
        <v>2</v>
      </c>
      <c r="C610" s="50">
        <v>44914</v>
      </c>
      <c r="D610" s="63">
        <f t="shared" si="24"/>
        <v>2022</v>
      </c>
      <c r="E610" s="63" t="str">
        <f>TEXT(Tabela2[[#This Row],[Semana]],"mmmm")</f>
        <v>dezembro</v>
      </c>
      <c r="F610" s="56" t="str">
        <f>IF(MONTH(Tabela2[[#This Row],[Semana]])&lt;=6,"1ª Semestre","2ª Semestre")</f>
        <v>2ª Semestre</v>
      </c>
    </row>
    <row r="611" spans="1:6" x14ac:dyDescent="0.25">
      <c r="A611" s="57" t="s">
        <v>7</v>
      </c>
      <c r="B611" s="57">
        <v>0</v>
      </c>
      <c r="C611" s="50">
        <v>44914</v>
      </c>
      <c r="D611" s="63">
        <f t="shared" si="24"/>
        <v>2022</v>
      </c>
      <c r="E611" s="63" t="str">
        <f>TEXT(Tabela2[[#This Row],[Semana]],"mmmm")</f>
        <v>dezembro</v>
      </c>
      <c r="F611" s="56" t="str">
        <f>IF(MONTH(Tabela2[[#This Row],[Semana]])&lt;=6,"1ª Semestre","2ª Semestre")</f>
        <v>2ª Semestre</v>
      </c>
    </row>
    <row r="612" spans="1:6" x14ac:dyDescent="0.25">
      <c r="A612" s="57" t="s">
        <v>6</v>
      </c>
      <c r="B612" s="57">
        <v>3</v>
      </c>
      <c r="C612" s="50">
        <v>44914</v>
      </c>
      <c r="D612" s="63">
        <f t="shared" si="24"/>
        <v>2022</v>
      </c>
      <c r="E612" s="63" t="str">
        <f>TEXT(Tabela2[[#This Row],[Semana]],"mmmm")</f>
        <v>dezembro</v>
      </c>
      <c r="F612" s="56" t="str">
        <f>IF(MONTH(Tabela2[[#This Row],[Semana]])&lt;=6,"1ª Semestre","2ª Semestre")</f>
        <v>2ª Semestre</v>
      </c>
    </row>
    <row r="613" spans="1:6" x14ac:dyDescent="0.25">
      <c r="A613" s="57" t="s">
        <v>10</v>
      </c>
      <c r="B613" s="57">
        <v>0</v>
      </c>
      <c r="C613" s="50">
        <v>44914</v>
      </c>
      <c r="D613" s="63">
        <f t="shared" si="24"/>
        <v>2022</v>
      </c>
      <c r="E613" s="63" t="str">
        <f>TEXT(Tabela2[[#This Row],[Semana]],"mmmm")</f>
        <v>dezembro</v>
      </c>
      <c r="F613" s="56" t="str">
        <f>IF(MONTH(Tabela2[[#This Row],[Semana]])&lt;=6,"1ª Semestre","2ª Semestre")</f>
        <v>2ª Semestre</v>
      </c>
    </row>
    <row r="614" spans="1:6" x14ac:dyDescent="0.25">
      <c r="A614" s="57" t="s">
        <v>42</v>
      </c>
      <c r="B614" s="57">
        <v>8</v>
      </c>
      <c r="C614" s="50">
        <v>44914</v>
      </c>
      <c r="D614" s="63">
        <f>YEAR((C614))</f>
        <v>2022</v>
      </c>
      <c r="E614" s="63" t="str">
        <f>TEXT(Tabela2[[#This Row],[Semana]],"mmmm")</f>
        <v>dezembro</v>
      </c>
      <c r="F614" s="56" t="str">
        <f>IF(MONTH(Tabela2[[#This Row],[Semana]])&lt;=6,"1ª Semestre","2ª Semestre")</f>
        <v>2ª Semestre</v>
      </c>
    </row>
    <row r="615" spans="1:6" x14ac:dyDescent="0.25">
      <c r="A615" s="57" t="s">
        <v>5</v>
      </c>
      <c r="B615" s="57">
        <v>14</v>
      </c>
      <c r="C615" s="50">
        <v>44921</v>
      </c>
      <c r="D615" s="63">
        <f t="shared" ref="D615:D620" si="25">YEAR((C615))</f>
        <v>2022</v>
      </c>
      <c r="E615" s="63" t="str">
        <f>TEXT(Tabela2[[#This Row],[Semana]],"mmmm")</f>
        <v>dezembro</v>
      </c>
      <c r="F615" s="56" t="str">
        <f>IF(MONTH(Tabela2[[#This Row],[Semana]])&lt;=6,"1ª Semestre","2ª Semestre")</f>
        <v>2ª Semestre</v>
      </c>
    </row>
    <row r="616" spans="1:6" x14ac:dyDescent="0.25">
      <c r="A616" s="57" t="s">
        <v>8</v>
      </c>
      <c r="B616" s="57">
        <v>1</v>
      </c>
      <c r="C616" s="50">
        <v>44921</v>
      </c>
      <c r="D616" s="63">
        <f t="shared" si="25"/>
        <v>2022</v>
      </c>
      <c r="E616" s="63" t="str">
        <f>TEXT(Tabela2[[#This Row],[Semana]],"mmmm")</f>
        <v>dezembro</v>
      </c>
      <c r="F616" s="56" t="str">
        <f>IF(MONTH(Tabela2[[#This Row],[Semana]])&lt;=6,"1ª Semestre","2ª Semestre")</f>
        <v>2ª Semestre</v>
      </c>
    </row>
    <row r="617" spans="1:6" x14ac:dyDescent="0.25">
      <c r="A617" s="57" t="s">
        <v>9</v>
      </c>
      <c r="B617" s="57">
        <v>1</v>
      </c>
      <c r="C617" s="50">
        <v>44921</v>
      </c>
      <c r="D617" s="63">
        <f t="shared" si="25"/>
        <v>2022</v>
      </c>
      <c r="E617" s="63" t="str">
        <f>TEXT(Tabela2[[#This Row],[Semana]],"mmmm")</f>
        <v>dezembro</v>
      </c>
      <c r="F617" s="56" t="str">
        <f>IF(MONTH(Tabela2[[#This Row],[Semana]])&lt;=6,"1ª Semestre","2ª Semestre")</f>
        <v>2ª Semestre</v>
      </c>
    </row>
    <row r="618" spans="1:6" x14ac:dyDescent="0.25">
      <c r="A618" s="57" t="s">
        <v>7</v>
      </c>
      <c r="B618" s="57">
        <v>0</v>
      </c>
      <c r="C618" s="50">
        <v>44921</v>
      </c>
      <c r="D618" s="63">
        <f t="shared" si="25"/>
        <v>2022</v>
      </c>
      <c r="E618" s="63" t="str">
        <f>TEXT(Tabela2[[#This Row],[Semana]],"mmmm")</f>
        <v>dezembro</v>
      </c>
      <c r="F618" s="56" t="str">
        <f>IF(MONTH(Tabela2[[#This Row],[Semana]])&lt;=6,"1ª Semestre","2ª Semestre")</f>
        <v>2ª Semestre</v>
      </c>
    </row>
    <row r="619" spans="1:6" x14ac:dyDescent="0.25">
      <c r="A619" s="57" t="s">
        <v>6</v>
      </c>
      <c r="B619" s="57">
        <v>0</v>
      </c>
      <c r="C619" s="50">
        <v>44921</v>
      </c>
      <c r="D619" s="63">
        <f t="shared" si="25"/>
        <v>2022</v>
      </c>
      <c r="E619" s="63" t="str">
        <f>TEXT(Tabela2[[#This Row],[Semana]],"mmmm")</f>
        <v>dezembro</v>
      </c>
      <c r="F619" s="56" t="str">
        <f>IF(MONTH(Tabela2[[#This Row],[Semana]])&lt;=6,"1ª Semestre","2ª Semestre")</f>
        <v>2ª Semestre</v>
      </c>
    </row>
    <row r="620" spans="1:6" x14ac:dyDescent="0.25">
      <c r="A620" s="57" t="s">
        <v>10</v>
      </c>
      <c r="B620" s="57">
        <v>0</v>
      </c>
      <c r="C620" s="50">
        <v>44921</v>
      </c>
      <c r="D620" s="63">
        <f t="shared" si="25"/>
        <v>2022</v>
      </c>
      <c r="E620" s="63" t="str">
        <f>TEXT(Tabela2[[#This Row],[Semana]],"mmmm")</f>
        <v>dezembro</v>
      </c>
      <c r="F620" s="56" t="str">
        <f>IF(MONTH(Tabela2[[#This Row],[Semana]])&lt;=6,"1ª Semestre","2ª Semestre")</f>
        <v>2ª Semestre</v>
      </c>
    </row>
    <row r="621" spans="1:6" x14ac:dyDescent="0.25">
      <c r="A621" s="57" t="s">
        <v>42</v>
      </c>
      <c r="B621" s="57">
        <v>17</v>
      </c>
      <c r="C621" s="50">
        <v>44921</v>
      </c>
      <c r="D621" s="63">
        <f>YEAR((C621))</f>
        <v>2022</v>
      </c>
      <c r="E621" s="63" t="str">
        <f>TEXT(Tabela2[[#This Row],[Semana]],"mmmm")</f>
        <v>dezembro</v>
      </c>
      <c r="F621" s="56" t="str">
        <f>IF(MONTH(Tabela2[[#This Row],[Semana]])&lt;=6,"1ª Semestre","2ª Semestre")</f>
        <v>2ª Semestre</v>
      </c>
    </row>
    <row r="622" spans="1:6" x14ac:dyDescent="0.25">
      <c r="A622" s="57" t="s">
        <v>5</v>
      </c>
      <c r="B622" s="57">
        <v>29</v>
      </c>
      <c r="C622" s="50">
        <v>44928</v>
      </c>
      <c r="D622" s="63">
        <f t="shared" ref="D622:D626" si="26">YEAR((C622))</f>
        <v>2023</v>
      </c>
      <c r="E622" s="63" t="str">
        <f>TEXT(Tabela2[[#This Row],[Semana]],"mmmm")</f>
        <v>janeiro</v>
      </c>
      <c r="F622" s="56" t="str">
        <f>IF(MONTH(Tabela2[[#This Row],[Semana]])&lt;=6,"1ª Semestre","2ª Semestre")</f>
        <v>1ª Semestre</v>
      </c>
    </row>
    <row r="623" spans="1:6" x14ac:dyDescent="0.25">
      <c r="A623" s="57" t="s">
        <v>8</v>
      </c>
      <c r="B623" s="57">
        <v>3</v>
      </c>
      <c r="C623" s="50">
        <v>44928</v>
      </c>
      <c r="D623" s="63">
        <f t="shared" si="26"/>
        <v>2023</v>
      </c>
      <c r="E623" s="63" t="str">
        <f>TEXT(Tabela2[[#This Row],[Semana]],"mmmm")</f>
        <v>janeiro</v>
      </c>
      <c r="F623" s="56" t="str">
        <f>IF(MONTH(Tabela2[[#This Row],[Semana]])&lt;=6,"1ª Semestre","2ª Semestre")</f>
        <v>1ª Semestre</v>
      </c>
    </row>
    <row r="624" spans="1:6" x14ac:dyDescent="0.25">
      <c r="A624" s="57" t="s">
        <v>9</v>
      </c>
      <c r="B624" s="57">
        <v>10</v>
      </c>
      <c r="C624" s="50">
        <v>44928</v>
      </c>
      <c r="D624" s="63">
        <f t="shared" si="26"/>
        <v>2023</v>
      </c>
      <c r="E624" s="63" t="str">
        <f>TEXT(Tabela2[[#This Row],[Semana]],"mmmm")</f>
        <v>janeiro</v>
      </c>
      <c r="F624" s="56" t="str">
        <f>IF(MONTH(Tabela2[[#This Row],[Semana]])&lt;=6,"1ª Semestre","2ª Semestre")</f>
        <v>1ª Semestre</v>
      </c>
    </row>
    <row r="625" spans="1:6" x14ac:dyDescent="0.25">
      <c r="A625" s="57" t="s">
        <v>7</v>
      </c>
      <c r="B625" s="57">
        <v>0</v>
      </c>
      <c r="C625" s="50">
        <v>44928</v>
      </c>
      <c r="D625" s="63">
        <f t="shared" si="26"/>
        <v>2023</v>
      </c>
      <c r="E625" s="63" t="str">
        <f>TEXT(Tabela2[[#This Row],[Semana]],"mmmm")</f>
        <v>janeiro</v>
      </c>
      <c r="F625" s="56" t="str">
        <f>IF(MONTH(Tabela2[[#This Row],[Semana]])&lt;=6,"1ª Semestre","2ª Semestre")</f>
        <v>1ª Semestre</v>
      </c>
    </row>
    <row r="626" spans="1:6" x14ac:dyDescent="0.25">
      <c r="A626" s="57" t="s">
        <v>6</v>
      </c>
      <c r="B626" s="57">
        <v>11</v>
      </c>
      <c r="C626" s="50">
        <v>44928</v>
      </c>
      <c r="D626" s="63">
        <f t="shared" si="26"/>
        <v>2023</v>
      </c>
      <c r="E626" s="63" t="str">
        <f>TEXT(Tabela2[[#This Row],[Semana]],"mmmm")</f>
        <v>janeiro</v>
      </c>
      <c r="F626" s="56" t="str">
        <f>IF(MONTH(Tabela2[[#This Row],[Semana]])&lt;=6,"1ª Semestre","2ª Semestre")</f>
        <v>1ª Semestre</v>
      </c>
    </row>
    <row r="627" spans="1:6" x14ac:dyDescent="0.25">
      <c r="A627" s="57" t="s">
        <v>10</v>
      </c>
      <c r="B627" s="57">
        <v>11</v>
      </c>
      <c r="C627" s="50">
        <v>44928</v>
      </c>
      <c r="D627" s="63">
        <f>YEAR((C627))</f>
        <v>2023</v>
      </c>
      <c r="E627" s="63" t="str">
        <f>TEXT(Tabela2[[#This Row],[Semana]],"mmmm")</f>
        <v>janeiro</v>
      </c>
      <c r="F627" s="56" t="str">
        <f>IF(MONTH(Tabela2[[#This Row],[Semana]])&lt;=6,"1ª Semestre","2ª Semestre")</f>
        <v>1ª Semestre</v>
      </c>
    </row>
    <row r="628" spans="1:6" x14ac:dyDescent="0.25">
      <c r="A628" s="57" t="s">
        <v>42</v>
      </c>
      <c r="B628" s="57">
        <v>65</v>
      </c>
      <c r="C628" s="50">
        <v>44928</v>
      </c>
      <c r="D628" s="63">
        <f>YEAR((C628))</f>
        <v>2023</v>
      </c>
      <c r="E628" s="63" t="str">
        <f>TEXT(Tabela2[[#This Row],[Semana]],"mmmm")</f>
        <v>janeiro</v>
      </c>
      <c r="F628" s="56" t="str">
        <f>IF(MONTH(Tabela2[[#This Row],[Semana]])&lt;=6,"1ª Semestre","2ª Semestre")</f>
        <v>1ª Semestre</v>
      </c>
    </row>
    <row r="629" spans="1:6" x14ac:dyDescent="0.25">
      <c r="A629" s="57" t="s">
        <v>5</v>
      </c>
      <c r="B629" s="57">
        <v>11</v>
      </c>
      <c r="C629" s="50">
        <v>44935</v>
      </c>
      <c r="D629" s="63">
        <f t="shared" ref="D629:D634" si="27">YEAR((C629))</f>
        <v>2023</v>
      </c>
      <c r="E629" s="63" t="str">
        <f>TEXT(Tabela2[[#This Row],[Semana]],"mmmm")</f>
        <v>janeiro</v>
      </c>
      <c r="F629" s="56" t="str">
        <f>IF(MONTH(Tabela2[[#This Row],[Semana]])&lt;=6,"1ª Semestre","2ª Semestre")</f>
        <v>1ª Semestre</v>
      </c>
    </row>
    <row r="630" spans="1:6" x14ac:dyDescent="0.25">
      <c r="A630" s="57" t="s">
        <v>8</v>
      </c>
      <c r="B630" s="57">
        <v>1</v>
      </c>
      <c r="C630" s="50">
        <v>44935</v>
      </c>
      <c r="D630" s="63">
        <f t="shared" si="27"/>
        <v>2023</v>
      </c>
      <c r="E630" s="63" t="str">
        <f>TEXT(Tabela2[[#This Row],[Semana]],"mmmm")</f>
        <v>janeiro</v>
      </c>
      <c r="F630" s="56" t="str">
        <f>IF(MONTH(Tabela2[[#This Row],[Semana]])&lt;=6,"1ª Semestre","2ª Semestre")</f>
        <v>1ª Semestre</v>
      </c>
    </row>
    <row r="631" spans="1:6" x14ac:dyDescent="0.25">
      <c r="A631" s="57" t="s">
        <v>9</v>
      </c>
      <c r="B631" s="57">
        <v>4</v>
      </c>
      <c r="C631" s="50">
        <v>44935</v>
      </c>
      <c r="D631" s="63">
        <f t="shared" si="27"/>
        <v>2023</v>
      </c>
      <c r="E631" s="63" t="str">
        <f>TEXT(Tabela2[[#This Row],[Semana]],"mmmm")</f>
        <v>janeiro</v>
      </c>
      <c r="F631" s="56" t="str">
        <f>IF(MONTH(Tabela2[[#This Row],[Semana]])&lt;=6,"1ª Semestre","2ª Semestre")</f>
        <v>1ª Semestre</v>
      </c>
    </row>
    <row r="632" spans="1:6" x14ac:dyDescent="0.25">
      <c r="A632" s="57" t="s">
        <v>7</v>
      </c>
      <c r="B632" s="57">
        <v>0</v>
      </c>
      <c r="C632" s="50">
        <v>44935</v>
      </c>
      <c r="D632" s="63">
        <f t="shared" si="27"/>
        <v>2023</v>
      </c>
      <c r="E632" s="63" t="str">
        <f>TEXT(Tabela2[[#This Row],[Semana]],"mmmm")</f>
        <v>janeiro</v>
      </c>
      <c r="F632" s="56" t="str">
        <f>IF(MONTH(Tabela2[[#This Row],[Semana]])&lt;=6,"1ª Semestre","2ª Semestre")</f>
        <v>1ª Semestre</v>
      </c>
    </row>
    <row r="633" spans="1:6" x14ac:dyDescent="0.25">
      <c r="A633" s="57" t="s">
        <v>6</v>
      </c>
      <c r="B633" s="57">
        <v>0</v>
      </c>
      <c r="C633" s="50">
        <v>44935</v>
      </c>
      <c r="D633" s="63">
        <f t="shared" si="27"/>
        <v>2023</v>
      </c>
      <c r="E633" s="63" t="str">
        <f>TEXT(Tabela2[[#This Row],[Semana]],"mmmm")</f>
        <v>janeiro</v>
      </c>
      <c r="F633" s="56" t="str">
        <f>IF(MONTH(Tabela2[[#This Row],[Semana]])&lt;=6,"1ª Semestre","2ª Semestre")</f>
        <v>1ª Semestre</v>
      </c>
    </row>
    <row r="634" spans="1:6" x14ac:dyDescent="0.25">
      <c r="A634" s="57" t="s">
        <v>10</v>
      </c>
      <c r="B634" s="57">
        <v>0</v>
      </c>
      <c r="C634" s="50">
        <v>44935</v>
      </c>
      <c r="D634" s="63">
        <f t="shared" si="27"/>
        <v>2023</v>
      </c>
      <c r="E634" s="63" t="str">
        <f>TEXT(Tabela2[[#This Row],[Semana]],"mmmm")</f>
        <v>janeiro</v>
      </c>
      <c r="F634" s="56" t="str">
        <f>IF(MONTH(Tabela2[[#This Row],[Semana]])&lt;=6,"1ª Semestre","2ª Semestre")</f>
        <v>1ª Semestre</v>
      </c>
    </row>
    <row r="635" spans="1:6" x14ac:dyDescent="0.25">
      <c r="A635" s="57" t="s">
        <v>42</v>
      </c>
      <c r="B635" s="57">
        <v>16</v>
      </c>
      <c r="C635" s="50">
        <v>44935</v>
      </c>
      <c r="D635" s="63">
        <f>YEAR((C635))</f>
        <v>2023</v>
      </c>
      <c r="E635" s="63" t="str">
        <f>TEXT(Tabela2[[#This Row],[Semana]],"mmmm")</f>
        <v>janeiro</v>
      </c>
      <c r="F635" s="56" t="str">
        <f>IF(MONTH(Tabela2[[#This Row],[Semana]])&lt;=6,"1ª Semestre","2ª Semestre")</f>
        <v>1ª Semestre</v>
      </c>
    </row>
    <row r="636" spans="1:6" x14ac:dyDescent="0.25">
      <c r="A636" s="57" t="s">
        <v>5</v>
      </c>
      <c r="B636" s="57">
        <v>61</v>
      </c>
      <c r="C636" s="50">
        <v>44942</v>
      </c>
      <c r="D636" s="63">
        <f t="shared" ref="D636:D641" si="28">YEAR((C636))</f>
        <v>2023</v>
      </c>
      <c r="E636" s="63" t="str">
        <f>TEXT(Tabela2[[#This Row],[Semana]],"mmmm")</f>
        <v>janeiro</v>
      </c>
      <c r="F636" s="56" t="str">
        <f>IF(MONTH(Tabela2[[#This Row],[Semana]])&lt;=6,"1ª Semestre","2ª Semestre")</f>
        <v>1ª Semestre</v>
      </c>
    </row>
    <row r="637" spans="1:6" x14ac:dyDescent="0.25">
      <c r="A637" s="57" t="s">
        <v>8</v>
      </c>
      <c r="B637" s="57">
        <v>2</v>
      </c>
      <c r="C637" s="50">
        <v>44942</v>
      </c>
      <c r="D637" s="63">
        <f t="shared" si="28"/>
        <v>2023</v>
      </c>
      <c r="E637" s="63" t="str">
        <f>TEXT(Tabela2[[#This Row],[Semana]],"mmmm")</f>
        <v>janeiro</v>
      </c>
      <c r="F637" s="56" t="str">
        <f>IF(MONTH(Tabela2[[#This Row],[Semana]])&lt;=6,"1ª Semestre","2ª Semestre")</f>
        <v>1ª Semestre</v>
      </c>
    </row>
    <row r="638" spans="1:6" x14ac:dyDescent="0.25">
      <c r="A638" s="57" t="s">
        <v>9</v>
      </c>
      <c r="B638" s="57">
        <v>17</v>
      </c>
      <c r="C638" s="50">
        <v>44942</v>
      </c>
      <c r="D638" s="63">
        <f t="shared" si="28"/>
        <v>2023</v>
      </c>
      <c r="E638" s="63" t="str">
        <f>TEXT(Tabela2[[#This Row],[Semana]],"mmmm")</f>
        <v>janeiro</v>
      </c>
      <c r="F638" s="56" t="str">
        <f>IF(MONTH(Tabela2[[#This Row],[Semana]])&lt;=6,"1ª Semestre","2ª Semestre")</f>
        <v>1ª Semestre</v>
      </c>
    </row>
    <row r="639" spans="1:6" x14ac:dyDescent="0.25">
      <c r="A639" s="57" t="s">
        <v>7</v>
      </c>
      <c r="B639" s="57">
        <v>0</v>
      </c>
      <c r="C639" s="50">
        <v>44942</v>
      </c>
      <c r="D639" s="63">
        <f t="shared" si="28"/>
        <v>2023</v>
      </c>
      <c r="E639" s="63" t="str">
        <f>TEXT(Tabela2[[#This Row],[Semana]],"mmmm")</f>
        <v>janeiro</v>
      </c>
      <c r="F639" s="56" t="str">
        <f>IF(MONTH(Tabela2[[#This Row],[Semana]])&lt;=6,"1ª Semestre","2ª Semestre")</f>
        <v>1ª Semestre</v>
      </c>
    </row>
    <row r="640" spans="1:6" x14ac:dyDescent="0.25">
      <c r="A640" s="57" t="s">
        <v>6</v>
      </c>
      <c r="B640" s="57">
        <v>17</v>
      </c>
      <c r="C640" s="50">
        <v>44942</v>
      </c>
      <c r="D640" s="63">
        <f t="shared" si="28"/>
        <v>2023</v>
      </c>
      <c r="E640" s="63" t="str">
        <f>TEXT(Tabela2[[#This Row],[Semana]],"mmmm")</f>
        <v>janeiro</v>
      </c>
      <c r="F640" s="56" t="str">
        <f>IF(MONTH(Tabela2[[#This Row],[Semana]])&lt;=6,"1ª Semestre","2ª Semestre")</f>
        <v>1ª Semestre</v>
      </c>
    </row>
    <row r="641" spans="1:6" x14ac:dyDescent="0.25">
      <c r="A641" s="57" t="s">
        <v>10</v>
      </c>
      <c r="B641" s="57">
        <v>15</v>
      </c>
      <c r="C641" s="50">
        <v>44942</v>
      </c>
      <c r="D641" s="63">
        <f t="shared" si="28"/>
        <v>2023</v>
      </c>
      <c r="E641" s="63" t="str">
        <f>TEXT(Tabela2[[#This Row],[Semana]],"mmmm")</f>
        <v>janeiro</v>
      </c>
      <c r="F641" s="56" t="str">
        <f>IF(MONTH(Tabela2[[#This Row],[Semana]])&lt;=6,"1ª Semestre","2ª Semestre")</f>
        <v>1ª Semestre</v>
      </c>
    </row>
    <row r="642" spans="1:6" x14ac:dyDescent="0.25">
      <c r="A642" s="57" t="s">
        <v>42</v>
      </c>
      <c r="B642" s="57">
        <v>127</v>
      </c>
      <c r="C642" s="50">
        <v>44942</v>
      </c>
      <c r="D642" s="63">
        <f>YEAR((C642))</f>
        <v>2023</v>
      </c>
      <c r="E642" s="63" t="str">
        <f>TEXT(Tabela2[[#This Row],[Semana]],"mmmm")</f>
        <v>janeiro</v>
      </c>
      <c r="F642" s="56" t="str">
        <f>IF(MONTH(Tabela2[[#This Row],[Semana]])&lt;=6,"1ª Semestre","2ª Semestre")</f>
        <v>1ª Semestre</v>
      </c>
    </row>
    <row r="643" spans="1:6" x14ac:dyDescent="0.25">
      <c r="A643" s="57" t="s">
        <v>5</v>
      </c>
      <c r="B643" s="57">
        <v>14</v>
      </c>
      <c r="C643" s="50">
        <v>44949</v>
      </c>
      <c r="D643" s="63">
        <f t="shared" ref="D643:D648" si="29">YEAR((C643))</f>
        <v>2023</v>
      </c>
      <c r="E643" s="63" t="str">
        <f>TEXT(Tabela2[[#This Row],[Semana]],"mmmm")</f>
        <v>janeiro</v>
      </c>
      <c r="F643" s="56" t="str">
        <f>IF(MONTH(Tabela2[[#This Row],[Semana]])&lt;=6,"1ª Semestre","2ª Semestre")</f>
        <v>1ª Semestre</v>
      </c>
    </row>
    <row r="644" spans="1:6" x14ac:dyDescent="0.25">
      <c r="A644" s="57" t="s">
        <v>8</v>
      </c>
      <c r="B644" s="57">
        <v>0</v>
      </c>
      <c r="C644" s="50">
        <v>44949</v>
      </c>
      <c r="D644" s="63">
        <f t="shared" si="29"/>
        <v>2023</v>
      </c>
      <c r="E644" s="63" t="str">
        <f>TEXT(Tabela2[[#This Row],[Semana]],"mmmm")</f>
        <v>janeiro</v>
      </c>
      <c r="F644" s="56" t="str">
        <f>IF(MONTH(Tabela2[[#This Row],[Semana]])&lt;=6,"1ª Semestre","2ª Semestre")</f>
        <v>1ª Semestre</v>
      </c>
    </row>
    <row r="645" spans="1:6" x14ac:dyDescent="0.25">
      <c r="A645" s="57" t="s">
        <v>9</v>
      </c>
      <c r="B645" s="57">
        <v>1</v>
      </c>
      <c r="C645" s="50">
        <v>44949</v>
      </c>
      <c r="D645" s="63">
        <f t="shared" si="29"/>
        <v>2023</v>
      </c>
      <c r="E645" s="63" t="str">
        <f>TEXT(Tabela2[[#This Row],[Semana]],"mmmm")</f>
        <v>janeiro</v>
      </c>
      <c r="F645" s="56" t="str">
        <f>IF(MONTH(Tabela2[[#This Row],[Semana]])&lt;=6,"1ª Semestre","2ª Semestre")</f>
        <v>1ª Semestre</v>
      </c>
    </row>
    <row r="646" spans="1:6" x14ac:dyDescent="0.25">
      <c r="A646" s="57" t="s">
        <v>7</v>
      </c>
      <c r="B646" s="57">
        <v>0</v>
      </c>
      <c r="C646" s="50">
        <v>44949</v>
      </c>
      <c r="D646" s="63">
        <f t="shared" si="29"/>
        <v>2023</v>
      </c>
      <c r="E646" s="63" t="str">
        <f>TEXT(Tabela2[[#This Row],[Semana]],"mmmm")</f>
        <v>janeiro</v>
      </c>
      <c r="F646" s="56" t="str">
        <f>IF(MONTH(Tabela2[[#This Row],[Semana]])&lt;=6,"1ª Semestre","2ª Semestre")</f>
        <v>1ª Semestre</v>
      </c>
    </row>
    <row r="647" spans="1:6" x14ac:dyDescent="0.25">
      <c r="A647" s="57" t="s">
        <v>6</v>
      </c>
      <c r="B647" s="57">
        <v>0</v>
      </c>
      <c r="C647" s="50">
        <v>44949</v>
      </c>
      <c r="D647" s="63">
        <f t="shared" si="29"/>
        <v>2023</v>
      </c>
      <c r="E647" s="63" t="str">
        <f>TEXT(Tabela2[[#This Row],[Semana]],"mmmm")</f>
        <v>janeiro</v>
      </c>
      <c r="F647" s="56" t="str">
        <f>IF(MONTH(Tabela2[[#This Row],[Semana]])&lt;=6,"1ª Semestre","2ª Semestre")</f>
        <v>1ª Semestre</v>
      </c>
    </row>
    <row r="648" spans="1:6" x14ac:dyDescent="0.25">
      <c r="A648" s="57" t="s">
        <v>10</v>
      </c>
      <c r="B648" s="57">
        <v>1</v>
      </c>
      <c r="C648" s="50">
        <v>44949</v>
      </c>
      <c r="D648" s="63">
        <f t="shared" si="29"/>
        <v>2023</v>
      </c>
      <c r="E648" s="63" t="str">
        <f>TEXT(Tabela2[[#This Row],[Semana]],"mmmm")</f>
        <v>janeiro</v>
      </c>
      <c r="F648" s="56" t="str">
        <f>IF(MONTH(Tabela2[[#This Row],[Semana]])&lt;=6,"1ª Semestre","2ª Semestre")</f>
        <v>1ª Semestre</v>
      </c>
    </row>
    <row r="649" spans="1:6" x14ac:dyDescent="0.25">
      <c r="A649" s="57" t="s">
        <v>42</v>
      </c>
      <c r="B649" s="57">
        <v>16</v>
      </c>
      <c r="C649" s="50">
        <v>44949</v>
      </c>
      <c r="D649" s="63">
        <f>YEAR((C649))</f>
        <v>2023</v>
      </c>
      <c r="E649" s="63" t="str">
        <f>TEXT(Tabela2[[#This Row],[Semana]],"mmmm")</f>
        <v>janeiro</v>
      </c>
      <c r="F649" s="56" t="str">
        <f>IF(MONTH(Tabela2[[#This Row],[Semana]])&lt;=6,"1ª Semestre","2ª Semestre")</f>
        <v>1ª Semestre</v>
      </c>
    </row>
    <row r="650" spans="1:6" x14ac:dyDescent="0.25">
      <c r="A650" s="57" t="s">
        <v>5</v>
      </c>
      <c r="B650" s="57">
        <v>97</v>
      </c>
      <c r="C650" s="50">
        <v>44956</v>
      </c>
      <c r="D650" s="63">
        <f t="shared" ref="D650:D655" si="30">YEAR((C650))</f>
        <v>2023</v>
      </c>
      <c r="E650" s="63" t="str">
        <f>TEXT(Tabela2[[#This Row],[Semana]],"mmmm")</f>
        <v>janeiro</v>
      </c>
      <c r="F650" s="56" t="str">
        <f>IF(MONTH(Tabela2[[#This Row],[Semana]])&lt;=6,"1ª Semestre","2ª Semestre")</f>
        <v>1ª Semestre</v>
      </c>
    </row>
    <row r="651" spans="1:6" x14ac:dyDescent="0.25">
      <c r="A651" s="57" t="s">
        <v>8</v>
      </c>
      <c r="B651" s="57">
        <v>6</v>
      </c>
      <c r="C651" s="50">
        <v>44956</v>
      </c>
      <c r="D651" s="63">
        <f t="shared" si="30"/>
        <v>2023</v>
      </c>
      <c r="E651" s="63" t="str">
        <f>TEXT(Tabela2[[#This Row],[Semana]],"mmmm")</f>
        <v>janeiro</v>
      </c>
      <c r="F651" s="56" t="str">
        <f>IF(MONTH(Tabela2[[#This Row],[Semana]])&lt;=6,"1ª Semestre","2ª Semestre")</f>
        <v>1ª Semestre</v>
      </c>
    </row>
    <row r="652" spans="1:6" x14ac:dyDescent="0.25">
      <c r="A652" s="57" t="s">
        <v>9</v>
      </c>
      <c r="B652" s="57">
        <v>38</v>
      </c>
      <c r="C652" s="50">
        <v>44956</v>
      </c>
      <c r="D652" s="63">
        <f t="shared" si="30"/>
        <v>2023</v>
      </c>
      <c r="E652" s="63" t="str">
        <f>TEXT(Tabela2[[#This Row],[Semana]],"mmmm")</f>
        <v>janeiro</v>
      </c>
      <c r="F652" s="56" t="str">
        <f>IF(MONTH(Tabela2[[#This Row],[Semana]])&lt;=6,"1ª Semestre","2ª Semestre")</f>
        <v>1ª Semestre</v>
      </c>
    </row>
    <row r="653" spans="1:6" x14ac:dyDescent="0.25">
      <c r="A653" s="57" t="s">
        <v>7</v>
      </c>
      <c r="B653" s="57">
        <v>0</v>
      </c>
      <c r="C653" s="50">
        <v>44956</v>
      </c>
      <c r="D653" s="63">
        <f t="shared" si="30"/>
        <v>2023</v>
      </c>
      <c r="E653" s="63" t="str">
        <f>TEXT(Tabela2[[#This Row],[Semana]],"mmmm")</f>
        <v>janeiro</v>
      </c>
      <c r="F653" s="56" t="str">
        <f>IF(MONTH(Tabela2[[#This Row],[Semana]])&lt;=6,"1ª Semestre","2ª Semestre")</f>
        <v>1ª Semestre</v>
      </c>
    </row>
    <row r="654" spans="1:6" x14ac:dyDescent="0.25">
      <c r="A654" s="57" t="s">
        <v>6</v>
      </c>
      <c r="B654" s="57">
        <v>0</v>
      </c>
      <c r="C654" s="50">
        <v>44956</v>
      </c>
      <c r="D654" s="63">
        <f t="shared" si="30"/>
        <v>2023</v>
      </c>
      <c r="E654" s="63" t="str">
        <f>TEXT(Tabela2[[#This Row],[Semana]],"mmmm")</f>
        <v>janeiro</v>
      </c>
      <c r="F654" s="56" t="str">
        <f>IF(MONTH(Tabela2[[#This Row],[Semana]])&lt;=6,"1ª Semestre","2ª Semestre")</f>
        <v>1ª Semestre</v>
      </c>
    </row>
    <row r="655" spans="1:6" x14ac:dyDescent="0.25">
      <c r="A655" s="57" t="s">
        <v>10</v>
      </c>
      <c r="B655" s="57">
        <v>43</v>
      </c>
      <c r="C655" s="50">
        <v>44956</v>
      </c>
      <c r="D655" s="63">
        <f t="shared" si="30"/>
        <v>2023</v>
      </c>
      <c r="E655" s="63" t="str">
        <f>TEXT(Tabela2[[#This Row],[Semana]],"mmmm")</f>
        <v>janeiro</v>
      </c>
      <c r="F655" s="56" t="str">
        <f>IF(MONTH(Tabela2[[#This Row],[Semana]])&lt;=6,"1ª Semestre","2ª Semestre")</f>
        <v>1ª Semestre</v>
      </c>
    </row>
    <row r="656" spans="1:6" x14ac:dyDescent="0.25">
      <c r="A656" s="57" t="s">
        <v>42</v>
      </c>
      <c r="B656" s="57">
        <v>162</v>
      </c>
      <c r="C656" s="50">
        <v>44956</v>
      </c>
      <c r="D656" s="63">
        <f>YEAR((C656))</f>
        <v>2023</v>
      </c>
      <c r="E656" s="63" t="str">
        <f>TEXT(Tabela2[[#This Row],[Semana]],"mmmm")</f>
        <v>janeiro</v>
      </c>
      <c r="F656" s="56" t="str">
        <f>IF(MONTH(Tabela2[[#This Row],[Semana]])&lt;=6,"1ª Semestre","2ª Semestre")</f>
        <v>1ª Semestre</v>
      </c>
    </row>
    <row r="657" spans="1:6" x14ac:dyDescent="0.25">
      <c r="A657" s="57" t="s">
        <v>5</v>
      </c>
      <c r="B657" s="57">
        <v>152</v>
      </c>
      <c r="C657" s="50">
        <v>44963</v>
      </c>
      <c r="D657" s="63">
        <f t="shared" ref="D657:D662" si="31">YEAR((C657))</f>
        <v>2023</v>
      </c>
      <c r="E657" s="63" t="str">
        <f>TEXT(Tabela2[[#This Row],[Semana]],"mmmm")</f>
        <v>fevereiro</v>
      </c>
      <c r="F657" s="56" t="str">
        <f>IF(MONTH(Tabela2[[#This Row],[Semana]])&lt;=6,"1ª Semestre","2ª Semestre")</f>
        <v>1ª Semestre</v>
      </c>
    </row>
    <row r="658" spans="1:6" x14ac:dyDescent="0.25">
      <c r="A658" s="57" t="s">
        <v>8</v>
      </c>
      <c r="B658" s="57">
        <v>15</v>
      </c>
      <c r="C658" s="50">
        <v>44963</v>
      </c>
      <c r="D658" s="63">
        <f t="shared" si="31"/>
        <v>2023</v>
      </c>
      <c r="E658" s="63" t="str">
        <f>TEXT(Tabela2[[#This Row],[Semana]],"mmmm")</f>
        <v>fevereiro</v>
      </c>
      <c r="F658" s="56" t="str">
        <f>IF(MONTH(Tabela2[[#This Row],[Semana]])&lt;=6,"1ª Semestre","2ª Semestre")</f>
        <v>1ª Semestre</v>
      </c>
    </row>
    <row r="659" spans="1:6" x14ac:dyDescent="0.25">
      <c r="A659" s="57" t="s">
        <v>9</v>
      </c>
      <c r="B659" s="57">
        <v>34</v>
      </c>
      <c r="C659" s="50">
        <v>44963</v>
      </c>
      <c r="D659" s="63">
        <f t="shared" si="31"/>
        <v>2023</v>
      </c>
      <c r="E659" s="63" t="str">
        <f>TEXT(Tabela2[[#This Row],[Semana]],"mmmm")</f>
        <v>fevereiro</v>
      </c>
      <c r="F659" s="56" t="str">
        <f>IF(MONTH(Tabela2[[#This Row],[Semana]])&lt;=6,"1ª Semestre","2ª Semestre")</f>
        <v>1ª Semestre</v>
      </c>
    </row>
    <row r="660" spans="1:6" x14ac:dyDescent="0.25">
      <c r="A660" s="57" t="s">
        <v>7</v>
      </c>
      <c r="B660" s="57">
        <v>0</v>
      </c>
      <c r="C660" s="50">
        <v>44963</v>
      </c>
      <c r="D660" s="63">
        <f t="shared" si="31"/>
        <v>2023</v>
      </c>
      <c r="E660" s="63" t="str">
        <f>TEXT(Tabela2[[#This Row],[Semana]],"mmmm")</f>
        <v>fevereiro</v>
      </c>
      <c r="F660" s="56" t="str">
        <f>IF(MONTH(Tabela2[[#This Row],[Semana]])&lt;=6,"1ª Semestre","2ª Semestre")</f>
        <v>1ª Semestre</v>
      </c>
    </row>
    <row r="661" spans="1:6" x14ac:dyDescent="0.25">
      <c r="A661" s="57" t="s">
        <v>6</v>
      </c>
      <c r="B661" s="57">
        <v>2</v>
      </c>
      <c r="C661" s="50">
        <v>44963</v>
      </c>
      <c r="D661" s="63">
        <f t="shared" si="31"/>
        <v>2023</v>
      </c>
      <c r="E661" s="63" t="str">
        <f>TEXT(Tabela2[[#This Row],[Semana]],"mmmm")</f>
        <v>fevereiro</v>
      </c>
      <c r="F661" s="56" t="str">
        <f>IF(MONTH(Tabela2[[#This Row],[Semana]])&lt;=6,"1ª Semestre","2ª Semestre")</f>
        <v>1ª Semestre</v>
      </c>
    </row>
    <row r="662" spans="1:6" x14ac:dyDescent="0.25">
      <c r="A662" s="57" t="s">
        <v>10</v>
      </c>
      <c r="B662" s="57">
        <v>40</v>
      </c>
      <c r="C662" s="50">
        <v>44963</v>
      </c>
      <c r="D662" s="63">
        <f t="shared" si="31"/>
        <v>2023</v>
      </c>
      <c r="E662" s="63" t="str">
        <f>TEXT(Tabela2[[#This Row],[Semana]],"mmmm")</f>
        <v>fevereiro</v>
      </c>
      <c r="F662" s="56" t="str">
        <f>IF(MONTH(Tabela2[[#This Row],[Semana]])&lt;=6,"1ª Semestre","2ª Semestre")</f>
        <v>1ª Semestre</v>
      </c>
    </row>
    <row r="663" spans="1:6" x14ac:dyDescent="0.25">
      <c r="A663" s="57" t="s">
        <v>42</v>
      </c>
      <c r="B663" s="57">
        <v>243</v>
      </c>
      <c r="C663" s="50">
        <v>44963</v>
      </c>
      <c r="D663" s="63">
        <f>YEAR((C663))</f>
        <v>2023</v>
      </c>
      <c r="E663" s="63" t="str">
        <f>TEXT(Tabela2[[#This Row],[Semana]],"mmmm")</f>
        <v>fevereiro</v>
      </c>
      <c r="F663" s="56" t="str">
        <f>IF(MONTH(Tabela2[[#This Row],[Semana]])&lt;=6,"1ª Semestre","2ª Semestre")</f>
        <v>1ª Semestre</v>
      </c>
    </row>
    <row r="664" spans="1:6" x14ac:dyDescent="0.25">
      <c r="A664" s="57" t="s">
        <v>5</v>
      </c>
      <c r="B664" s="57">
        <v>131</v>
      </c>
      <c r="C664" s="50">
        <v>44970</v>
      </c>
      <c r="D664" s="63">
        <f t="shared" ref="D664:D669" si="32">YEAR((C664))</f>
        <v>2023</v>
      </c>
      <c r="E664" s="63" t="str">
        <f>TEXT(Tabela2[[#This Row],[Semana]],"mmmm")</f>
        <v>fevereiro</v>
      </c>
      <c r="F664" s="56" t="str">
        <f>IF(MONTH(Tabela2[[#This Row],[Semana]])&lt;=6,"1ª Semestre","2ª Semestre")</f>
        <v>1ª Semestre</v>
      </c>
    </row>
    <row r="665" spans="1:6" x14ac:dyDescent="0.25">
      <c r="A665" s="57" t="s">
        <v>8</v>
      </c>
      <c r="B665" s="57">
        <v>75</v>
      </c>
      <c r="C665" s="50">
        <v>44970</v>
      </c>
      <c r="D665" s="63">
        <f t="shared" si="32"/>
        <v>2023</v>
      </c>
      <c r="E665" s="63" t="str">
        <f>TEXT(Tabela2[[#This Row],[Semana]],"mmmm")</f>
        <v>fevereiro</v>
      </c>
      <c r="F665" s="56" t="str">
        <f>IF(MONTH(Tabela2[[#This Row],[Semana]])&lt;=6,"1ª Semestre","2ª Semestre")</f>
        <v>1ª Semestre</v>
      </c>
    </row>
    <row r="666" spans="1:6" x14ac:dyDescent="0.25">
      <c r="A666" s="57" t="s">
        <v>9</v>
      </c>
      <c r="B666" s="57">
        <v>27</v>
      </c>
      <c r="C666" s="50">
        <v>44970</v>
      </c>
      <c r="D666" s="63">
        <f t="shared" si="32"/>
        <v>2023</v>
      </c>
      <c r="E666" s="63" t="str">
        <f>TEXT(Tabela2[[#This Row],[Semana]],"mmmm")</f>
        <v>fevereiro</v>
      </c>
      <c r="F666" s="56" t="str">
        <f>IF(MONTH(Tabela2[[#This Row],[Semana]])&lt;=6,"1ª Semestre","2ª Semestre")</f>
        <v>1ª Semestre</v>
      </c>
    </row>
    <row r="667" spans="1:6" x14ac:dyDescent="0.25">
      <c r="A667" s="57" t="s">
        <v>7</v>
      </c>
      <c r="B667" s="57">
        <v>0</v>
      </c>
      <c r="C667" s="50">
        <v>44970</v>
      </c>
      <c r="D667" s="63">
        <f t="shared" si="32"/>
        <v>2023</v>
      </c>
      <c r="E667" s="63" t="str">
        <f>TEXT(Tabela2[[#This Row],[Semana]],"mmmm")</f>
        <v>fevereiro</v>
      </c>
      <c r="F667" s="56" t="str">
        <f>IF(MONTH(Tabela2[[#This Row],[Semana]])&lt;=6,"1ª Semestre","2ª Semestre")</f>
        <v>1ª Semestre</v>
      </c>
    </row>
    <row r="668" spans="1:6" x14ac:dyDescent="0.25">
      <c r="A668" s="57" t="s">
        <v>6</v>
      </c>
      <c r="B668" s="57">
        <v>0</v>
      </c>
      <c r="C668" s="50">
        <v>44970</v>
      </c>
      <c r="D668" s="63">
        <f t="shared" si="32"/>
        <v>2023</v>
      </c>
      <c r="E668" s="63" t="str">
        <f>TEXT(Tabela2[[#This Row],[Semana]],"mmmm")</f>
        <v>fevereiro</v>
      </c>
      <c r="F668" s="56" t="str">
        <f>IF(MONTH(Tabela2[[#This Row],[Semana]])&lt;=6,"1ª Semestre","2ª Semestre")</f>
        <v>1ª Semestre</v>
      </c>
    </row>
    <row r="669" spans="1:6" x14ac:dyDescent="0.25">
      <c r="A669" s="57" t="s">
        <v>10</v>
      </c>
      <c r="B669" s="57">
        <v>24</v>
      </c>
      <c r="C669" s="50">
        <v>44970</v>
      </c>
      <c r="D669" s="63">
        <f t="shared" si="32"/>
        <v>2023</v>
      </c>
      <c r="E669" s="63" t="str">
        <f>TEXT(Tabela2[[#This Row],[Semana]],"mmmm")</f>
        <v>fevereiro</v>
      </c>
      <c r="F669" s="56" t="str">
        <f>IF(MONTH(Tabela2[[#This Row],[Semana]])&lt;=6,"1ª Semestre","2ª Semestre")</f>
        <v>1ª Semestre</v>
      </c>
    </row>
    <row r="670" spans="1:6" x14ac:dyDescent="0.25">
      <c r="A670" s="57" t="s">
        <v>42</v>
      </c>
      <c r="B670" s="57">
        <v>227</v>
      </c>
      <c r="C670" s="50">
        <v>44970</v>
      </c>
      <c r="D670" s="63">
        <f>YEAR((C670))</f>
        <v>2023</v>
      </c>
      <c r="E670" s="63" t="str">
        <f>TEXT(Tabela2[[#This Row],[Semana]],"mmmm")</f>
        <v>fevereiro</v>
      </c>
      <c r="F670" s="56" t="str">
        <f>IF(MONTH(Tabela2[[#This Row],[Semana]])&lt;=6,"1ª Semestre","2ª Semestre")</f>
        <v>1ª Semestre</v>
      </c>
    </row>
    <row r="671" spans="1:6" x14ac:dyDescent="0.25">
      <c r="A671" s="57" t="s">
        <v>5</v>
      </c>
      <c r="B671" s="57">
        <v>137</v>
      </c>
      <c r="C671" s="50">
        <v>44977</v>
      </c>
      <c r="D671" s="63">
        <f t="shared" ref="D671:D676" si="33">YEAR((C671))</f>
        <v>2023</v>
      </c>
      <c r="E671" s="63" t="str">
        <f>TEXT(Tabela2[[#This Row],[Semana]],"mmmm")</f>
        <v>fevereiro</v>
      </c>
      <c r="F671" s="56" t="str">
        <f>IF(MONTH(Tabela2[[#This Row],[Semana]])&lt;=6,"1ª Semestre","2ª Semestre")</f>
        <v>1ª Semestre</v>
      </c>
    </row>
    <row r="672" spans="1:6" x14ac:dyDescent="0.25">
      <c r="A672" s="57" t="s">
        <v>8</v>
      </c>
      <c r="B672" s="57">
        <v>46</v>
      </c>
      <c r="C672" s="50">
        <v>44977</v>
      </c>
      <c r="D672" s="63">
        <f t="shared" si="33"/>
        <v>2023</v>
      </c>
      <c r="E672" s="63" t="str">
        <f>TEXT(Tabela2[[#This Row],[Semana]],"mmmm")</f>
        <v>fevereiro</v>
      </c>
      <c r="F672" s="56" t="str">
        <f>IF(MONTH(Tabela2[[#This Row],[Semana]])&lt;=6,"1ª Semestre","2ª Semestre")</f>
        <v>1ª Semestre</v>
      </c>
    </row>
    <row r="673" spans="1:6" x14ac:dyDescent="0.25">
      <c r="A673" s="57" t="s">
        <v>9</v>
      </c>
      <c r="B673" s="57">
        <v>16</v>
      </c>
      <c r="C673" s="50">
        <v>44977</v>
      </c>
      <c r="D673" s="63">
        <f t="shared" si="33"/>
        <v>2023</v>
      </c>
      <c r="E673" s="63" t="str">
        <f>TEXT(Tabela2[[#This Row],[Semana]],"mmmm")</f>
        <v>fevereiro</v>
      </c>
      <c r="F673" s="56" t="str">
        <f>IF(MONTH(Tabela2[[#This Row],[Semana]])&lt;=6,"1ª Semestre","2ª Semestre")</f>
        <v>1ª Semestre</v>
      </c>
    </row>
    <row r="674" spans="1:6" x14ac:dyDescent="0.25">
      <c r="A674" s="57" t="s">
        <v>7</v>
      </c>
      <c r="B674" s="57">
        <v>14</v>
      </c>
      <c r="C674" s="50">
        <v>44977</v>
      </c>
      <c r="D674" s="63">
        <f t="shared" si="33"/>
        <v>2023</v>
      </c>
      <c r="E674" s="63" t="str">
        <f>TEXT(Tabela2[[#This Row],[Semana]],"mmmm")</f>
        <v>fevereiro</v>
      </c>
      <c r="F674" s="56" t="str">
        <f>IF(MONTH(Tabela2[[#This Row],[Semana]])&lt;=6,"1ª Semestre","2ª Semestre")</f>
        <v>1ª Semestre</v>
      </c>
    </row>
    <row r="675" spans="1:6" x14ac:dyDescent="0.25">
      <c r="A675" s="57" t="s">
        <v>6</v>
      </c>
      <c r="B675" s="57">
        <v>0</v>
      </c>
      <c r="C675" s="50">
        <v>44977</v>
      </c>
      <c r="D675" s="63">
        <f t="shared" si="33"/>
        <v>2023</v>
      </c>
      <c r="E675" s="63" t="str">
        <f>TEXT(Tabela2[[#This Row],[Semana]],"mmmm")</f>
        <v>fevereiro</v>
      </c>
      <c r="F675" s="56" t="str">
        <f>IF(MONTH(Tabela2[[#This Row],[Semana]])&lt;=6,"1ª Semestre","2ª Semestre")</f>
        <v>1ª Semestre</v>
      </c>
    </row>
    <row r="676" spans="1:6" x14ac:dyDescent="0.25">
      <c r="A676" s="57" t="s">
        <v>10</v>
      </c>
      <c r="B676" s="57">
        <v>26</v>
      </c>
      <c r="C676" s="50">
        <v>44977</v>
      </c>
      <c r="D676" s="63">
        <f t="shared" si="33"/>
        <v>2023</v>
      </c>
      <c r="E676" s="63" t="str">
        <f>TEXT(Tabela2[[#This Row],[Semana]],"mmmm")</f>
        <v>fevereiro</v>
      </c>
      <c r="F676" s="56" t="str">
        <f>IF(MONTH(Tabela2[[#This Row],[Semana]])&lt;=6,"1ª Semestre","2ª Semestre")</f>
        <v>1ª Semestre</v>
      </c>
    </row>
    <row r="677" spans="1:6" x14ac:dyDescent="0.25">
      <c r="A677" s="57" t="s">
        <v>42</v>
      </c>
      <c r="B677" s="57">
        <v>237</v>
      </c>
      <c r="C677" s="50">
        <v>44977</v>
      </c>
      <c r="D677" s="63">
        <f>YEAR((C677))</f>
        <v>2023</v>
      </c>
      <c r="E677" s="63" t="str">
        <f>TEXT(Tabela2[[#This Row],[Semana]],"mmmm")</f>
        <v>fevereiro</v>
      </c>
      <c r="F677" s="56" t="str">
        <f>IF(MONTH(Tabela2[[#This Row],[Semana]])&lt;=6,"1ª Semestre","2ª Semestre")</f>
        <v>1ª Semestre</v>
      </c>
    </row>
    <row r="678" spans="1:6" x14ac:dyDescent="0.25">
      <c r="A678" s="57" t="s">
        <v>5</v>
      </c>
      <c r="B678" s="57">
        <v>128</v>
      </c>
      <c r="C678" s="50">
        <v>44984</v>
      </c>
      <c r="D678" s="63">
        <f t="shared" ref="D678:D683" si="34">YEAR((C678))</f>
        <v>2023</v>
      </c>
      <c r="E678" s="63" t="str">
        <f>TEXT(Tabela2[[#This Row],[Semana]],"mmmm")</f>
        <v>fevereiro</v>
      </c>
      <c r="F678" s="56" t="str">
        <f>IF(MONTH(Tabela2[[#This Row],[Semana]])&lt;=6,"1ª Semestre","2ª Semestre")</f>
        <v>1ª Semestre</v>
      </c>
    </row>
    <row r="679" spans="1:6" x14ac:dyDescent="0.25">
      <c r="A679" s="57" t="s">
        <v>8</v>
      </c>
      <c r="B679" s="57">
        <v>28</v>
      </c>
      <c r="C679" s="50">
        <v>44984</v>
      </c>
      <c r="D679" s="63">
        <f t="shared" si="34"/>
        <v>2023</v>
      </c>
      <c r="E679" s="63" t="str">
        <f>TEXT(Tabela2[[#This Row],[Semana]],"mmmm")</f>
        <v>fevereiro</v>
      </c>
      <c r="F679" s="56" t="str">
        <f>IF(MONTH(Tabela2[[#This Row],[Semana]])&lt;=6,"1ª Semestre","2ª Semestre")</f>
        <v>1ª Semestre</v>
      </c>
    </row>
    <row r="680" spans="1:6" x14ac:dyDescent="0.25">
      <c r="A680" s="57" t="s">
        <v>9</v>
      </c>
      <c r="B680" s="57">
        <v>25</v>
      </c>
      <c r="C680" s="50">
        <v>44984</v>
      </c>
      <c r="D680" s="63">
        <f t="shared" si="34"/>
        <v>2023</v>
      </c>
      <c r="E680" s="63" t="str">
        <f>TEXT(Tabela2[[#This Row],[Semana]],"mmmm")</f>
        <v>fevereiro</v>
      </c>
      <c r="F680" s="56" t="str">
        <f>IF(MONTH(Tabela2[[#This Row],[Semana]])&lt;=6,"1ª Semestre","2ª Semestre")</f>
        <v>1ª Semestre</v>
      </c>
    </row>
    <row r="681" spans="1:6" x14ac:dyDescent="0.25">
      <c r="A681" s="57" t="s">
        <v>7</v>
      </c>
      <c r="B681" s="57">
        <v>55</v>
      </c>
      <c r="C681" s="50">
        <v>44984</v>
      </c>
      <c r="D681" s="63">
        <f t="shared" si="34"/>
        <v>2023</v>
      </c>
      <c r="E681" s="63" t="str">
        <f>TEXT(Tabela2[[#This Row],[Semana]],"mmmm")</f>
        <v>fevereiro</v>
      </c>
      <c r="F681" s="56" t="str">
        <f>IF(MONTH(Tabela2[[#This Row],[Semana]])&lt;=6,"1ª Semestre","2ª Semestre")</f>
        <v>1ª Semestre</v>
      </c>
    </row>
    <row r="682" spans="1:6" x14ac:dyDescent="0.25">
      <c r="A682" s="57" t="s">
        <v>6</v>
      </c>
      <c r="B682" s="57">
        <v>0</v>
      </c>
      <c r="C682" s="50">
        <v>44984</v>
      </c>
      <c r="D682" s="63">
        <f t="shared" si="34"/>
        <v>2023</v>
      </c>
      <c r="E682" s="63" t="str">
        <f>TEXT(Tabela2[[#This Row],[Semana]],"mmmm")</f>
        <v>fevereiro</v>
      </c>
      <c r="F682" s="56" t="str">
        <f>IF(MONTH(Tabela2[[#This Row],[Semana]])&lt;=6,"1ª Semestre","2ª Semestre")</f>
        <v>1ª Semestre</v>
      </c>
    </row>
    <row r="683" spans="1:6" x14ac:dyDescent="0.25">
      <c r="A683" s="57" t="s">
        <v>10</v>
      </c>
      <c r="B683" s="57">
        <v>22</v>
      </c>
      <c r="C683" s="50">
        <v>44984</v>
      </c>
      <c r="D683" s="63">
        <f t="shared" si="34"/>
        <v>2023</v>
      </c>
      <c r="E683" s="63" t="str">
        <f>TEXT(Tabela2[[#This Row],[Semana]],"mmmm")</f>
        <v>fevereiro</v>
      </c>
      <c r="F683" s="56" t="str">
        <f>IF(MONTH(Tabela2[[#This Row],[Semana]])&lt;=6,"1ª Semestre","2ª Semestre")</f>
        <v>1ª Semestre</v>
      </c>
    </row>
    <row r="684" spans="1:6" x14ac:dyDescent="0.25">
      <c r="A684" s="57" t="s">
        <v>42</v>
      </c>
      <c r="B684" s="57">
        <v>248</v>
      </c>
      <c r="C684" s="50">
        <v>44984</v>
      </c>
      <c r="D684" s="63">
        <f>YEAR((C684))</f>
        <v>2023</v>
      </c>
      <c r="E684" s="63" t="str">
        <f>TEXT(Tabela2[[#This Row],[Semana]],"mmmm")</f>
        <v>fevereiro</v>
      </c>
      <c r="F684" s="56" t="str">
        <f>IF(MONTH(Tabela2[[#This Row],[Semana]])&lt;=6,"1ª Semestre","2ª Semestre")</f>
        <v>1ª Semestre</v>
      </c>
    </row>
    <row r="685" spans="1:6" x14ac:dyDescent="0.25">
      <c r="A685" s="57" t="s">
        <v>5</v>
      </c>
      <c r="B685" s="57">
        <v>123</v>
      </c>
      <c r="C685" s="50">
        <v>44991</v>
      </c>
      <c r="D685" s="63">
        <f t="shared" ref="D685:D690" si="35">YEAR((C685))</f>
        <v>2023</v>
      </c>
      <c r="E685" s="63" t="str">
        <f>TEXT(Tabela2[[#This Row],[Semana]],"mmmm")</f>
        <v>março</v>
      </c>
      <c r="F685" s="56" t="str">
        <f>IF(MONTH(Tabela2[[#This Row],[Semana]])&lt;=6,"1ª Semestre","2ª Semestre")</f>
        <v>1ª Semestre</v>
      </c>
    </row>
    <row r="686" spans="1:6" x14ac:dyDescent="0.25">
      <c r="A686" s="57" t="s">
        <v>8</v>
      </c>
      <c r="B686" s="57">
        <v>15</v>
      </c>
      <c r="C686" s="50">
        <v>44991</v>
      </c>
      <c r="D686" s="63">
        <f t="shared" si="35"/>
        <v>2023</v>
      </c>
      <c r="E686" s="63" t="str">
        <f>TEXT(Tabela2[[#This Row],[Semana]],"mmmm")</f>
        <v>março</v>
      </c>
      <c r="F686" s="56" t="str">
        <f>IF(MONTH(Tabela2[[#This Row],[Semana]])&lt;=6,"1ª Semestre","2ª Semestre")</f>
        <v>1ª Semestre</v>
      </c>
    </row>
    <row r="687" spans="1:6" x14ac:dyDescent="0.25">
      <c r="A687" s="57" t="s">
        <v>9</v>
      </c>
      <c r="B687" s="57">
        <v>35</v>
      </c>
      <c r="C687" s="50">
        <v>44991</v>
      </c>
      <c r="D687" s="63">
        <f t="shared" si="35"/>
        <v>2023</v>
      </c>
      <c r="E687" s="63" t="str">
        <f>TEXT(Tabela2[[#This Row],[Semana]],"mmmm")</f>
        <v>março</v>
      </c>
      <c r="F687" s="56" t="str">
        <f>IF(MONTH(Tabela2[[#This Row],[Semana]])&lt;=6,"1ª Semestre","2ª Semestre")</f>
        <v>1ª Semestre</v>
      </c>
    </row>
    <row r="688" spans="1:6" x14ac:dyDescent="0.25">
      <c r="A688" s="57" t="s">
        <v>7</v>
      </c>
      <c r="B688" s="57">
        <v>11</v>
      </c>
      <c r="C688" s="50">
        <v>44991</v>
      </c>
      <c r="D688" s="63">
        <f t="shared" si="35"/>
        <v>2023</v>
      </c>
      <c r="E688" s="63" t="str">
        <f>TEXT(Tabela2[[#This Row],[Semana]],"mmmm")</f>
        <v>março</v>
      </c>
      <c r="F688" s="56" t="str">
        <f>IF(MONTH(Tabela2[[#This Row],[Semana]])&lt;=6,"1ª Semestre","2ª Semestre")</f>
        <v>1ª Semestre</v>
      </c>
    </row>
    <row r="689" spans="1:6" x14ac:dyDescent="0.25">
      <c r="A689" s="57" t="s">
        <v>6</v>
      </c>
      <c r="B689" s="57">
        <v>18</v>
      </c>
      <c r="C689" s="50">
        <v>44991</v>
      </c>
      <c r="D689" s="63">
        <f t="shared" si="35"/>
        <v>2023</v>
      </c>
      <c r="E689" s="63" t="str">
        <f>TEXT(Tabela2[[#This Row],[Semana]],"mmmm")</f>
        <v>março</v>
      </c>
      <c r="F689" s="56" t="str">
        <f>IF(MONTH(Tabela2[[#This Row],[Semana]])&lt;=6,"1ª Semestre","2ª Semestre")</f>
        <v>1ª Semestre</v>
      </c>
    </row>
    <row r="690" spans="1:6" x14ac:dyDescent="0.25">
      <c r="A690" s="57" t="s">
        <v>10</v>
      </c>
      <c r="B690" s="57">
        <v>30</v>
      </c>
      <c r="C690" s="50">
        <v>44991</v>
      </c>
      <c r="D690" s="63">
        <f t="shared" si="35"/>
        <v>2023</v>
      </c>
      <c r="E690" s="63" t="str">
        <f>TEXT(Tabela2[[#This Row],[Semana]],"mmmm")</f>
        <v>março</v>
      </c>
      <c r="F690" s="56" t="str">
        <f>IF(MONTH(Tabela2[[#This Row],[Semana]])&lt;=6,"1ª Semestre","2ª Semestre")</f>
        <v>1ª Semestre</v>
      </c>
    </row>
    <row r="691" spans="1:6" x14ac:dyDescent="0.25">
      <c r="A691" s="57" t="s">
        <v>42</v>
      </c>
      <c r="B691" s="57">
        <v>228</v>
      </c>
      <c r="C691" s="50">
        <v>44991</v>
      </c>
      <c r="D691" s="63">
        <f>YEAR((C691))</f>
        <v>2023</v>
      </c>
      <c r="E691" s="63" t="str">
        <f>TEXT(Tabela2[[#This Row],[Semana]],"mmmm")</f>
        <v>março</v>
      </c>
      <c r="F691" s="56" t="str">
        <f>IF(MONTH(Tabela2[[#This Row],[Semana]])&lt;=6,"1ª Semestre","2ª Semestre")</f>
        <v>1ª Semestre</v>
      </c>
    </row>
    <row r="692" spans="1:6" x14ac:dyDescent="0.25">
      <c r="A692" s="57" t="s">
        <v>5</v>
      </c>
      <c r="B692" s="57">
        <v>137</v>
      </c>
      <c r="C692" s="50">
        <v>44998</v>
      </c>
      <c r="D692" s="63">
        <f t="shared" ref="D692:D697" si="36">YEAR((C692))</f>
        <v>2023</v>
      </c>
      <c r="E692" s="63" t="str">
        <f>TEXT(Tabela2[[#This Row],[Semana]],"mmmm")</f>
        <v>março</v>
      </c>
      <c r="F692" s="56" t="str">
        <f>IF(MONTH(Tabela2[[#This Row],[Semana]])&lt;=6,"1ª Semestre","2ª Semestre")</f>
        <v>1ª Semestre</v>
      </c>
    </row>
    <row r="693" spans="1:6" x14ac:dyDescent="0.25">
      <c r="A693" s="57" t="s">
        <v>8</v>
      </c>
      <c r="B693" s="57">
        <v>13</v>
      </c>
      <c r="C693" s="50">
        <v>44998</v>
      </c>
      <c r="D693" s="63">
        <f t="shared" si="36"/>
        <v>2023</v>
      </c>
      <c r="E693" s="63" t="str">
        <f>TEXT(Tabela2[[#This Row],[Semana]],"mmmm")</f>
        <v>março</v>
      </c>
      <c r="F693" s="56" t="str">
        <f>IF(MONTH(Tabela2[[#This Row],[Semana]])&lt;=6,"1ª Semestre","2ª Semestre")</f>
        <v>1ª Semestre</v>
      </c>
    </row>
    <row r="694" spans="1:6" x14ac:dyDescent="0.25">
      <c r="A694" s="57" t="s">
        <v>9</v>
      </c>
      <c r="B694" s="57">
        <v>25</v>
      </c>
      <c r="C694" s="50">
        <v>44998</v>
      </c>
      <c r="D694" s="63">
        <f t="shared" si="36"/>
        <v>2023</v>
      </c>
      <c r="E694" s="63" t="str">
        <f>TEXT(Tabela2[[#This Row],[Semana]],"mmmm")</f>
        <v>março</v>
      </c>
      <c r="F694" s="56" t="str">
        <f>IF(MONTH(Tabela2[[#This Row],[Semana]])&lt;=6,"1ª Semestre","2ª Semestre")</f>
        <v>1ª Semestre</v>
      </c>
    </row>
    <row r="695" spans="1:6" x14ac:dyDescent="0.25">
      <c r="A695" s="57" t="s">
        <v>7</v>
      </c>
      <c r="B695" s="57">
        <v>0</v>
      </c>
      <c r="C695" s="50">
        <v>44998</v>
      </c>
      <c r="D695" s="63">
        <f t="shared" si="36"/>
        <v>2023</v>
      </c>
      <c r="E695" s="63" t="str">
        <f>TEXT(Tabela2[[#This Row],[Semana]],"mmmm")</f>
        <v>março</v>
      </c>
      <c r="F695" s="56" t="str">
        <f>IF(MONTH(Tabela2[[#This Row],[Semana]])&lt;=6,"1ª Semestre","2ª Semestre")</f>
        <v>1ª Semestre</v>
      </c>
    </row>
    <row r="696" spans="1:6" x14ac:dyDescent="0.25">
      <c r="A696" s="57" t="s">
        <v>6</v>
      </c>
      <c r="B696" s="57">
        <v>29</v>
      </c>
      <c r="C696" s="50">
        <v>44998</v>
      </c>
      <c r="D696" s="63">
        <f t="shared" si="36"/>
        <v>2023</v>
      </c>
      <c r="E696" s="63" t="str">
        <f>TEXT(Tabela2[[#This Row],[Semana]],"mmmm")</f>
        <v>março</v>
      </c>
      <c r="F696" s="56" t="str">
        <f>IF(MONTH(Tabela2[[#This Row],[Semana]])&lt;=6,"1ª Semestre","2ª Semestre")</f>
        <v>1ª Semestre</v>
      </c>
    </row>
    <row r="697" spans="1:6" x14ac:dyDescent="0.25">
      <c r="A697" s="57" t="s">
        <v>10</v>
      </c>
      <c r="B697" s="57">
        <v>49</v>
      </c>
      <c r="C697" s="50">
        <v>44998</v>
      </c>
      <c r="D697" s="63">
        <f t="shared" si="36"/>
        <v>2023</v>
      </c>
      <c r="E697" s="63" t="str">
        <f>TEXT(Tabela2[[#This Row],[Semana]],"mmmm")</f>
        <v>março</v>
      </c>
      <c r="F697" s="56" t="str">
        <f>IF(MONTH(Tabela2[[#This Row],[Semana]])&lt;=6,"1ª Semestre","2ª Semestre")</f>
        <v>1ª Semestre</v>
      </c>
    </row>
    <row r="698" spans="1:6" x14ac:dyDescent="0.25">
      <c r="A698" s="57" t="s">
        <v>42</v>
      </c>
      <c r="B698" s="57">
        <v>253</v>
      </c>
      <c r="C698" s="50">
        <v>44998</v>
      </c>
      <c r="D698" s="63">
        <f>YEAR((C698))</f>
        <v>2023</v>
      </c>
      <c r="E698" s="63" t="str">
        <f>TEXT(Tabela2[[#This Row],[Semana]],"mmmm")</f>
        <v>março</v>
      </c>
      <c r="F698" s="56" t="str">
        <f>IF(MONTH(Tabela2[[#This Row],[Semana]])&lt;=6,"1ª Semestre","2ª Semestre")</f>
        <v>1ª Semestre</v>
      </c>
    </row>
    <row r="699" spans="1:6" x14ac:dyDescent="0.25">
      <c r="A699" s="57" t="s">
        <v>5</v>
      </c>
      <c r="B699" s="57">
        <v>144</v>
      </c>
      <c r="C699" s="50">
        <v>45005</v>
      </c>
      <c r="D699" s="63">
        <f t="shared" ref="D699:D704" si="37">YEAR((C699))</f>
        <v>2023</v>
      </c>
      <c r="E699" s="63" t="str">
        <f>TEXT(Tabela2[[#This Row],[Semana]],"mmmm")</f>
        <v>março</v>
      </c>
      <c r="F699" s="56" t="str">
        <f>IF(MONTH(Tabela2[[#This Row],[Semana]])&lt;=6,"1ª Semestre","2ª Semestre")</f>
        <v>1ª Semestre</v>
      </c>
    </row>
    <row r="700" spans="1:6" x14ac:dyDescent="0.25">
      <c r="A700" s="57" t="s">
        <v>8</v>
      </c>
      <c r="B700" s="57">
        <v>12</v>
      </c>
      <c r="C700" s="50">
        <v>45005</v>
      </c>
      <c r="D700" s="63">
        <f t="shared" si="37"/>
        <v>2023</v>
      </c>
      <c r="E700" s="63" t="str">
        <f>TEXT(Tabela2[[#This Row],[Semana]],"mmmm")</f>
        <v>março</v>
      </c>
      <c r="F700" s="56" t="str">
        <f>IF(MONTH(Tabela2[[#This Row],[Semana]])&lt;=6,"1ª Semestre","2ª Semestre")</f>
        <v>1ª Semestre</v>
      </c>
    </row>
    <row r="701" spans="1:6" x14ac:dyDescent="0.25">
      <c r="A701" s="57" t="s">
        <v>9</v>
      </c>
      <c r="B701" s="57">
        <v>15</v>
      </c>
      <c r="C701" s="50">
        <v>45005</v>
      </c>
      <c r="D701" s="63">
        <f t="shared" si="37"/>
        <v>2023</v>
      </c>
      <c r="E701" s="63" t="str">
        <f>TEXT(Tabela2[[#This Row],[Semana]],"mmmm")</f>
        <v>março</v>
      </c>
      <c r="F701" s="56" t="str">
        <f>IF(MONTH(Tabela2[[#This Row],[Semana]])&lt;=6,"1ª Semestre","2ª Semestre")</f>
        <v>1ª Semestre</v>
      </c>
    </row>
    <row r="702" spans="1:6" x14ac:dyDescent="0.25">
      <c r="A702" s="57" t="s">
        <v>7</v>
      </c>
      <c r="B702" s="57">
        <v>0</v>
      </c>
      <c r="C702" s="50">
        <v>45005</v>
      </c>
      <c r="D702" s="63">
        <f t="shared" si="37"/>
        <v>2023</v>
      </c>
      <c r="E702" s="63" t="str">
        <f>TEXT(Tabela2[[#This Row],[Semana]],"mmmm")</f>
        <v>março</v>
      </c>
      <c r="F702" s="56" t="str">
        <f>IF(MONTH(Tabela2[[#This Row],[Semana]])&lt;=6,"1ª Semestre","2ª Semestre")</f>
        <v>1ª Semestre</v>
      </c>
    </row>
    <row r="703" spans="1:6" x14ac:dyDescent="0.25">
      <c r="A703" s="57" t="s">
        <v>6</v>
      </c>
      <c r="B703" s="57">
        <v>13</v>
      </c>
      <c r="C703" s="50">
        <v>45005</v>
      </c>
      <c r="D703" s="63">
        <f t="shared" si="37"/>
        <v>2023</v>
      </c>
      <c r="E703" s="63" t="str">
        <f>TEXT(Tabela2[[#This Row],[Semana]],"mmmm")</f>
        <v>março</v>
      </c>
      <c r="F703" s="56" t="str">
        <f>IF(MONTH(Tabela2[[#This Row],[Semana]])&lt;=6,"1ª Semestre","2ª Semestre")</f>
        <v>1ª Semestre</v>
      </c>
    </row>
    <row r="704" spans="1:6" x14ac:dyDescent="0.25">
      <c r="A704" s="57" t="s">
        <v>10</v>
      </c>
      <c r="B704" s="57">
        <v>47</v>
      </c>
      <c r="C704" s="50">
        <v>45005</v>
      </c>
      <c r="D704" s="63">
        <f t="shared" si="37"/>
        <v>2023</v>
      </c>
      <c r="E704" s="63" t="str">
        <f>TEXT(Tabela2[[#This Row],[Semana]],"mmmm")</f>
        <v>março</v>
      </c>
      <c r="F704" s="56" t="str">
        <f>IF(MONTH(Tabela2[[#This Row],[Semana]])&lt;=6,"1ª Semestre","2ª Semestre")</f>
        <v>1ª Semestre</v>
      </c>
    </row>
    <row r="705" spans="1:6" x14ac:dyDescent="0.25">
      <c r="A705" s="57" t="s">
        <v>42</v>
      </c>
      <c r="B705" s="57">
        <v>227</v>
      </c>
      <c r="C705" s="50">
        <v>45005</v>
      </c>
      <c r="D705" s="63">
        <f>YEAR((C705))</f>
        <v>2023</v>
      </c>
      <c r="E705" s="63" t="str">
        <f>TEXT(Tabela2[[#This Row],[Semana]],"mmmm")</f>
        <v>março</v>
      </c>
      <c r="F705" s="56" t="str">
        <f>IF(MONTH(Tabela2[[#This Row],[Semana]])&lt;=6,"1ª Semestre","2ª Semestre")</f>
        <v>1ª Semestre</v>
      </c>
    </row>
    <row r="706" spans="1:6" x14ac:dyDescent="0.25">
      <c r="A706" s="57" t="s">
        <v>5</v>
      </c>
      <c r="B706" s="57">
        <v>164</v>
      </c>
      <c r="C706" s="50">
        <v>45012</v>
      </c>
      <c r="D706" s="63">
        <f t="shared" ref="D706:D711" si="38">YEAR((C706))</f>
        <v>2023</v>
      </c>
      <c r="E706" s="63" t="str">
        <f>TEXT(Tabela2[[#This Row],[Semana]],"mmmm")</f>
        <v>março</v>
      </c>
      <c r="F706" s="56" t="str">
        <f>IF(MONTH(Tabela2[[#This Row],[Semana]])&lt;=6,"1ª Semestre","2ª Semestre")</f>
        <v>1ª Semestre</v>
      </c>
    </row>
    <row r="707" spans="1:6" x14ac:dyDescent="0.25">
      <c r="A707" s="57" t="s">
        <v>8</v>
      </c>
      <c r="B707" s="57">
        <v>44</v>
      </c>
      <c r="C707" s="50">
        <v>45012</v>
      </c>
      <c r="D707" s="63">
        <f t="shared" si="38"/>
        <v>2023</v>
      </c>
      <c r="E707" s="63" t="str">
        <f>TEXT(Tabela2[[#This Row],[Semana]],"mmmm")</f>
        <v>março</v>
      </c>
      <c r="F707" s="56" t="str">
        <f>IF(MONTH(Tabela2[[#This Row],[Semana]])&lt;=6,"1ª Semestre","2ª Semestre")</f>
        <v>1ª Semestre</v>
      </c>
    </row>
    <row r="708" spans="1:6" x14ac:dyDescent="0.25">
      <c r="A708" s="57" t="s">
        <v>9</v>
      </c>
      <c r="B708" s="57">
        <v>7</v>
      </c>
      <c r="C708" s="50">
        <v>45012</v>
      </c>
      <c r="D708" s="63">
        <f t="shared" si="38"/>
        <v>2023</v>
      </c>
      <c r="E708" s="63" t="str">
        <f>TEXT(Tabela2[[#This Row],[Semana]],"mmmm")</f>
        <v>março</v>
      </c>
      <c r="F708" s="56" t="str">
        <f>IF(MONTH(Tabela2[[#This Row],[Semana]])&lt;=6,"1ª Semestre","2ª Semestre")</f>
        <v>1ª Semestre</v>
      </c>
    </row>
    <row r="709" spans="1:6" x14ac:dyDescent="0.25">
      <c r="A709" s="57" t="s">
        <v>7</v>
      </c>
      <c r="B709" s="57">
        <v>0</v>
      </c>
      <c r="C709" s="50">
        <v>45012</v>
      </c>
      <c r="D709" s="63">
        <f t="shared" si="38"/>
        <v>2023</v>
      </c>
      <c r="E709" s="63" t="str">
        <f>TEXT(Tabela2[[#This Row],[Semana]],"mmmm")</f>
        <v>março</v>
      </c>
      <c r="F709" s="56" t="str">
        <f>IF(MONTH(Tabela2[[#This Row],[Semana]])&lt;=6,"1ª Semestre","2ª Semestre")</f>
        <v>1ª Semestre</v>
      </c>
    </row>
    <row r="710" spans="1:6" x14ac:dyDescent="0.25">
      <c r="A710" s="57" t="s">
        <v>6</v>
      </c>
      <c r="B710" s="57">
        <v>0</v>
      </c>
      <c r="C710" s="50">
        <v>45012</v>
      </c>
      <c r="D710" s="63">
        <f t="shared" si="38"/>
        <v>2023</v>
      </c>
      <c r="E710" s="63" t="str">
        <f>TEXT(Tabela2[[#This Row],[Semana]],"mmmm")</f>
        <v>março</v>
      </c>
      <c r="F710" s="56" t="str">
        <f>IF(MONTH(Tabela2[[#This Row],[Semana]])&lt;=6,"1ª Semestre","2ª Semestre")</f>
        <v>1ª Semestre</v>
      </c>
    </row>
    <row r="711" spans="1:6" x14ac:dyDescent="0.25">
      <c r="A711" s="57" t="s">
        <v>10</v>
      </c>
      <c r="B711" s="57">
        <v>22</v>
      </c>
      <c r="C711" s="50">
        <v>45012</v>
      </c>
      <c r="D711" s="63">
        <f t="shared" si="38"/>
        <v>2023</v>
      </c>
      <c r="E711" s="63" t="str">
        <f>TEXT(Tabela2[[#This Row],[Semana]],"mmmm")</f>
        <v>março</v>
      </c>
      <c r="F711" s="56" t="str">
        <f>IF(MONTH(Tabela2[[#This Row],[Semana]])&lt;=6,"1ª Semestre","2ª Semestre")</f>
        <v>1ª Semestre</v>
      </c>
    </row>
    <row r="712" spans="1:6" x14ac:dyDescent="0.25">
      <c r="A712" s="57" t="s">
        <v>42</v>
      </c>
      <c r="B712" s="57">
        <v>237</v>
      </c>
      <c r="C712" s="50">
        <v>45012</v>
      </c>
      <c r="D712" s="63">
        <f>YEAR((C712))</f>
        <v>2023</v>
      </c>
      <c r="E712" s="63" t="str">
        <f>TEXT(Tabela2[[#This Row],[Semana]],"mmmm")</f>
        <v>março</v>
      </c>
      <c r="F712" s="56" t="str">
        <f>IF(MONTH(Tabela2[[#This Row],[Semana]])&lt;=6,"1ª Semestre","2ª Semestre")</f>
        <v>1ª Semestre</v>
      </c>
    </row>
    <row r="713" spans="1:6" x14ac:dyDescent="0.25">
      <c r="A713" s="57" t="s">
        <v>5</v>
      </c>
      <c r="B713" s="57">
        <v>109</v>
      </c>
      <c r="C713" s="50">
        <v>45019</v>
      </c>
      <c r="D713" s="63">
        <f t="shared" ref="D713:D733" si="39">YEAR((C713))</f>
        <v>2023</v>
      </c>
      <c r="E713" s="63" t="str">
        <f>TEXT(Tabela2[[#This Row],[Semana]],"mmmm")</f>
        <v>abril</v>
      </c>
      <c r="F713" s="56" t="str">
        <f>IF(MONTH(Tabela2[[#This Row],[Semana]])&lt;=6,"1ª Semestre","2ª Semestre")</f>
        <v>1ª Semestre</v>
      </c>
    </row>
    <row r="714" spans="1:6" x14ac:dyDescent="0.25">
      <c r="A714" s="57" t="s">
        <v>8</v>
      </c>
      <c r="B714" s="57">
        <v>4</v>
      </c>
      <c r="C714" s="50">
        <v>45019</v>
      </c>
      <c r="D714" s="63">
        <f t="shared" si="39"/>
        <v>2023</v>
      </c>
      <c r="E714" s="63" t="str">
        <f>TEXT(Tabela2[[#This Row],[Semana]],"mmmm")</f>
        <v>abril</v>
      </c>
      <c r="F714" s="56" t="str">
        <f>IF(MONTH(Tabela2[[#This Row],[Semana]])&lt;=6,"1ª Semestre","2ª Semestre")</f>
        <v>1ª Semestre</v>
      </c>
    </row>
    <row r="715" spans="1:6" x14ac:dyDescent="0.25">
      <c r="A715" s="57" t="s">
        <v>9</v>
      </c>
      <c r="B715" s="57">
        <v>10</v>
      </c>
      <c r="C715" s="50">
        <v>45019</v>
      </c>
      <c r="D715" s="63">
        <f t="shared" si="39"/>
        <v>2023</v>
      </c>
      <c r="E715" s="63" t="str">
        <f>TEXT(Tabela2[[#This Row],[Semana]],"mmmm")</f>
        <v>abril</v>
      </c>
      <c r="F715" s="56" t="str">
        <f>IF(MONTH(Tabela2[[#This Row],[Semana]])&lt;=6,"1ª Semestre","2ª Semestre")</f>
        <v>1ª Semestre</v>
      </c>
    </row>
    <row r="716" spans="1:6" x14ac:dyDescent="0.25">
      <c r="A716" s="57" t="s">
        <v>7</v>
      </c>
      <c r="B716" s="57">
        <v>0</v>
      </c>
      <c r="C716" s="50">
        <v>45019</v>
      </c>
      <c r="D716" s="63">
        <f t="shared" si="39"/>
        <v>2023</v>
      </c>
      <c r="E716" s="63" t="str">
        <f>TEXT(Tabela2[[#This Row],[Semana]],"mmmm")</f>
        <v>abril</v>
      </c>
      <c r="F716" s="56" t="str">
        <f>IF(MONTH(Tabela2[[#This Row],[Semana]])&lt;=6,"1ª Semestre","2ª Semestre")</f>
        <v>1ª Semestre</v>
      </c>
    </row>
    <row r="717" spans="1:6" x14ac:dyDescent="0.25">
      <c r="A717" s="57" t="s">
        <v>6</v>
      </c>
      <c r="B717" s="57">
        <v>18</v>
      </c>
      <c r="C717" s="50">
        <v>45019</v>
      </c>
      <c r="D717" s="63">
        <f t="shared" si="39"/>
        <v>2023</v>
      </c>
      <c r="E717" s="63" t="str">
        <f>TEXT(Tabela2[[#This Row],[Semana]],"mmmm")</f>
        <v>abril</v>
      </c>
      <c r="F717" s="56" t="str">
        <f>IF(MONTH(Tabela2[[#This Row],[Semana]])&lt;=6,"1ª Semestre","2ª Semestre")</f>
        <v>1ª Semestre</v>
      </c>
    </row>
    <row r="718" spans="1:6" x14ac:dyDescent="0.25">
      <c r="A718" s="57" t="s">
        <v>10</v>
      </c>
      <c r="B718" s="57">
        <v>5</v>
      </c>
      <c r="C718" s="50">
        <v>45019</v>
      </c>
      <c r="D718" s="63">
        <f t="shared" si="39"/>
        <v>2023</v>
      </c>
      <c r="E718" s="63" t="str">
        <f>TEXT(Tabela2[[#This Row],[Semana]],"mmmm")</f>
        <v>abril</v>
      </c>
      <c r="F718" s="56" t="str">
        <f>IF(MONTH(Tabela2[[#This Row],[Semana]])&lt;=6,"1ª Semestre","2ª Semestre")</f>
        <v>1ª Semestre</v>
      </c>
    </row>
    <row r="719" spans="1:6" x14ac:dyDescent="0.25">
      <c r="A719" s="57" t="s">
        <v>42</v>
      </c>
      <c r="B719" s="57">
        <v>146</v>
      </c>
      <c r="C719" s="50">
        <v>45019</v>
      </c>
      <c r="D719" s="63">
        <f t="shared" si="39"/>
        <v>2023</v>
      </c>
      <c r="E719" s="63" t="str">
        <f>TEXT(Tabela2[[#This Row],[Semana]],"mmmm")</f>
        <v>abril</v>
      </c>
      <c r="F719" s="56" t="str">
        <f>IF(MONTH(Tabela2[[#This Row],[Semana]])&lt;=6,"1ª Semestre","2ª Semestre")</f>
        <v>1ª Semestre</v>
      </c>
    </row>
    <row r="720" spans="1:6" x14ac:dyDescent="0.25">
      <c r="A720" s="57" t="s">
        <v>5</v>
      </c>
      <c r="B720" s="57">
        <v>160</v>
      </c>
      <c r="C720" s="50">
        <v>45026</v>
      </c>
      <c r="D720" s="63">
        <f t="shared" si="39"/>
        <v>2023</v>
      </c>
      <c r="E720" s="63" t="str">
        <f>TEXT(Tabela2[[#This Row],[Semana]],"mmmm")</f>
        <v>abril</v>
      </c>
      <c r="F720" s="56" t="str">
        <f>IF(MONTH(Tabela2[[#This Row],[Semana]])&lt;=6,"1ª Semestre","2ª Semestre")</f>
        <v>1ª Semestre</v>
      </c>
    </row>
    <row r="721" spans="1:6" x14ac:dyDescent="0.25">
      <c r="A721" s="57" t="s">
        <v>8</v>
      </c>
      <c r="B721" s="57">
        <v>8</v>
      </c>
      <c r="C721" s="50">
        <v>45026</v>
      </c>
      <c r="D721" s="63">
        <f t="shared" si="39"/>
        <v>2023</v>
      </c>
      <c r="E721" s="63" t="str">
        <f>TEXT(Tabela2[[#This Row],[Semana]],"mmmm")</f>
        <v>abril</v>
      </c>
      <c r="F721" s="56" t="str">
        <f>IF(MONTH(Tabela2[[#This Row],[Semana]])&lt;=6,"1ª Semestre","2ª Semestre")</f>
        <v>1ª Semestre</v>
      </c>
    </row>
    <row r="722" spans="1:6" x14ac:dyDescent="0.25">
      <c r="A722" s="57" t="s">
        <v>9</v>
      </c>
      <c r="B722" s="57">
        <v>19</v>
      </c>
      <c r="C722" s="50">
        <v>45026</v>
      </c>
      <c r="D722" s="63">
        <f t="shared" si="39"/>
        <v>2023</v>
      </c>
      <c r="E722" s="63" t="str">
        <f>TEXT(Tabela2[[#This Row],[Semana]],"mmmm")</f>
        <v>abril</v>
      </c>
      <c r="F722" s="56" t="str">
        <f>IF(MONTH(Tabela2[[#This Row],[Semana]])&lt;=6,"1ª Semestre","2ª Semestre")</f>
        <v>1ª Semestre</v>
      </c>
    </row>
    <row r="723" spans="1:6" x14ac:dyDescent="0.25">
      <c r="A723" s="57" t="s">
        <v>7</v>
      </c>
      <c r="B723" s="57">
        <v>8</v>
      </c>
      <c r="C723" s="50">
        <v>45026</v>
      </c>
      <c r="D723" s="63">
        <f t="shared" si="39"/>
        <v>2023</v>
      </c>
      <c r="E723" s="63" t="str">
        <f>TEXT(Tabela2[[#This Row],[Semana]],"mmmm")</f>
        <v>abril</v>
      </c>
      <c r="F723" s="56" t="str">
        <f>IF(MONTH(Tabela2[[#This Row],[Semana]])&lt;=6,"1ª Semestre","2ª Semestre")</f>
        <v>1ª Semestre</v>
      </c>
    </row>
    <row r="724" spans="1:6" x14ac:dyDescent="0.25">
      <c r="A724" s="57" t="s">
        <v>6</v>
      </c>
      <c r="B724" s="57">
        <v>1</v>
      </c>
      <c r="C724" s="50">
        <v>45026</v>
      </c>
      <c r="D724" s="63">
        <f t="shared" si="39"/>
        <v>2023</v>
      </c>
      <c r="E724" s="63" t="str">
        <f>TEXT(Tabela2[[#This Row],[Semana]],"mmmm")</f>
        <v>abril</v>
      </c>
      <c r="F724" s="56" t="str">
        <f>IF(MONTH(Tabela2[[#This Row],[Semana]])&lt;=6,"1ª Semestre","2ª Semestre")</f>
        <v>1ª Semestre</v>
      </c>
    </row>
    <row r="725" spans="1:6" x14ac:dyDescent="0.25">
      <c r="A725" s="57" t="s">
        <v>10</v>
      </c>
      <c r="B725" s="57">
        <v>6</v>
      </c>
      <c r="C725" s="50">
        <v>45026</v>
      </c>
      <c r="D725" s="63">
        <f t="shared" si="39"/>
        <v>2023</v>
      </c>
      <c r="E725" s="63" t="str">
        <f>TEXT(Tabela2[[#This Row],[Semana]],"mmmm")</f>
        <v>abril</v>
      </c>
      <c r="F725" s="56" t="str">
        <f>IF(MONTH(Tabela2[[#This Row],[Semana]])&lt;=6,"1ª Semestre","2ª Semestre")</f>
        <v>1ª Semestre</v>
      </c>
    </row>
    <row r="726" spans="1:6" x14ac:dyDescent="0.25">
      <c r="A726" s="57" t="s">
        <v>42</v>
      </c>
      <c r="B726" s="57">
        <v>180</v>
      </c>
      <c r="C726" s="50">
        <v>45026</v>
      </c>
      <c r="D726" s="63">
        <f t="shared" si="39"/>
        <v>2023</v>
      </c>
      <c r="E726" s="63" t="str">
        <f>TEXT(Tabela2[[#This Row],[Semana]],"mmmm")</f>
        <v>abril</v>
      </c>
      <c r="F726" s="56" t="str">
        <f>IF(MONTH(Tabela2[[#This Row],[Semana]])&lt;=6,"1ª Semestre","2ª Semestre")</f>
        <v>1ª Semestre</v>
      </c>
    </row>
    <row r="727" spans="1:6" x14ac:dyDescent="0.25">
      <c r="A727" s="57" t="s">
        <v>5</v>
      </c>
      <c r="B727" s="57">
        <v>111</v>
      </c>
      <c r="C727" s="50">
        <v>45033</v>
      </c>
      <c r="D727" s="63">
        <f t="shared" si="39"/>
        <v>2023</v>
      </c>
      <c r="E727" s="63" t="str">
        <f>TEXT(Tabela2[[#This Row],[Semana]],"mmmm")</f>
        <v>abril</v>
      </c>
      <c r="F727" s="56" t="str">
        <f>IF(MONTH(Tabela2[[#This Row],[Semana]])&lt;=6,"1ª Semestre","2ª Semestre")</f>
        <v>1ª Semestre</v>
      </c>
    </row>
    <row r="728" spans="1:6" x14ac:dyDescent="0.25">
      <c r="A728" s="57" t="s">
        <v>8</v>
      </c>
      <c r="B728" s="57">
        <v>2</v>
      </c>
      <c r="C728" s="50">
        <v>45033</v>
      </c>
      <c r="D728" s="63">
        <f t="shared" si="39"/>
        <v>2023</v>
      </c>
      <c r="E728" s="63" t="str">
        <f>TEXT(Tabela2[[#This Row],[Semana]],"mmmm")</f>
        <v>abril</v>
      </c>
      <c r="F728" s="56" t="str">
        <f>IF(MONTH(Tabela2[[#This Row],[Semana]])&lt;=6,"1ª Semestre","2ª Semestre")</f>
        <v>1ª Semestre</v>
      </c>
    </row>
    <row r="729" spans="1:6" x14ac:dyDescent="0.25">
      <c r="A729" s="57" t="s">
        <v>9</v>
      </c>
      <c r="B729" s="57">
        <v>12</v>
      </c>
      <c r="C729" s="50">
        <v>45033</v>
      </c>
      <c r="D729" s="63">
        <f t="shared" si="39"/>
        <v>2023</v>
      </c>
      <c r="E729" s="63" t="str">
        <f>TEXT(Tabela2[[#This Row],[Semana]],"mmmm")</f>
        <v>abril</v>
      </c>
      <c r="F729" s="56" t="str">
        <f>IF(MONTH(Tabela2[[#This Row],[Semana]])&lt;=6,"1ª Semestre","2ª Semestre")</f>
        <v>1ª Semestre</v>
      </c>
    </row>
    <row r="730" spans="1:6" x14ac:dyDescent="0.25">
      <c r="A730" s="57" t="s">
        <v>7</v>
      </c>
      <c r="B730" s="57">
        <v>5</v>
      </c>
      <c r="C730" s="50">
        <v>45033</v>
      </c>
      <c r="D730" s="63">
        <f t="shared" si="39"/>
        <v>2023</v>
      </c>
      <c r="E730" s="63" t="str">
        <f>TEXT(Tabela2[[#This Row],[Semana]],"mmmm")</f>
        <v>abril</v>
      </c>
      <c r="F730" s="56" t="str">
        <f>IF(MONTH(Tabela2[[#This Row],[Semana]])&lt;=6,"1ª Semestre","2ª Semestre")</f>
        <v>1ª Semestre</v>
      </c>
    </row>
    <row r="731" spans="1:6" x14ac:dyDescent="0.25">
      <c r="A731" s="57" t="s">
        <v>6</v>
      </c>
      <c r="B731" s="57">
        <v>18</v>
      </c>
      <c r="C731" s="50">
        <v>45033</v>
      </c>
      <c r="D731" s="63">
        <f t="shared" si="39"/>
        <v>2023</v>
      </c>
      <c r="E731" s="63" t="str">
        <f>TEXT(Tabela2[[#This Row],[Semana]],"mmmm")</f>
        <v>abril</v>
      </c>
      <c r="F731" s="56" t="str">
        <f>IF(MONTH(Tabela2[[#This Row],[Semana]])&lt;=6,"1ª Semestre","2ª Semestre")</f>
        <v>1ª Semestre</v>
      </c>
    </row>
    <row r="732" spans="1:6" x14ac:dyDescent="0.25">
      <c r="A732" s="57" t="s">
        <v>10</v>
      </c>
      <c r="B732" s="57">
        <v>26</v>
      </c>
      <c r="C732" s="50">
        <v>45033</v>
      </c>
      <c r="D732" s="63">
        <f t="shared" si="39"/>
        <v>2023</v>
      </c>
      <c r="E732" s="63" t="str">
        <f>TEXT(Tabela2[[#This Row],[Semana]],"mmmm")</f>
        <v>abril</v>
      </c>
      <c r="F732" s="56" t="str">
        <f>IF(MONTH(Tabela2[[#This Row],[Semana]])&lt;=6,"1ª Semestre","2ª Semestre")</f>
        <v>1ª Semestre</v>
      </c>
    </row>
    <row r="733" spans="1:6" x14ac:dyDescent="0.25">
      <c r="A733" s="57" t="s">
        <v>42</v>
      </c>
      <c r="B733" s="57">
        <v>162</v>
      </c>
      <c r="C733" s="50">
        <v>45033</v>
      </c>
      <c r="D733" s="63">
        <f t="shared" si="39"/>
        <v>2023</v>
      </c>
      <c r="E733" s="63" t="str">
        <f>TEXT(Tabela2[[#This Row],[Semana]],"mmmm")</f>
        <v>abril</v>
      </c>
      <c r="F733" s="56" t="str">
        <f>IF(MONTH(Tabela2[[#This Row],[Semana]])&lt;=6,"1ª Semestre","2ª Semestre")</f>
        <v>1ª Semestre</v>
      </c>
    </row>
    <row r="734" spans="1:6" x14ac:dyDescent="0.25">
      <c r="A734" s="57" t="s">
        <v>5</v>
      </c>
      <c r="B734" s="57">
        <v>130</v>
      </c>
      <c r="C734" s="50">
        <v>45040</v>
      </c>
      <c r="D734" s="63">
        <f t="shared" ref="D734:D740" si="40">YEAR((C734))</f>
        <v>2023</v>
      </c>
      <c r="E734" s="63" t="str">
        <f>TEXT(Tabela2[[#This Row],[Semana]],"mmmm")</f>
        <v>abril</v>
      </c>
      <c r="F734" s="56" t="str">
        <f>IF(MONTH(Tabela2[[#This Row],[Semana]])&lt;=6,"1ª Semestre","2ª Semestre")</f>
        <v>1ª Semestre</v>
      </c>
    </row>
    <row r="735" spans="1:6" x14ac:dyDescent="0.25">
      <c r="A735" s="57" t="s">
        <v>8</v>
      </c>
      <c r="B735" s="57">
        <v>8</v>
      </c>
      <c r="C735" s="50">
        <v>45040</v>
      </c>
      <c r="D735" s="63">
        <f t="shared" si="40"/>
        <v>2023</v>
      </c>
      <c r="E735" s="63" t="str">
        <f>TEXT(Tabela2[[#This Row],[Semana]],"mmmm")</f>
        <v>abril</v>
      </c>
      <c r="F735" s="56" t="str">
        <f>IF(MONTH(Tabela2[[#This Row],[Semana]])&lt;=6,"1ª Semestre","2ª Semestre")</f>
        <v>1ª Semestre</v>
      </c>
    </row>
    <row r="736" spans="1:6" x14ac:dyDescent="0.25">
      <c r="A736" s="57" t="s">
        <v>9</v>
      </c>
      <c r="B736" s="57">
        <v>27</v>
      </c>
      <c r="C736" s="50">
        <v>45040</v>
      </c>
      <c r="D736" s="63">
        <f t="shared" si="40"/>
        <v>2023</v>
      </c>
      <c r="E736" s="63" t="str">
        <f>TEXT(Tabela2[[#This Row],[Semana]],"mmmm")</f>
        <v>abril</v>
      </c>
      <c r="F736" s="56" t="str">
        <f>IF(MONTH(Tabela2[[#This Row],[Semana]])&lt;=6,"1ª Semestre","2ª Semestre")</f>
        <v>1ª Semestre</v>
      </c>
    </row>
    <row r="737" spans="1:6" x14ac:dyDescent="0.25">
      <c r="A737" s="57" t="s">
        <v>7</v>
      </c>
      <c r="B737" s="57">
        <v>0</v>
      </c>
      <c r="C737" s="50">
        <v>45040</v>
      </c>
      <c r="D737" s="63">
        <f t="shared" si="40"/>
        <v>2023</v>
      </c>
      <c r="E737" s="63" t="str">
        <f>TEXT(Tabela2[[#This Row],[Semana]],"mmmm")</f>
        <v>abril</v>
      </c>
      <c r="F737" s="56" t="str">
        <f>IF(MONTH(Tabela2[[#This Row],[Semana]])&lt;=6,"1ª Semestre","2ª Semestre")</f>
        <v>1ª Semestre</v>
      </c>
    </row>
    <row r="738" spans="1:6" x14ac:dyDescent="0.25">
      <c r="A738" s="57" t="s">
        <v>6</v>
      </c>
      <c r="B738" s="57">
        <v>0</v>
      </c>
      <c r="C738" s="50">
        <v>45040</v>
      </c>
      <c r="D738" s="63">
        <f t="shared" si="40"/>
        <v>2023</v>
      </c>
      <c r="E738" s="63" t="str">
        <f>TEXT(Tabela2[[#This Row],[Semana]],"mmmm")</f>
        <v>abril</v>
      </c>
      <c r="F738" s="56" t="str">
        <f>IF(MONTH(Tabela2[[#This Row],[Semana]])&lt;=6,"1ª Semestre","2ª Semestre")</f>
        <v>1ª Semestre</v>
      </c>
    </row>
    <row r="739" spans="1:6" x14ac:dyDescent="0.25">
      <c r="A739" s="57" t="s">
        <v>10</v>
      </c>
      <c r="B739" s="57">
        <v>17</v>
      </c>
      <c r="C739" s="50">
        <v>45040</v>
      </c>
      <c r="D739" s="63">
        <f t="shared" si="40"/>
        <v>2023</v>
      </c>
      <c r="E739" s="63" t="str">
        <f>TEXT(Tabela2[[#This Row],[Semana]],"mmmm")</f>
        <v>abril</v>
      </c>
      <c r="F739" s="56" t="str">
        <f>IF(MONTH(Tabela2[[#This Row],[Semana]])&lt;=6,"1ª Semestre","2ª Semestre")</f>
        <v>1ª Semestre</v>
      </c>
    </row>
    <row r="740" spans="1:6" x14ac:dyDescent="0.25">
      <c r="A740" s="57" t="s">
        <v>42</v>
      </c>
      <c r="B740" s="57">
        <v>191</v>
      </c>
      <c r="C740" s="50">
        <v>45040</v>
      </c>
      <c r="D740" s="63">
        <f t="shared" si="40"/>
        <v>2023</v>
      </c>
      <c r="E740" s="63" t="str">
        <f>TEXT(Tabela2[[#This Row],[Semana]],"mmmm")</f>
        <v>abril</v>
      </c>
      <c r="F740" s="56" t="str">
        <f>IF(MONTH(Tabela2[[#This Row],[Semana]])&lt;=6,"1ª Semestre","2ª Semestre")</f>
        <v>1ª Semestre</v>
      </c>
    </row>
    <row r="741" spans="1:6" x14ac:dyDescent="0.25">
      <c r="A741" s="57" t="s">
        <v>5</v>
      </c>
      <c r="B741">
        <v>129</v>
      </c>
      <c r="C741" s="50">
        <v>45047</v>
      </c>
      <c r="D741" s="63">
        <f t="shared" ref="D741:D747" si="41">YEAR((C741))</f>
        <v>2023</v>
      </c>
      <c r="E741" s="63" t="str">
        <f>TEXT(Tabela2[[#This Row],[Semana]],"mmmm")</f>
        <v>maio</v>
      </c>
      <c r="F741" s="56" t="str">
        <f>IF(MONTH(Tabela2[[#This Row],[Semana]])&lt;=6,"1ª Semestre","2ª Semestre")</f>
        <v>1ª Semestre</v>
      </c>
    </row>
    <row r="742" spans="1:6" x14ac:dyDescent="0.25">
      <c r="A742" s="57" t="s">
        <v>8</v>
      </c>
      <c r="B742">
        <v>8</v>
      </c>
      <c r="C742" s="50">
        <v>45047</v>
      </c>
      <c r="D742" s="63">
        <f t="shared" si="41"/>
        <v>2023</v>
      </c>
      <c r="E742" s="63" t="str">
        <f>TEXT(Tabela2[[#This Row],[Semana]],"mmmm")</f>
        <v>maio</v>
      </c>
      <c r="F742" s="56" t="str">
        <f>IF(MONTH(Tabela2[[#This Row],[Semana]])&lt;=6,"1ª Semestre","2ª Semestre")</f>
        <v>1ª Semestre</v>
      </c>
    </row>
    <row r="743" spans="1:6" x14ac:dyDescent="0.25">
      <c r="A743" s="57" t="s">
        <v>9</v>
      </c>
      <c r="B743">
        <v>44</v>
      </c>
      <c r="C743" s="50">
        <v>45047</v>
      </c>
      <c r="D743" s="63">
        <f t="shared" si="41"/>
        <v>2023</v>
      </c>
      <c r="E743" s="63" t="str">
        <f>TEXT(Tabela2[[#This Row],[Semana]],"mmmm")</f>
        <v>maio</v>
      </c>
      <c r="F743" s="56" t="str">
        <f>IF(MONTH(Tabela2[[#This Row],[Semana]])&lt;=6,"1ª Semestre","2ª Semestre")</f>
        <v>1ª Semestre</v>
      </c>
    </row>
    <row r="744" spans="1:6" x14ac:dyDescent="0.25">
      <c r="A744" s="57" t="s">
        <v>7</v>
      </c>
      <c r="B744">
        <v>0</v>
      </c>
      <c r="C744" s="50">
        <v>45047</v>
      </c>
      <c r="D744" s="63">
        <f t="shared" si="41"/>
        <v>2023</v>
      </c>
      <c r="E744" s="63" t="str">
        <f>TEXT(Tabela2[[#This Row],[Semana]],"mmmm")</f>
        <v>maio</v>
      </c>
      <c r="F744" s="56" t="str">
        <f>IF(MONTH(Tabela2[[#This Row],[Semana]])&lt;=6,"1ª Semestre","2ª Semestre")</f>
        <v>1ª Semestre</v>
      </c>
    </row>
    <row r="745" spans="1:6" x14ac:dyDescent="0.25">
      <c r="A745" s="57" t="s">
        <v>6</v>
      </c>
      <c r="B745">
        <v>0</v>
      </c>
      <c r="C745" s="50">
        <v>45047</v>
      </c>
      <c r="D745" s="63">
        <f t="shared" si="41"/>
        <v>2023</v>
      </c>
      <c r="E745" s="63" t="str">
        <f>TEXT(Tabela2[[#This Row],[Semana]],"mmmm")</f>
        <v>maio</v>
      </c>
      <c r="F745" s="56" t="str">
        <f>IF(MONTH(Tabela2[[#This Row],[Semana]])&lt;=6,"1ª Semestre","2ª Semestre")</f>
        <v>1ª Semestre</v>
      </c>
    </row>
    <row r="746" spans="1:6" x14ac:dyDescent="0.25">
      <c r="A746" s="57" t="s">
        <v>10</v>
      </c>
      <c r="B746">
        <v>27</v>
      </c>
      <c r="C746" s="50">
        <v>45047</v>
      </c>
      <c r="D746" s="63">
        <f t="shared" si="41"/>
        <v>2023</v>
      </c>
      <c r="E746" s="63" t="str">
        <f>TEXT(Tabela2[[#This Row],[Semana]],"mmmm")</f>
        <v>maio</v>
      </c>
      <c r="F746" s="56" t="str">
        <f>IF(MONTH(Tabela2[[#This Row],[Semana]])&lt;=6,"1ª Semestre","2ª Semestre")</f>
        <v>1ª Semestre</v>
      </c>
    </row>
    <row r="747" spans="1:6" x14ac:dyDescent="0.25">
      <c r="A747" s="57" t="s">
        <v>42</v>
      </c>
      <c r="B747" s="57">
        <v>207</v>
      </c>
      <c r="C747" s="50">
        <v>45047</v>
      </c>
      <c r="D747" s="63">
        <f t="shared" si="41"/>
        <v>2023</v>
      </c>
      <c r="E747" s="63" t="str">
        <f>TEXT(Tabela2[[#This Row],[Semana]],"mmmm")</f>
        <v>maio</v>
      </c>
      <c r="F747" s="56" t="str">
        <f>IF(MONTH(Tabela2[[#This Row],[Semana]])&lt;=6,"1ª Semestre","2ª Semestre")</f>
        <v>1ª Semestre</v>
      </c>
    </row>
    <row r="748" spans="1:6" x14ac:dyDescent="0.25">
      <c r="A748" s="57" t="s">
        <v>5</v>
      </c>
      <c r="B748" s="57">
        <v>193</v>
      </c>
      <c r="C748" s="50">
        <v>45054</v>
      </c>
      <c r="D748" s="63">
        <f t="shared" ref="D748:D753" si="42">YEAR((C748))</f>
        <v>2023</v>
      </c>
      <c r="E748" s="63" t="str">
        <f>TEXT(Tabela2[[#This Row],[Semana]],"mmmm")</f>
        <v>maio</v>
      </c>
      <c r="F748" s="56" t="str">
        <f>IF(MONTH(Tabela2[[#This Row],[Semana]])&lt;=6,"1ª Semestre","2ª Semestre")</f>
        <v>1ª Semestre</v>
      </c>
    </row>
    <row r="749" spans="1:6" x14ac:dyDescent="0.25">
      <c r="A749" s="57" t="s">
        <v>8</v>
      </c>
      <c r="B749" s="57">
        <v>3</v>
      </c>
      <c r="C749" s="50">
        <v>45054</v>
      </c>
      <c r="D749" s="63">
        <f t="shared" si="42"/>
        <v>2023</v>
      </c>
      <c r="E749" s="63" t="str">
        <f>TEXT(Tabela2[[#This Row],[Semana]],"mmmm")</f>
        <v>maio</v>
      </c>
      <c r="F749" s="56" t="str">
        <f>IF(MONTH(Tabela2[[#This Row],[Semana]])&lt;=6,"1ª Semestre","2ª Semestre")</f>
        <v>1ª Semestre</v>
      </c>
    </row>
    <row r="750" spans="1:6" x14ac:dyDescent="0.25">
      <c r="A750" s="57" t="s">
        <v>9</v>
      </c>
      <c r="B750" s="57">
        <v>18</v>
      </c>
      <c r="C750" s="50">
        <v>45054</v>
      </c>
      <c r="D750" s="63">
        <f t="shared" si="42"/>
        <v>2023</v>
      </c>
      <c r="E750" s="63" t="str">
        <f>TEXT(Tabela2[[#This Row],[Semana]],"mmmm")</f>
        <v>maio</v>
      </c>
      <c r="F750" s="56" t="str">
        <f>IF(MONTH(Tabela2[[#This Row],[Semana]])&lt;=6,"1ª Semestre","2ª Semestre")</f>
        <v>1ª Semestre</v>
      </c>
    </row>
    <row r="751" spans="1:6" x14ac:dyDescent="0.25">
      <c r="A751" s="57" t="s">
        <v>7</v>
      </c>
      <c r="B751" s="57">
        <v>8</v>
      </c>
      <c r="C751" s="50">
        <v>45054</v>
      </c>
      <c r="D751" s="63">
        <f t="shared" si="42"/>
        <v>2023</v>
      </c>
      <c r="E751" s="63" t="str">
        <f>TEXT(Tabela2[[#This Row],[Semana]],"mmmm")</f>
        <v>maio</v>
      </c>
      <c r="F751" s="56" t="str">
        <f>IF(MONTH(Tabela2[[#This Row],[Semana]])&lt;=6,"1ª Semestre","2ª Semestre")</f>
        <v>1ª Semestre</v>
      </c>
    </row>
    <row r="752" spans="1:6" x14ac:dyDescent="0.25">
      <c r="A752" s="57" t="s">
        <v>6</v>
      </c>
      <c r="B752" s="57">
        <v>0</v>
      </c>
      <c r="C752" s="50">
        <v>45054</v>
      </c>
      <c r="D752" s="63">
        <f t="shared" si="42"/>
        <v>2023</v>
      </c>
      <c r="E752" s="63" t="str">
        <f>TEXT(Tabela2[[#This Row],[Semana]],"mmmm")</f>
        <v>maio</v>
      </c>
      <c r="F752" s="56" t="str">
        <f>IF(MONTH(Tabela2[[#This Row],[Semana]])&lt;=6,"1ª Semestre","2ª Semestre")</f>
        <v>1ª Semestre</v>
      </c>
    </row>
    <row r="753" spans="1:6" x14ac:dyDescent="0.25">
      <c r="A753" s="57" t="s">
        <v>10</v>
      </c>
      <c r="B753" s="57">
        <v>31</v>
      </c>
      <c r="C753" s="50">
        <v>45054</v>
      </c>
      <c r="D753" s="63">
        <f t="shared" si="42"/>
        <v>2023</v>
      </c>
      <c r="E753" s="63" t="str">
        <f>TEXT(Tabela2[[#This Row],[Semana]],"mmmm")</f>
        <v>maio</v>
      </c>
      <c r="F753" s="56" t="str">
        <f>IF(MONTH(Tabela2[[#This Row],[Semana]])&lt;=6,"1ª Semestre","2ª Semestre")</f>
        <v>1ª Semestre</v>
      </c>
    </row>
    <row r="754" spans="1:6" x14ac:dyDescent="0.25">
      <c r="A754" s="57" t="s">
        <v>42</v>
      </c>
      <c r="B754" s="57">
        <v>268</v>
      </c>
      <c r="C754" s="50">
        <v>45054</v>
      </c>
      <c r="D754" s="63">
        <f>YEAR((C754))</f>
        <v>2023</v>
      </c>
      <c r="E754" s="63" t="str">
        <f>TEXT(Tabela2[[#This Row],[Semana]],"mmmm")</f>
        <v>maio</v>
      </c>
      <c r="F754" s="56" t="str">
        <f>IF(MONTH(Tabela2[[#This Row],[Semana]])&lt;=6,"1ª Semestre","2ª Semestre")</f>
        <v>1ª Semestre</v>
      </c>
    </row>
    <row r="755" spans="1:6" x14ac:dyDescent="0.25">
      <c r="A755" s="57" t="s">
        <v>5</v>
      </c>
      <c r="B755" s="57">
        <v>183</v>
      </c>
      <c r="C755" s="50">
        <v>45061</v>
      </c>
      <c r="D755" s="63">
        <f t="shared" ref="D755:D760" si="43">YEAR((C755))</f>
        <v>2023</v>
      </c>
      <c r="E755" s="63" t="str">
        <f>TEXT(Tabela2[[#This Row],[Semana]],"mmmm")</f>
        <v>maio</v>
      </c>
      <c r="F755" s="56" t="str">
        <f>IF(MONTH(Tabela2[[#This Row],[Semana]])&lt;=6,"1ª Semestre","2ª Semestre")</f>
        <v>1ª Semestre</v>
      </c>
    </row>
    <row r="756" spans="1:6" x14ac:dyDescent="0.25">
      <c r="A756" s="57" t="s">
        <v>8</v>
      </c>
      <c r="B756" s="57">
        <v>13</v>
      </c>
      <c r="C756" s="50">
        <v>45061</v>
      </c>
      <c r="D756" s="63">
        <f t="shared" si="43"/>
        <v>2023</v>
      </c>
      <c r="E756" s="63" t="str">
        <f>TEXT(Tabela2[[#This Row],[Semana]],"mmmm")</f>
        <v>maio</v>
      </c>
      <c r="F756" s="56" t="str">
        <f>IF(MONTH(Tabela2[[#This Row],[Semana]])&lt;=6,"1ª Semestre","2ª Semestre")</f>
        <v>1ª Semestre</v>
      </c>
    </row>
    <row r="757" spans="1:6" x14ac:dyDescent="0.25">
      <c r="A757" s="57" t="s">
        <v>9</v>
      </c>
      <c r="B757" s="57">
        <v>6</v>
      </c>
      <c r="C757" s="50">
        <v>45061</v>
      </c>
      <c r="D757" s="63">
        <f t="shared" si="43"/>
        <v>2023</v>
      </c>
      <c r="E757" s="63" t="str">
        <f>TEXT(Tabela2[[#This Row],[Semana]],"mmmm")</f>
        <v>maio</v>
      </c>
      <c r="F757" s="56" t="str">
        <f>IF(MONTH(Tabela2[[#This Row],[Semana]])&lt;=6,"1ª Semestre","2ª Semestre")</f>
        <v>1ª Semestre</v>
      </c>
    </row>
    <row r="758" spans="1:6" x14ac:dyDescent="0.25">
      <c r="A758" s="57" t="s">
        <v>7</v>
      </c>
      <c r="B758" s="57">
        <v>0</v>
      </c>
      <c r="C758" s="50">
        <v>45061</v>
      </c>
      <c r="D758" s="63">
        <f t="shared" si="43"/>
        <v>2023</v>
      </c>
      <c r="E758" s="63" t="str">
        <f>TEXT(Tabela2[[#This Row],[Semana]],"mmmm")</f>
        <v>maio</v>
      </c>
      <c r="F758" s="56" t="str">
        <f>IF(MONTH(Tabela2[[#This Row],[Semana]])&lt;=6,"1ª Semestre","2ª Semestre")</f>
        <v>1ª Semestre</v>
      </c>
    </row>
    <row r="759" spans="1:6" x14ac:dyDescent="0.25">
      <c r="A759" s="57" t="s">
        <v>6</v>
      </c>
      <c r="B759" s="57">
        <v>0</v>
      </c>
      <c r="C759" s="50">
        <v>45061</v>
      </c>
      <c r="D759" s="63">
        <f t="shared" si="43"/>
        <v>2023</v>
      </c>
      <c r="E759" s="63" t="str">
        <f>TEXT(Tabela2[[#This Row],[Semana]],"mmmm")</f>
        <v>maio</v>
      </c>
      <c r="F759" s="56" t="str">
        <f>IF(MONTH(Tabela2[[#This Row],[Semana]])&lt;=6,"1ª Semestre","2ª Semestre")</f>
        <v>1ª Semestre</v>
      </c>
    </row>
    <row r="760" spans="1:6" x14ac:dyDescent="0.25">
      <c r="A760" s="57" t="s">
        <v>10</v>
      </c>
      <c r="B760" s="57">
        <v>67</v>
      </c>
      <c r="C760" s="50">
        <v>45061</v>
      </c>
      <c r="D760" s="63">
        <f t="shared" si="43"/>
        <v>2023</v>
      </c>
      <c r="E760" s="63" t="str">
        <f>TEXT(Tabela2[[#This Row],[Semana]],"mmmm")</f>
        <v>maio</v>
      </c>
      <c r="F760" s="56" t="str">
        <f>IF(MONTH(Tabela2[[#This Row],[Semana]])&lt;=6,"1ª Semestre","2ª Semestre")</f>
        <v>1ª Semestre</v>
      </c>
    </row>
    <row r="761" spans="1:6" x14ac:dyDescent="0.25">
      <c r="A761" s="57" t="s">
        <v>42</v>
      </c>
      <c r="B761" s="57">
        <v>274</v>
      </c>
      <c r="C761" s="50">
        <v>45061</v>
      </c>
      <c r="D761" s="63">
        <f>YEAR((C761))</f>
        <v>2023</v>
      </c>
      <c r="E761" s="63" t="str">
        <f>TEXT(Tabela2[[#This Row],[Semana]],"mmmm")</f>
        <v>maio</v>
      </c>
      <c r="F761" s="56" t="str">
        <f>IF(MONTH(Tabela2[[#This Row],[Semana]])&lt;=6,"1ª Semestre","2ª Semestre")</f>
        <v>1ª Semestre</v>
      </c>
    </row>
    <row r="762" spans="1:6" x14ac:dyDescent="0.25">
      <c r="A762" s="57" t="s">
        <v>5</v>
      </c>
      <c r="B762" s="57">
        <v>197</v>
      </c>
      <c r="C762" s="50">
        <v>45068</v>
      </c>
      <c r="D762" s="63">
        <f t="shared" ref="D762:D767" si="44">YEAR((C762))</f>
        <v>2023</v>
      </c>
      <c r="E762" s="63" t="str">
        <f>TEXT(Tabela2[[#This Row],[Semana]],"mmmm")</f>
        <v>maio</v>
      </c>
      <c r="F762" s="56" t="str">
        <f>IF(MONTH(Tabela2[[#This Row],[Semana]])&lt;=6,"1ª Semestre","2ª Semestre")</f>
        <v>1ª Semestre</v>
      </c>
    </row>
    <row r="763" spans="1:6" x14ac:dyDescent="0.25">
      <c r="A763" s="57" t="s">
        <v>8</v>
      </c>
      <c r="B763" s="57">
        <v>12</v>
      </c>
      <c r="C763" s="50">
        <v>45068</v>
      </c>
      <c r="D763" s="63">
        <f t="shared" si="44"/>
        <v>2023</v>
      </c>
      <c r="E763" s="63" t="str">
        <f>TEXT(Tabela2[[#This Row],[Semana]],"mmmm")</f>
        <v>maio</v>
      </c>
      <c r="F763" s="56" t="str">
        <f>IF(MONTH(Tabela2[[#This Row],[Semana]])&lt;=6,"1ª Semestre","2ª Semestre")</f>
        <v>1ª Semestre</v>
      </c>
    </row>
    <row r="764" spans="1:6" x14ac:dyDescent="0.25">
      <c r="A764" s="57" t="s">
        <v>9</v>
      </c>
      <c r="B764" s="57">
        <v>5</v>
      </c>
      <c r="C764" s="50">
        <v>45068</v>
      </c>
      <c r="D764" s="63">
        <f t="shared" si="44"/>
        <v>2023</v>
      </c>
      <c r="E764" s="63" t="str">
        <f>TEXT(Tabela2[[#This Row],[Semana]],"mmmm")</f>
        <v>maio</v>
      </c>
      <c r="F764" s="56" t="str">
        <f>IF(MONTH(Tabela2[[#This Row],[Semana]])&lt;=6,"1ª Semestre","2ª Semestre")</f>
        <v>1ª Semestre</v>
      </c>
    </row>
    <row r="765" spans="1:6" x14ac:dyDescent="0.25">
      <c r="A765" s="57" t="s">
        <v>7</v>
      </c>
      <c r="B765" s="57">
        <v>0</v>
      </c>
      <c r="C765" s="50">
        <v>45068</v>
      </c>
      <c r="D765" s="63">
        <f t="shared" si="44"/>
        <v>2023</v>
      </c>
      <c r="E765" s="63" t="str">
        <f>TEXT(Tabela2[[#This Row],[Semana]],"mmmm")</f>
        <v>maio</v>
      </c>
      <c r="F765" s="56" t="str">
        <f>IF(MONTH(Tabela2[[#This Row],[Semana]])&lt;=6,"1ª Semestre","2ª Semestre")</f>
        <v>1ª Semestre</v>
      </c>
    </row>
    <row r="766" spans="1:6" x14ac:dyDescent="0.25">
      <c r="A766" s="57" t="s">
        <v>6</v>
      </c>
      <c r="B766" s="57">
        <v>0</v>
      </c>
      <c r="C766" s="50">
        <v>45068</v>
      </c>
      <c r="D766" s="63">
        <f t="shared" si="44"/>
        <v>2023</v>
      </c>
      <c r="E766" s="63" t="str">
        <f>TEXT(Tabela2[[#This Row],[Semana]],"mmmm")</f>
        <v>maio</v>
      </c>
      <c r="F766" s="56" t="str">
        <f>IF(MONTH(Tabela2[[#This Row],[Semana]])&lt;=6,"1ª Semestre","2ª Semestre")</f>
        <v>1ª Semestre</v>
      </c>
    </row>
    <row r="767" spans="1:6" x14ac:dyDescent="0.25">
      <c r="A767" s="57" t="s">
        <v>10</v>
      </c>
      <c r="B767" s="57">
        <v>30</v>
      </c>
      <c r="C767" s="50">
        <v>45068</v>
      </c>
      <c r="D767" s="63">
        <f t="shared" si="44"/>
        <v>2023</v>
      </c>
      <c r="E767" s="63" t="str">
        <f>TEXT(Tabela2[[#This Row],[Semana]],"mmmm")</f>
        <v>maio</v>
      </c>
      <c r="F767" s="56" t="str">
        <f>IF(MONTH(Tabela2[[#This Row],[Semana]])&lt;=6,"1ª Semestre","2ª Semestre")</f>
        <v>1ª Semestre</v>
      </c>
    </row>
    <row r="768" spans="1:6" x14ac:dyDescent="0.25">
      <c r="A768" s="57" t="s">
        <v>42</v>
      </c>
      <c r="B768" s="57">
        <v>261</v>
      </c>
      <c r="C768" s="50">
        <v>45068</v>
      </c>
      <c r="D768" s="63">
        <f>YEAR((C768))</f>
        <v>2023</v>
      </c>
      <c r="E768" s="63" t="str">
        <f>TEXT(Tabela2[[#This Row],[Semana]],"mmmm")</f>
        <v>maio</v>
      </c>
      <c r="F768" s="56" t="str">
        <f>IF(MONTH(Tabela2[[#This Row],[Semana]])&lt;=6,"1ª Semestre","2ª Semestre")</f>
        <v>1ª Semestre</v>
      </c>
    </row>
    <row r="769" spans="1:6" x14ac:dyDescent="0.25">
      <c r="A769" s="57" t="s">
        <v>5</v>
      </c>
      <c r="B769" s="57">
        <v>192</v>
      </c>
      <c r="C769" s="50">
        <v>45075</v>
      </c>
      <c r="D769" s="63">
        <f t="shared" ref="D769:D774" si="45">YEAR((C769))</f>
        <v>2023</v>
      </c>
      <c r="E769" s="63" t="str">
        <f>TEXT(Tabela2[[#This Row],[Semana]],"mmmm")</f>
        <v>maio</v>
      </c>
      <c r="F769" s="56" t="str">
        <f>IF(MONTH(Tabela2[[#This Row],[Semana]])&lt;=6,"1ª Semestre","2ª Semestre")</f>
        <v>1ª Semestre</v>
      </c>
    </row>
    <row r="770" spans="1:6" x14ac:dyDescent="0.25">
      <c r="A770" s="57" t="s">
        <v>8</v>
      </c>
      <c r="B770" s="57">
        <v>8</v>
      </c>
      <c r="C770" s="50">
        <v>45075</v>
      </c>
      <c r="D770" s="63">
        <f t="shared" si="45"/>
        <v>2023</v>
      </c>
      <c r="E770" s="63" t="str">
        <f>TEXT(Tabela2[[#This Row],[Semana]],"mmmm")</f>
        <v>maio</v>
      </c>
      <c r="F770" s="56" t="str">
        <f>IF(MONTH(Tabela2[[#This Row],[Semana]])&lt;=6,"1ª Semestre","2ª Semestre")</f>
        <v>1ª Semestre</v>
      </c>
    </row>
    <row r="771" spans="1:6" x14ac:dyDescent="0.25">
      <c r="A771" s="57" t="s">
        <v>9</v>
      </c>
      <c r="B771" s="57">
        <v>0</v>
      </c>
      <c r="C771" s="50">
        <v>45075</v>
      </c>
      <c r="D771" s="63">
        <f t="shared" si="45"/>
        <v>2023</v>
      </c>
      <c r="E771" s="63" t="str">
        <f>TEXT(Tabela2[[#This Row],[Semana]],"mmmm")</f>
        <v>maio</v>
      </c>
      <c r="F771" s="56" t="str">
        <f>IF(MONTH(Tabela2[[#This Row],[Semana]])&lt;=6,"1ª Semestre","2ª Semestre")</f>
        <v>1ª Semestre</v>
      </c>
    </row>
    <row r="772" spans="1:6" x14ac:dyDescent="0.25">
      <c r="A772" s="57" t="s">
        <v>7</v>
      </c>
      <c r="B772" s="57">
        <v>0</v>
      </c>
      <c r="C772" s="50">
        <v>45075</v>
      </c>
      <c r="D772" s="63">
        <f t="shared" si="45"/>
        <v>2023</v>
      </c>
      <c r="E772" s="63" t="str">
        <f>TEXT(Tabela2[[#This Row],[Semana]],"mmmm")</f>
        <v>maio</v>
      </c>
      <c r="F772" s="56" t="str">
        <f>IF(MONTH(Tabela2[[#This Row],[Semana]])&lt;=6,"1ª Semestre","2ª Semestre")</f>
        <v>1ª Semestre</v>
      </c>
    </row>
    <row r="773" spans="1:6" x14ac:dyDescent="0.25">
      <c r="A773" s="57" t="s">
        <v>6</v>
      </c>
      <c r="B773" s="57">
        <v>0</v>
      </c>
      <c r="C773" s="50">
        <v>45075</v>
      </c>
      <c r="D773" s="63">
        <f t="shared" si="45"/>
        <v>2023</v>
      </c>
      <c r="E773" s="63" t="str">
        <f>TEXT(Tabela2[[#This Row],[Semana]],"mmmm")</f>
        <v>maio</v>
      </c>
      <c r="F773" s="56" t="str">
        <f>IF(MONTH(Tabela2[[#This Row],[Semana]])&lt;=6,"1ª Semestre","2ª Semestre")</f>
        <v>1ª Semestre</v>
      </c>
    </row>
    <row r="774" spans="1:6" x14ac:dyDescent="0.25">
      <c r="A774" s="57" t="s">
        <v>10</v>
      </c>
      <c r="B774" s="57">
        <v>8</v>
      </c>
      <c r="C774" s="50">
        <v>45075</v>
      </c>
      <c r="D774" s="63">
        <f t="shared" si="45"/>
        <v>2023</v>
      </c>
      <c r="E774" s="63" t="str">
        <f>TEXT(Tabela2[[#This Row],[Semana]],"mmmm")</f>
        <v>maio</v>
      </c>
      <c r="F774" s="56" t="str">
        <f>IF(MONTH(Tabela2[[#This Row],[Semana]])&lt;=6,"1ª Semestre","2ª Semestre")</f>
        <v>1ª Semestre</v>
      </c>
    </row>
    <row r="775" spans="1:6" x14ac:dyDescent="0.25">
      <c r="A775" s="57" t="s">
        <v>42</v>
      </c>
      <c r="B775" s="57">
        <v>221</v>
      </c>
      <c r="C775" s="50">
        <v>45075</v>
      </c>
      <c r="D775" s="63">
        <f>YEAR((C775))</f>
        <v>2023</v>
      </c>
      <c r="E775" s="63" t="str">
        <f>TEXT(Tabela2[[#This Row],[Semana]],"mmmm")</f>
        <v>maio</v>
      </c>
      <c r="F775" s="56" t="str">
        <f>IF(MONTH(Tabela2[[#This Row],[Semana]])&lt;=6,"1ª Semestre","2ª Semestre")</f>
        <v>1ª Semestre</v>
      </c>
    </row>
    <row r="776" spans="1:6" x14ac:dyDescent="0.25">
      <c r="A776" s="57" t="s">
        <v>5</v>
      </c>
      <c r="B776" s="57">
        <v>148</v>
      </c>
      <c r="C776" s="50">
        <v>45082</v>
      </c>
      <c r="D776" s="63">
        <f t="shared" ref="D776:D781" si="46">YEAR((C776))</f>
        <v>2023</v>
      </c>
      <c r="E776" s="63" t="str">
        <f>TEXT(Tabela2[[#This Row],[Semana]],"mmmm")</f>
        <v>junho</v>
      </c>
      <c r="F776" s="56" t="str">
        <f>IF(MONTH(Tabela2[[#This Row],[Semana]])&lt;=6,"1ª Semestre","2ª Semestre")</f>
        <v>1ª Semestre</v>
      </c>
    </row>
    <row r="777" spans="1:6" x14ac:dyDescent="0.25">
      <c r="A777" s="57" t="s">
        <v>8</v>
      </c>
      <c r="B777" s="57">
        <v>12</v>
      </c>
      <c r="C777" s="50">
        <v>45082</v>
      </c>
      <c r="D777" s="63">
        <f t="shared" si="46"/>
        <v>2023</v>
      </c>
      <c r="E777" s="63" t="str">
        <f>TEXT(Tabela2[[#This Row],[Semana]],"mmmm")</f>
        <v>junho</v>
      </c>
      <c r="F777" s="56" t="str">
        <f>IF(MONTH(Tabela2[[#This Row],[Semana]])&lt;=6,"1ª Semestre","2ª Semestre")</f>
        <v>1ª Semestre</v>
      </c>
    </row>
    <row r="778" spans="1:6" x14ac:dyDescent="0.25">
      <c r="A778" s="57" t="s">
        <v>9</v>
      </c>
      <c r="B778" s="57">
        <v>4</v>
      </c>
      <c r="C778" s="50">
        <v>45082</v>
      </c>
      <c r="D778" s="63">
        <f t="shared" si="46"/>
        <v>2023</v>
      </c>
      <c r="E778" s="63" t="str">
        <f>TEXT(Tabela2[[#This Row],[Semana]],"mmmm")</f>
        <v>junho</v>
      </c>
      <c r="F778" s="56" t="str">
        <f>IF(MONTH(Tabela2[[#This Row],[Semana]])&lt;=6,"1ª Semestre","2ª Semestre")</f>
        <v>1ª Semestre</v>
      </c>
    </row>
    <row r="779" spans="1:6" x14ac:dyDescent="0.25">
      <c r="A779" s="57" t="s">
        <v>7</v>
      </c>
      <c r="B779" s="57">
        <v>0</v>
      </c>
      <c r="C779" s="50">
        <v>45082</v>
      </c>
      <c r="D779" s="63">
        <f t="shared" si="46"/>
        <v>2023</v>
      </c>
      <c r="E779" s="63" t="str">
        <f>TEXT(Tabela2[[#This Row],[Semana]],"mmmm")</f>
        <v>junho</v>
      </c>
      <c r="F779" s="56" t="str">
        <f>IF(MONTH(Tabela2[[#This Row],[Semana]])&lt;=6,"1ª Semestre","2ª Semestre")</f>
        <v>1ª Semestre</v>
      </c>
    </row>
    <row r="780" spans="1:6" x14ac:dyDescent="0.25">
      <c r="A780" s="57" t="s">
        <v>6</v>
      </c>
      <c r="B780" s="57">
        <v>0</v>
      </c>
      <c r="C780" s="50">
        <v>45082</v>
      </c>
      <c r="D780" s="63">
        <f t="shared" si="46"/>
        <v>2023</v>
      </c>
      <c r="E780" s="63" t="str">
        <f>TEXT(Tabela2[[#This Row],[Semana]],"mmmm")</f>
        <v>junho</v>
      </c>
      <c r="F780" s="56" t="str">
        <f>IF(MONTH(Tabela2[[#This Row],[Semana]])&lt;=6,"1ª Semestre","2ª Semestre")</f>
        <v>1ª Semestre</v>
      </c>
    </row>
    <row r="781" spans="1:6" x14ac:dyDescent="0.25">
      <c r="A781" s="57" t="s">
        <v>10</v>
      </c>
      <c r="B781" s="57">
        <v>14</v>
      </c>
      <c r="C781" s="50">
        <v>45082</v>
      </c>
      <c r="D781" s="63">
        <f t="shared" si="46"/>
        <v>2023</v>
      </c>
      <c r="E781" s="63" t="str">
        <f>TEXT(Tabela2[[#This Row],[Semana]],"mmmm")</f>
        <v>junho</v>
      </c>
      <c r="F781" s="56" t="str">
        <f>IF(MONTH(Tabela2[[#This Row],[Semana]])&lt;=6,"1ª Semestre","2ª Semestre")</f>
        <v>1ª Semestre</v>
      </c>
    </row>
    <row r="782" spans="1:6" x14ac:dyDescent="0.25">
      <c r="A782" s="57" t="s">
        <v>42</v>
      </c>
      <c r="B782" s="57">
        <v>176</v>
      </c>
      <c r="C782" s="50">
        <v>45082</v>
      </c>
      <c r="D782" s="63">
        <f>YEAR((C782))</f>
        <v>2023</v>
      </c>
      <c r="E782" s="63" t="str">
        <f>TEXT(Tabela2[[#This Row],[Semana]],"mmmm")</f>
        <v>junho</v>
      </c>
      <c r="F782" s="56" t="str">
        <f>IF(MONTH(Tabela2[[#This Row],[Semana]])&lt;=6,"1ª Semestre","2ª Semestre")</f>
        <v>1ª Semestre</v>
      </c>
    </row>
    <row r="783" spans="1:6" x14ac:dyDescent="0.25">
      <c r="A783" s="57" t="s">
        <v>5</v>
      </c>
      <c r="B783" s="57">
        <v>158</v>
      </c>
      <c r="C783" s="50">
        <v>45089</v>
      </c>
      <c r="D783" s="63">
        <f t="shared" ref="D783:D788" si="47">YEAR((C783))</f>
        <v>2023</v>
      </c>
      <c r="E783" s="63" t="str">
        <f>TEXT(Tabela2[[#This Row],[Semana]],"mmmm")</f>
        <v>junho</v>
      </c>
      <c r="F783" s="56" t="str">
        <f>IF(MONTH(Tabela2[[#This Row],[Semana]])&lt;=6,"1ª Semestre","2ª Semestre")</f>
        <v>1ª Semestre</v>
      </c>
    </row>
    <row r="784" spans="1:6" x14ac:dyDescent="0.25">
      <c r="A784" s="57" t="s">
        <v>8</v>
      </c>
      <c r="B784" s="57">
        <v>1</v>
      </c>
      <c r="C784" s="50">
        <v>45089</v>
      </c>
      <c r="D784" s="63">
        <f t="shared" si="47"/>
        <v>2023</v>
      </c>
      <c r="E784" s="63" t="str">
        <f>TEXT(Tabela2[[#This Row],[Semana]],"mmmm")</f>
        <v>junho</v>
      </c>
      <c r="F784" s="56" t="str">
        <f>IF(MONTH(Tabela2[[#This Row],[Semana]])&lt;=6,"1ª Semestre","2ª Semestre")</f>
        <v>1ª Semestre</v>
      </c>
    </row>
    <row r="785" spans="1:6" x14ac:dyDescent="0.25">
      <c r="A785" s="57" t="s">
        <v>9</v>
      </c>
      <c r="B785" s="57">
        <v>12</v>
      </c>
      <c r="C785" s="50">
        <v>45089</v>
      </c>
      <c r="D785" s="63">
        <f t="shared" si="47"/>
        <v>2023</v>
      </c>
      <c r="E785" s="63" t="str">
        <f>TEXT(Tabela2[[#This Row],[Semana]],"mmmm")</f>
        <v>junho</v>
      </c>
      <c r="F785" s="56" t="str">
        <f>IF(MONTH(Tabela2[[#This Row],[Semana]])&lt;=6,"1ª Semestre","2ª Semestre")</f>
        <v>1ª Semestre</v>
      </c>
    </row>
    <row r="786" spans="1:6" x14ac:dyDescent="0.25">
      <c r="A786" s="57" t="s">
        <v>7</v>
      </c>
      <c r="B786" s="57">
        <v>0</v>
      </c>
      <c r="C786" s="50">
        <v>45089</v>
      </c>
      <c r="D786" s="63">
        <f t="shared" si="47"/>
        <v>2023</v>
      </c>
      <c r="E786" s="63" t="str">
        <f>TEXT(Tabela2[[#This Row],[Semana]],"mmmm")</f>
        <v>junho</v>
      </c>
      <c r="F786" s="56" t="str">
        <f>IF(MONTH(Tabela2[[#This Row],[Semana]])&lt;=6,"1ª Semestre","2ª Semestre")</f>
        <v>1ª Semestre</v>
      </c>
    </row>
    <row r="787" spans="1:6" x14ac:dyDescent="0.25">
      <c r="A787" s="57" t="s">
        <v>6</v>
      </c>
      <c r="B787" s="57">
        <v>0</v>
      </c>
      <c r="C787" s="50">
        <v>45089</v>
      </c>
      <c r="D787" s="63">
        <f t="shared" si="47"/>
        <v>2023</v>
      </c>
      <c r="E787" s="63" t="str">
        <f>TEXT(Tabela2[[#This Row],[Semana]],"mmmm")</f>
        <v>junho</v>
      </c>
      <c r="F787" s="56" t="str">
        <f>IF(MONTH(Tabela2[[#This Row],[Semana]])&lt;=6,"1ª Semestre","2ª Semestre")</f>
        <v>1ª Semestre</v>
      </c>
    </row>
    <row r="788" spans="1:6" x14ac:dyDescent="0.25">
      <c r="A788" s="57" t="s">
        <v>10</v>
      </c>
      <c r="B788" s="57">
        <v>12</v>
      </c>
      <c r="C788" s="50">
        <v>45089</v>
      </c>
      <c r="D788" s="63">
        <f t="shared" si="47"/>
        <v>2023</v>
      </c>
      <c r="E788" s="63" t="str">
        <f>TEXT(Tabela2[[#This Row],[Semana]],"mmmm")</f>
        <v>junho</v>
      </c>
      <c r="F788" s="56" t="str">
        <f>IF(MONTH(Tabela2[[#This Row],[Semana]])&lt;=6,"1ª Semestre","2ª Semestre")</f>
        <v>1ª Semestre</v>
      </c>
    </row>
    <row r="789" spans="1:6" x14ac:dyDescent="0.25">
      <c r="A789" s="57" t="s">
        <v>42</v>
      </c>
      <c r="B789" s="57">
        <v>186</v>
      </c>
      <c r="C789" s="50">
        <v>45089</v>
      </c>
      <c r="D789" s="63">
        <f>YEAR((C789))</f>
        <v>2023</v>
      </c>
      <c r="E789" s="63" t="str">
        <f>TEXT(Tabela2[[#This Row],[Semana]],"mmmm")</f>
        <v>junho</v>
      </c>
      <c r="F789" s="56" t="str">
        <f>IF(MONTH(Tabela2[[#This Row],[Semana]])&lt;=6,"1ª Semestre","2ª Semestre")</f>
        <v>1ª Semestre</v>
      </c>
    </row>
    <row r="790" spans="1:6" x14ac:dyDescent="0.25">
      <c r="A790" s="57" t="s">
        <v>5</v>
      </c>
      <c r="B790" s="57">
        <v>179</v>
      </c>
      <c r="C790" s="50">
        <v>45096</v>
      </c>
      <c r="D790" s="63">
        <f t="shared" ref="D790:D795" si="48">YEAR((C790))</f>
        <v>2023</v>
      </c>
      <c r="E790" s="63" t="str">
        <f>TEXT(Tabela2[[#This Row],[Semana]],"mmmm")</f>
        <v>junho</v>
      </c>
      <c r="F790" s="56" t="str">
        <f>IF(MONTH(Tabela2[[#This Row],[Semana]])&lt;=6,"1ª Semestre","2ª Semestre")</f>
        <v>1ª Semestre</v>
      </c>
    </row>
    <row r="791" spans="1:6" x14ac:dyDescent="0.25">
      <c r="A791" s="57" t="s">
        <v>8</v>
      </c>
      <c r="B791" s="57">
        <v>2</v>
      </c>
      <c r="C791" s="50">
        <v>45096</v>
      </c>
      <c r="D791" s="63">
        <f t="shared" si="48"/>
        <v>2023</v>
      </c>
      <c r="E791" s="63" t="str">
        <f>TEXT(Tabela2[[#This Row],[Semana]],"mmmm")</f>
        <v>junho</v>
      </c>
      <c r="F791" s="56" t="str">
        <f>IF(MONTH(Tabela2[[#This Row],[Semana]])&lt;=6,"1ª Semestre","2ª Semestre")</f>
        <v>1ª Semestre</v>
      </c>
    </row>
    <row r="792" spans="1:6" x14ac:dyDescent="0.25">
      <c r="A792" s="57" t="s">
        <v>9</v>
      </c>
      <c r="B792" s="57">
        <v>8</v>
      </c>
      <c r="C792" s="50">
        <v>45096</v>
      </c>
      <c r="D792" s="63">
        <f t="shared" si="48"/>
        <v>2023</v>
      </c>
      <c r="E792" s="63" t="str">
        <f>TEXT(Tabela2[[#This Row],[Semana]],"mmmm")</f>
        <v>junho</v>
      </c>
      <c r="F792" s="56" t="str">
        <f>IF(MONTH(Tabela2[[#This Row],[Semana]])&lt;=6,"1ª Semestre","2ª Semestre")</f>
        <v>1ª Semestre</v>
      </c>
    </row>
    <row r="793" spans="1:6" x14ac:dyDescent="0.25">
      <c r="A793" s="57" t="s">
        <v>7</v>
      </c>
      <c r="B793" s="57">
        <v>0</v>
      </c>
      <c r="C793" s="50">
        <v>45096</v>
      </c>
      <c r="D793" s="63">
        <f t="shared" si="48"/>
        <v>2023</v>
      </c>
      <c r="E793" s="63" t="str">
        <f>TEXT(Tabela2[[#This Row],[Semana]],"mmmm")</f>
        <v>junho</v>
      </c>
      <c r="F793" s="56" t="str">
        <f>IF(MONTH(Tabela2[[#This Row],[Semana]])&lt;=6,"1ª Semestre","2ª Semestre")</f>
        <v>1ª Semestre</v>
      </c>
    </row>
    <row r="794" spans="1:6" x14ac:dyDescent="0.25">
      <c r="A794" s="57" t="s">
        <v>6</v>
      </c>
      <c r="B794" s="57">
        <v>0</v>
      </c>
      <c r="C794" s="50">
        <v>45096</v>
      </c>
      <c r="D794" s="63">
        <f t="shared" si="48"/>
        <v>2023</v>
      </c>
      <c r="E794" s="63" t="str">
        <f>TEXT(Tabela2[[#This Row],[Semana]],"mmmm")</f>
        <v>junho</v>
      </c>
      <c r="F794" s="56" t="str">
        <f>IF(MONTH(Tabela2[[#This Row],[Semana]])&lt;=6,"1ª Semestre","2ª Semestre")</f>
        <v>1ª Semestre</v>
      </c>
    </row>
    <row r="795" spans="1:6" x14ac:dyDescent="0.25">
      <c r="A795" s="57" t="s">
        <v>10</v>
      </c>
      <c r="B795" s="57">
        <v>14</v>
      </c>
      <c r="C795" s="50">
        <v>45096</v>
      </c>
      <c r="D795" s="63">
        <f t="shared" si="48"/>
        <v>2023</v>
      </c>
      <c r="E795" s="63" t="str">
        <f>TEXT(Tabela2[[#This Row],[Semana]],"mmmm")</f>
        <v>junho</v>
      </c>
      <c r="F795" s="56" t="str">
        <f>IF(MONTH(Tabela2[[#This Row],[Semana]])&lt;=6,"1ª Semestre","2ª Semestre")</f>
        <v>1ª Semestre</v>
      </c>
    </row>
    <row r="796" spans="1:6" x14ac:dyDescent="0.25">
      <c r="A796" s="57" t="s">
        <v>42</v>
      </c>
      <c r="B796" s="57">
        <v>215</v>
      </c>
      <c r="C796" s="50">
        <v>45096</v>
      </c>
      <c r="D796" s="63">
        <f>YEAR((C796))</f>
        <v>2023</v>
      </c>
      <c r="E796" s="63" t="str">
        <f>TEXT(Tabela2[[#This Row],[Semana]],"mmmm")</f>
        <v>junho</v>
      </c>
      <c r="F796" s="56" t="str">
        <f>IF(MONTH(Tabela2[[#This Row],[Semana]])&lt;=6,"1ª Semestre","2ª Semestre")</f>
        <v>1ª Semestre</v>
      </c>
    </row>
    <row r="797" spans="1:6" x14ac:dyDescent="0.25">
      <c r="A797" s="57" t="s">
        <v>5</v>
      </c>
      <c r="B797" s="57">
        <v>154</v>
      </c>
      <c r="C797" s="50">
        <v>45103</v>
      </c>
      <c r="D797" s="63">
        <f t="shared" ref="D797:D802" si="49">YEAR((C797))</f>
        <v>2023</v>
      </c>
      <c r="E797" s="63" t="str">
        <f>TEXT(Tabela2[[#This Row],[Semana]],"mmmm")</f>
        <v>junho</v>
      </c>
      <c r="F797" s="56" t="str">
        <f>IF(MONTH(Tabela2[[#This Row],[Semana]])&lt;=6,"1ª Semestre","2ª Semestre")</f>
        <v>1ª Semestre</v>
      </c>
    </row>
    <row r="798" spans="1:6" x14ac:dyDescent="0.25">
      <c r="A798" s="57" t="s">
        <v>8</v>
      </c>
      <c r="B798" s="57">
        <v>8</v>
      </c>
      <c r="C798" s="50">
        <v>45103</v>
      </c>
      <c r="D798" s="63">
        <f t="shared" si="49"/>
        <v>2023</v>
      </c>
      <c r="E798" s="63" t="str">
        <f>TEXT(Tabela2[[#This Row],[Semana]],"mmmm")</f>
        <v>junho</v>
      </c>
      <c r="F798" s="56" t="str">
        <f>IF(MONTH(Tabela2[[#This Row],[Semana]])&lt;=6,"1ª Semestre","2ª Semestre")</f>
        <v>1ª Semestre</v>
      </c>
    </row>
    <row r="799" spans="1:6" x14ac:dyDescent="0.25">
      <c r="A799" s="57" t="s">
        <v>9</v>
      </c>
      <c r="B799" s="57">
        <v>3</v>
      </c>
      <c r="C799" s="50">
        <v>45103</v>
      </c>
      <c r="D799" s="63">
        <f t="shared" si="49"/>
        <v>2023</v>
      </c>
      <c r="E799" s="63" t="str">
        <f>TEXT(Tabela2[[#This Row],[Semana]],"mmmm")</f>
        <v>junho</v>
      </c>
      <c r="F799" s="56" t="str">
        <f>IF(MONTH(Tabela2[[#This Row],[Semana]])&lt;=6,"1ª Semestre","2ª Semestre")</f>
        <v>1ª Semestre</v>
      </c>
    </row>
    <row r="800" spans="1:6" x14ac:dyDescent="0.25">
      <c r="A800" s="57" t="s">
        <v>7</v>
      </c>
      <c r="B800" s="57">
        <v>0</v>
      </c>
      <c r="C800" s="50">
        <v>45103</v>
      </c>
      <c r="D800" s="63">
        <f t="shared" si="49"/>
        <v>2023</v>
      </c>
      <c r="E800" s="63" t="str">
        <f>TEXT(Tabela2[[#This Row],[Semana]],"mmmm")</f>
        <v>junho</v>
      </c>
      <c r="F800" s="56" t="str">
        <f>IF(MONTH(Tabela2[[#This Row],[Semana]])&lt;=6,"1ª Semestre","2ª Semestre")</f>
        <v>1ª Semestre</v>
      </c>
    </row>
    <row r="801" spans="1:6" x14ac:dyDescent="0.25">
      <c r="A801" s="57" t="s">
        <v>6</v>
      </c>
      <c r="B801" s="57">
        <v>0</v>
      </c>
      <c r="C801" s="50">
        <v>45103</v>
      </c>
      <c r="D801" s="63">
        <f t="shared" si="49"/>
        <v>2023</v>
      </c>
      <c r="E801" s="63" t="str">
        <f>TEXT(Tabela2[[#This Row],[Semana]],"mmmm")</f>
        <v>junho</v>
      </c>
      <c r="F801" s="56" t="str">
        <f>IF(MONTH(Tabela2[[#This Row],[Semana]])&lt;=6,"1ª Semestre","2ª Semestre")</f>
        <v>1ª Semestre</v>
      </c>
    </row>
    <row r="802" spans="1:6" x14ac:dyDescent="0.25">
      <c r="A802" s="57" t="s">
        <v>10</v>
      </c>
      <c r="B802" s="57">
        <v>13</v>
      </c>
      <c r="C802" s="50">
        <v>45103</v>
      </c>
      <c r="D802" s="63">
        <f t="shared" si="49"/>
        <v>2023</v>
      </c>
      <c r="E802" s="63" t="str">
        <f>TEXT(Tabela2[[#This Row],[Semana]],"mmmm")</f>
        <v>junho</v>
      </c>
      <c r="F802" s="56" t="str">
        <f>IF(MONTH(Tabela2[[#This Row],[Semana]])&lt;=6,"1ª Semestre","2ª Semestre")</f>
        <v>1ª Semestre</v>
      </c>
    </row>
    <row r="803" spans="1:6" x14ac:dyDescent="0.25">
      <c r="A803" s="57" t="s">
        <v>42</v>
      </c>
      <c r="B803" s="57">
        <v>189</v>
      </c>
      <c r="C803" s="50">
        <v>45103</v>
      </c>
      <c r="D803" s="63">
        <f>YEAR((C803))</f>
        <v>2023</v>
      </c>
      <c r="E803" s="63" t="str">
        <f>TEXT(Tabela2[[#This Row],[Semana]],"mmmm")</f>
        <v>junho</v>
      </c>
      <c r="F803" s="56" t="str">
        <f>IF(MONTH(Tabela2[[#This Row],[Semana]])&lt;=6,"1ª Semestre","2ª Semestre")</f>
        <v>1ª Semestre</v>
      </c>
    </row>
    <row r="804" spans="1:6" x14ac:dyDescent="0.25">
      <c r="A804" s="57" t="s">
        <v>5</v>
      </c>
      <c r="B804" s="57">
        <v>123</v>
      </c>
      <c r="C804" s="50">
        <v>45110</v>
      </c>
      <c r="D804" s="63">
        <f t="shared" ref="D804:D809" si="50">YEAR((C804))</f>
        <v>2023</v>
      </c>
      <c r="E804" s="63" t="str">
        <f>TEXT(Tabela2[[#This Row],[Semana]],"mmmm")</f>
        <v>julho</v>
      </c>
      <c r="F804" s="56" t="str">
        <f>IF(MONTH(Tabela2[[#This Row],[Semana]])&lt;=6,"1ª Semestre","2ª Semestre")</f>
        <v>2ª Semestre</v>
      </c>
    </row>
    <row r="805" spans="1:6" x14ac:dyDescent="0.25">
      <c r="A805" s="57" t="s">
        <v>8</v>
      </c>
      <c r="B805" s="57">
        <v>3</v>
      </c>
      <c r="C805" s="50">
        <v>45110</v>
      </c>
      <c r="D805" s="63">
        <f t="shared" si="50"/>
        <v>2023</v>
      </c>
      <c r="E805" s="63" t="str">
        <f>TEXT(Tabela2[[#This Row],[Semana]],"mmmm")</f>
        <v>julho</v>
      </c>
      <c r="F805" s="56" t="str">
        <f>IF(MONTH(Tabela2[[#This Row],[Semana]])&lt;=6,"1ª Semestre","2ª Semestre")</f>
        <v>2ª Semestre</v>
      </c>
    </row>
    <row r="806" spans="1:6" x14ac:dyDescent="0.25">
      <c r="A806" s="57" t="s">
        <v>9</v>
      </c>
      <c r="B806" s="57">
        <v>6</v>
      </c>
      <c r="C806" s="50">
        <v>45110</v>
      </c>
      <c r="D806" s="63">
        <f t="shared" si="50"/>
        <v>2023</v>
      </c>
      <c r="E806" s="63" t="str">
        <f>TEXT(Tabela2[[#This Row],[Semana]],"mmmm")</f>
        <v>julho</v>
      </c>
      <c r="F806" s="56" t="str">
        <f>IF(MONTH(Tabela2[[#This Row],[Semana]])&lt;=6,"1ª Semestre","2ª Semestre")</f>
        <v>2ª Semestre</v>
      </c>
    </row>
    <row r="807" spans="1:6" x14ac:dyDescent="0.25">
      <c r="A807" s="57" t="s">
        <v>7</v>
      </c>
      <c r="B807" s="57">
        <v>0</v>
      </c>
      <c r="C807" s="50">
        <v>45110</v>
      </c>
      <c r="D807" s="63">
        <f t="shared" si="50"/>
        <v>2023</v>
      </c>
      <c r="E807" s="63" t="str">
        <f>TEXT(Tabela2[[#This Row],[Semana]],"mmmm")</f>
        <v>julho</v>
      </c>
      <c r="F807" s="56" t="str">
        <f>IF(MONTH(Tabela2[[#This Row],[Semana]])&lt;=6,"1ª Semestre","2ª Semestre")</f>
        <v>2ª Semestre</v>
      </c>
    </row>
    <row r="808" spans="1:6" x14ac:dyDescent="0.25">
      <c r="A808" s="57" t="s">
        <v>6</v>
      </c>
      <c r="B808" s="57">
        <v>0</v>
      </c>
      <c r="C808" s="50">
        <v>45110</v>
      </c>
      <c r="D808" s="63">
        <f t="shared" si="50"/>
        <v>2023</v>
      </c>
      <c r="E808" s="63" t="str">
        <f>TEXT(Tabela2[[#This Row],[Semana]],"mmmm")</f>
        <v>julho</v>
      </c>
      <c r="F808" s="56" t="str">
        <f>IF(MONTH(Tabela2[[#This Row],[Semana]])&lt;=6,"1ª Semestre","2ª Semestre")</f>
        <v>2ª Semestre</v>
      </c>
    </row>
    <row r="809" spans="1:6" x14ac:dyDescent="0.25">
      <c r="A809" s="57" t="s">
        <v>10</v>
      </c>
      <c r="B809" s="57">
        <v>16</v>
      </c>
      <c r="C809" s="50">
        <v>45110</v>
      </c>
      <c r="D809" s="63">
        <f t="shared" si="50"/>
        <v>2023</v>
      </c>
      <c r="E809" s="63" t="str">
        <f>TEXT(Tabela2[[#This Row],[Semana]],"mmmm")</f>
        <v>julho</v>
      </c>
      <c r="F809" s="56" t="str">
        <f>IF(MONTH(Tabela2[[#This Row],[Semana]])&lt;=6,"1ª Semestre","2ª Semestre")</f>
        <v>2ª Semestre</v>
      </c>
    </row>
    <row r="810" spans="1:6" x14ac:dyDescent="0.25">
      <c r="A810" s="57" t="s">
        <v>42</v>
      </c>
      <c r="B810" s="57">
        <v>153</v>
      </c>
      <c r="C810" s="50">
        <v>45110</v>
      </c>
      <c r="D810" s="63">
        <f>YEAR((C810))</f>
        <v>2023</v>
      </c>
      <c r="E810" s="63" t="str">
        <f>TEXT(Tabela2[[#This Row],[Semana]],"mmmm")</f>
        <v>julho</v>
      </c>
      <c r="F810" s="56" t="str">
        <f>IF(MONTH(Tabela2[[#This Row],[Semana]])&lt;=6,"1ª Semestre","2ª Semestre")</f>
        <v>2ª Semestre</v>
      </c>
    </row>
    <row r="811" spans="1:6" x14ac:dyDescent="0.25">
      <c r="A811" s="57" t="s">
        <v>5</v>
      </c>
      <c r="B811" s="57">
        <v>131</v>
      </c>
      <c r="C811" s="50">
        <v>45117</v>
      </c>
      <c r="D811" s="63">
        <f t="shared" ref="D811:D816" si="51">YEAR((C811))</f>
        <v>2023</v>
      </c>
      <c r="E811" s="63" t="str">
        <f>TEXT(Tabela2[[#This Row],[Semana]],"mmmm")</f>
        <v>julho</v>
      </c>
      <c r="F811" s="56" t="str">
        <f>IF(MONTH(Tabela2[[#This Row],[Semana]])&lt;=6,"1ª Semestre","2ª Semestre")</f>
        <v>2ª Semestre</v>
      </c>
    </row>
    <row r="812" spans="1:6" x14ac:dyDescent="0.25">
      <c r="A812" s="57" t="s">
        <v>8</v>
      </c>
      <c r="B812" s="57">
        <v>5</v>
      </c>
      <c r="C812" s="50">
        <v>45117</v>
      </c>
      <c r="D812" s="63">
        <f t="shared" si="51"/>
        <v>2023</v>
      </c>
      <c r="E812" s="63" t="str">
        <f>TEXT(Tabela2[[#This Row],[Semana]],"mmmm")</f>
        <v>julho</v>
      </c>
      <c r="F812" s="56" t="str">
        <f>IF(MONTH(Tabela2[[#This Row],[Semana]])&lt;=6,"1ª Semestre","2ª Semestre")</f>
        <v>2ª Semestre</v>
      </c>
    </row>
    <row r="813" spans="1:6" x14ac:dyDescent="0.25">
      <c r="A813" s="57" t="s">
        <v>9</v>
      </c>
      <c r="B813" s="57">
        <v>1</v>
      </c>
      <c r="C813" s="50">
        <v>45117</v>
      </c>
      <c r="D813" s="63">
        <f t="shared" si="51"/>
        <v>2023</v>
      </c>
      <c r="E813" s="63" t="str">
        <f>TEXT(Tabela2[[#This Row],[Semana]],"mmmm")</f>
        <v>julho</v>
      </c>
      <c r="F813" s="56" t="str">
        <f>IF(MONTH(Tabela2[[#This Row],[Semana]])&lt;=6,"1ª Semestre","2ª Semestre")</f>
        <v>2ª Semestre</v>
      </c>
    </row>
    <row r="814" spans="1:6" x14ac:dyDescent="0.25">
      <c r="A814" s="57" t="s">
        <v>7</v>
      </c>
      <c r="B814" s="57">
        <v>0</v>
      </c>
      <c r="C814" s="50">
        <v>45117</v>
      </c>
      <c r="D814" s="63">
        <f t="shared" si="51"/>
        <v>2023</v>
      </c>
      <c r="E814" s="63" t="str">
        <f>TEXT(Tabela2[[#This Row],[Semana]],"mmmm")</f>
        <v>julho</v>
      </c>
      <c r="F814" s="56" t="str">
        <f>IF(MONTH(Tabela2[[#This Row],[Semana]])&lt;=6,"1ª Semestre","2ª Semestre")</f>
        <v>2ª Semestre</v>
      </c>
    </row>
    <row r="815" spans="1:6" x14ac:dyDescent="0.25">
      <c r="A815" s="57" t="s">
        <v>6</v>
      </c>
      <c r="B815" s="57">
        <v>0</v>
      </c>
      <c r="C815" s="50">
        <v>45117</v>
      </c>
      <c r="D815" s="63">
        <f t="shared" si="51"/>
        <v>2023</v>
      </c>
      <c r="E815" s="63" t="str">
        <f>TEXT(Tabela2[[#This Row],[Semana]],"mmmm")</f>
        <v>julho</v>
      </c>
      <c r="F815" s="56" t="str">
        <f>IF(MONTH(Tabela2[[#This Row],[Semana]])&lt;=6,"1ª Semestre","2ª Semestre")</f>
        <v>2ª Semestre</v>
      </c>
    </row>
    <row r="816" spans="1:6" x14ac:dyDescent="0.25">
      <c r="A816" s="57" t="s">
        <v>10</v>
      </c>
      <c r="B816" s="57">
        <v>10</v>
      </c>
      <c r="C816" s="50">
        <v>45117</v>
      </c>
      <c r="D816" s="63">
        <f t="shared" si="51"/>
        <v>2023</v>
      </c>
      <c r="E816" s="63" t="str">
        <f>TEXT(Tabela2[[#This Row],[Semana]],"mmmm")</f>
        <v>julho</v>
      </c>
      <c r="F816" s="56" t="str">
        <f>IF(MONTH(Tabela2[[#This Row],[Semana]])&lt;=6,"1ª Semestre","2ª Semestre")</f>
        <v>2ª Semestre</v>
      </c>
    </row>
    <row r="817" spans="1:6" x14ac:dyDescent="0.25">
      <c r="A817" s="57" t="s">
        <v>42</v>
      </c>
      <c r="B817" s="57">
        <v>150</v>
      </c>
      <c r="C817" s="50">
        <v>45117</v>
      </c>
      <c r="D817" s="63">
        <f>YEAR((C817))</f>
        <v>2023</v>
      </c>
      <c r="E817" s="63" t="str">
        <f>TEXT(Tabela2[[#This Row],[Semana]],"mmmm")</f>
        <v>julho</v>
      </c>
      <c r="F817" s="56" t="str">
        <f>IF(MONTH(Tabela2[[#This Row],[Semana]])&lt;=6,"1ª Semestre","2ª Semestre")</f>
        <v>2ª Semestre</v>
      </c>
    </row>
    <row r="818" spans="1:6" x14ac:dyDescent="0.25">
      <c r="A818" s="57" t="s">
        <v>5</v>
      </c>
      <c r="B818" s="57">
        <v>136</v>
      </c>
      <c r="C818" s="50">
        <v>45124</v>
      </c>
      <c r="D818" s="63">
        <f t="shared" ref="D818:D823" si="52">YEAR((C818))</f>
        <v>2023</v>
      </c>
      <c r="E818" s="63" t="str">
        <f>TEXT(Tabela2[[#This Row],[Semana]],"mmmm")</f>
        <v>julho</v>
      </c>
      <c r="F818" s="56" t="str">
        <f>IF(MONTH(Tabela2[[#This Row],[Semana]])&lt;=6,"1ª Semestre","2ª Semestre")</f>
        <v>2ª Semestre</v>
      </c>
    </row>
    <row r="819" spans="1:6" x14ac:dyDescent="0.25">
      <c r="A819" s="57" t="s">
        <v>8</v>
      </c>
      <c r="B819" s="57">
        <v>1</v>
      </c>
      <c r="C819" s="50">
        <v>45124</v>
      </c>
      <c r="D819" s="63">
        <f t="shared" si="52"/>
        <v>2023</v>
      </c>
      <c r="E819" s="63" t="str">
        <f>TEXT(Tabela2[[#This Row],[Semana]],"mmmm")</f>
        <v>julho</v>
      </c>
      <c r="F819" s="56" t="str">
        <f>IF(MONTH(Tabela2[[#This Row],[Semana]])&lt;=6,"1ª Semestre","2ª Semestre")</f>
        <v>2ª Semestre</v>
      </c>
    </row>
    <row r="820" spans="1:6" x14ac:dyDescent="0.25">
      <c r="A820" s="57" t="s">
        <v>9</v>
      </c>
      <c r="B820" s="57">
        <v>1</v>
      </c>
      <c r="C820" s="50">
        <v>45124</v>
      </c>
      <c r="D820" s="63">
        <f t="shared" si="52"/>
        <v>2023</v>
      </c>
      <c r="E820" s="63" t="str">
        <f>TEXT(Tabela2[[#This Row],[Semana]],"mmmm")</f>
        <v>julho</v>
      </c>
      <c r="F820" s="56" t="str">
        <f>IF(MONTH(Tabela2[[#This Row],[Semana]])&lt;=6,"1ª Semestre","2ª Semestre")</f>
        <v>2ª Semestre</v>
      </c>
    </row>
    <row r="821" spans="1:6" x14ac:dyDescent="0.25">
      <c r="A821" s="57" t="s">
        <v>7</v>
      </c>
      <c r="B821" s="57">
        <v>0</v>
      </c>
      <c r="C821" s="50">
        <v>45124</v>
      </c>
      <c r="D821" s="63">
        <f t="shared" si="52"/>
        <v>2023</v>
      </c>
      <c r="E821" s="63" t="str">
        <f>TEXT(Tabela2[[#This Row],[Semana]],"mmmm")</f>
        <v>julho</v>
      </c>
      <c r="F821" s="56" t="str">
        <f>IF(MONTH(Tabela2[[#This Row],[Semana]])&lt;=6,"1ª Semestre","2ª Semestre")</f>
        <v>2ª Semestre</v>
      </c>
    </row>
    <row r="822" spans="1:6" x14ac:dyDescent="0.25">
      <c r="A822" s="57" t="s">
        <v>6</v>
      </c>
      <c r="B822" s="57">
        <v>0</v>
      </c>
      <c r="C822" s="50">
        <v>45124</v>
      </c>
      <c r="D822" s="63">
        <f t="shared" si="52"/>
        <v>2023</v>
      </c>
      <c r="E822" s="63" t="str">
        <f>TEXT(Tabela2[[#This Row],[Semana]],"mmmm")</f>
        <v>julho</v>
      </c>
      <c r="F822" s="56" t="str">
        <f>IF(MONTH(Tabela2[[#This Row],[Semana]])&lt;=6,"1ª Semestre","2ª Semestre")</f>
        <v>2ª Semestre</v>
      </c>
    </row>
    <row r="823" spans="1:6" x14ac:dyDescent="0.25">
      <c r="A823" s="57" t="s">
        <v>10</v>
      </c>
      <c r="B823" s="57">
        <v>10</v>
      </c>
      <c r="C823" s="50">
        <v>45124</v>
      </c>
      <c r="D823" s="63">
        <f t="shared" si="52"/>
        <v>2023</v>
      </c>
      <c r="E823" s="63" t="str">
        <f>TEXT(Tabela2[[#This Row],[Semana]],"mmmm")</f>
        <v>julho</v>
      </c>
      <c r="F823" s="56" t="str">
        <f>IF(MONTH(Tabela2[[#This Row],[Semana]])&lt;=6,"1ª Semestre","2ª Semestre")</f>
        <v>2ª Semestre</v>
      </c>
    </row>
    <row r="824" spans="1:6" x14ac:dyDescent="0.25">
      <c r="A824" s="57" t="s">
        <v>42</v>
      </c>
      <c r="B824" s="57">
        <v>156</v>
      </c>
      <c r="C824" s="50">
        <v>45124</v>
      </c>
      <c r="D824" s="63">
        <f>YEAR((C824))</f>
        <v>2023</v>
      </c>
      <c r="E824" s="63" t="str">
        <f>TEXT(Tabela2[[#This Row],[Semana]],"mmmm")</f>
        <v>julho</v>
      </c>
      <c r="F824" s="56" t="str">
        <f>IF(MONTH(Tabela2[[#This Row],[Semana]])&lt;=6,"1ª Semestre","2ª Semestre")</f>
        <v>2ª Semestre</v>
      </c>
    </row>
    <row r="825" spans="1:6" x14ac:dyDescent="0.25">
      <c r="A825" s="57" t="s">
        <v>5</v>
      </c>
      <c r="B825" s="57">
        <v>134</v>
      </c>
      <c r="C825" s="50">
        <v>45131</v>
      </c>
      <c r="D825" s="63">
        <f t="shared" ref="D825:D830" si="53">YEAR((C825))</f>
        <v>2023</v>
      </c>
      <c r="E825" s="63" t="str">
        <f>TEXT(Tabela2[[#This Row],[Semana]],"mmmm")</f>
        <v>julho</v>
      </c>
      <c r="F825" s="56" t="str">
        <f>IF(MONTH(Tabela2[[#This Row],[Semana]])&lt;=6,"1ª Semestre","2ª Semestre")</f>
        <v>2ª Semestre</v>
      </c>
    </row>
    <row r="826" spans="1:6" x14ac:dyDescent="0.25">
      <c r="A826" s="57" t="s">
        <v>8</v>
      </c>
      <c r="B826" s="57">
        <v>6</v>
      </c>
      <c r="C826" s="50">
        <v>45131</v>
      </c>
      <c r="D826" s="63">
        <f t="shared" si="53"/>
        <v>2023</v>
      </c>
      <c r="E826" s="63" t="str">
        <f>TEXT(Tabela2[[#This Row],[Semana]],"mmmm")</f>
        <v>julho</v>
      </c>
      <c r="F826" s="56" t="str">
        <f>IF(MONTH(Tabela2[[#This Row],[Semana]])&lt;=6,"1ª Semestre","2ª Semestre")</f>
        <v>2ª Semestre</v>
      </c>
    </row>
    <row r="827" spans="1:6" x14ac:dyDescent="0.25">
      <c r="A827" s="57" t="s">
        <v>9</v>
      </c>
      <c r="B827" s="57">
        <v>3</v>
      </c>
      <c r="C827" s="50">
        <v>45131</v>
      </c>
      <c r="D827" s="63">
        <f t="shared" si="53"/>
        <v>2023</v>
      </c>
      <c r="E827" s="63" t="str">
        <f>TEXT(Tabela2[[#This Row],[Semana]],"mmmm")</f>
        <v>julho</v>
      </c>
      <c r="F827" s="56" t="str">
        <f>IF(MONTH(Tabela2[[#This Row],[Semana]])&lt;=6,"1ª Semestre","2ª Semestre")</f>
        <v>2ª Semestre</v>
      </c>
    </row>
    <row r="828" spans="1:6" x14ac:dyDescent="0.25">
      <c r="A828" s="57" t="s">
        <v>7</v>
      </c>
      <c r="B828" s="57">
        <v>0</v>
      </c>
      <c r="C828" s="50">
        <v>45131</v>
      </c>
      <c r="D828" s="63">
        <f t="shared" si="53"/>
        <v>2023</v>
      </c>
      <c r="E828" s="63" t="str">
        <f>TEXT(Tabela2[[#This Row],[Semana]],"mmmm")</f>
        <v>julho</v>
      </c>
      <c r="F828" s="56" t="str">
        <f>IF(MONTH(Tabela2[[#This Row],[Semana]])&lt;=6,"1ª Semestre","2ª Semestre")</f>
        <v>2ª Semestre</v>
      </c>
    </row>
    <row r="829" spans="1:6" x14ac:dyDescent="0.25">
      <c r="A829" s="57" t="s">
        <v>6</v>
      </c>
      <c r="B829" s="57">
        <v>0</v>
      </c>
      <c r="C829" s="50">
        <v>45131</v>
      </c>
      <c r="D829" s="63">
        <f t="shared" si="53"/>
        <v>2023</v>
      </c>
      <c r="E829" s="63" t="str">
        <f>TEXT(Tabela2[[#This Row],[Semana]],"mmmm")</f>
        <v>julho</v>
      </c>
      <c r="F829" s="56" t="str">
        <f>IF(MONTH(Tabela2[[#This Row],[Semana]])&lt;=6,"1ª Semestre","2ª Semestre")</f>
        <v>2ª Semestre</v>
      </c>
    </row>
    <row r="830" spans="1:6" x14ac:dyDescent="0.25">
      <c r="A830" s="57" t="s">
        <v>10</v>
      </c>
      <c r="B830" s="57">
        <v>7</v>
      </c>
      <c r="C830" s="50">
        <v>45131</v>
      </c>
      <c r="D830" s="63">
        <f t="shared" si="53"/>
        <v>2023</v>
      </c>
      <c r="E830" s="63" t="str">
        <f>TEXT(Tabela2[[#This Row],[Semana]],"mmmm")</f>
        <v>julho</v>
      </c>
      <c r="F830" s="56" t="str">
        <f>IF(MONTH(Tabela2[[#This Row],[Semana]])&lt;=6,"1ª Semestre","2ª Semestre")</f>
        <v>2ª Semestre</v>
      </c>
    </row>
    <row r="831" spans="1:6" x14ac:dyDescent="0.25">
      <c r="A831" s="57" t="s">
        <v>42</v>
      </c>
      <c r="B831" s="57">
        <v>153</v>
      </c>
      <c r="C831" s="50">
        <v>45131</v>
      </c>
      <c r="D831" s="63">
        <f>YEAR((C831))</f>
        <v>2023</v>
      </c>
      <c r="E831" s="63" t="str">
        <f>TEXT(Tabela2[[#This Row],[Semana]],"mmmm")</f>
        <v>julho</v>
      </c>
      <c r="F831" s="56" t="str">
        <f>IF(MONTH(Tabela2[[#This Row],[Semana]])&lt;=6,"1ª Semestre","2ª Semestre")</f>
        <v>2ª Semestre</v>
      </c>
    </row>
    <row r="832" spans="1:6" x14ac:dyDescent="0.25">
      <c r="A832" s="57" t="s">
        <v>5</v>
      </c>
      <c r="B832" s="57">
        <v>41</v>
      </c>
      <c r="C832" s="50">
        <v>45139</v>
      </c>
      <c r="D832" s="63">
        <f t="shared" ref="D832:D837" si="54">YEAR((C832))</f>
        <v>2023</v>
      </c>
      <c r="E832" s="63" t="str">
        <f>TEXT(Tabela2[[#This Row],[Semana]],"mmmm")</f>
        <v>agosto</v>
      </c>
      <c r="F832" s="56" t="str">
        <f>IF(MONTH(Tabela2[[#This Row],[Semana]])&lt;=6,"1ª Semestre","2ª Semestre")</f>
        <v>2ª Semestre</v>
      </c>
    </row>
    <row r="833" spans="1:6" x14ac:dyDescent="0.25">
      <c r="A833" s="57" t="s">
        <v>8</v>
      </c>
      <c r="B833" s="57">
        <v>0</v>
      </c>
      <c r="C833" s="50">
        <v>45139</v>
      </c>
      <c r="D833" s="63">
        <f t="shared" si="54"/>
        <v>2023</v>
      </c>
      <c r="E833" s="63" t="str">
        <f>TEXT(Tabela2[[#This Row],[Semana]],"mmmm")</f>
        <v>agosto</v>
      </c>
      <c r="F833" s="56" t="str">
        <f>IF(MONTH(Tabela2[[#This Row],[Semana]])&lt;=6,"1ª Semestre","2ª Semestre")</f>
        <v>2ª Semestre</v>
      </c>
    </row>
    <row r="834" spans="1:6" x14ac:dyDescent="0.25">
      <c r="A834" s="57" t="s">
        <v>9</v>
      </c>
      <c r="B834" s="57">
        <v>0</v>
      </c>
      <c r="C834" s="50">
        <v>45139</v>
      </c>
      <c r="D834" s="63">
        <f t="shared" si="54"/>
        <v>2023</v>
      </c>
      <c r="E834" s="63" t="str">
        <f>TEXT(Tabela2[[#This Row],[Semana]],"mmmm")</f>
        <v>agosto</v>
      </c>
      <c r="F834" s="56" t="str">
        <f>IF(MONTH(Tabela2[[#This Row],[Semana]])&lt;=6,"1ª Semestre","2ª Semestre")</f>
        <v>2ª Semestre</v>
      </c>
    </row>
    <row r="835" spans="1:6" x14ac:dyDescent="0.25">
      <c r="A835" s="57" t="s">
        <v>7</v>
      </c>
      <c r="B835" s="57">
        <v>0</v>
      </c>
      <c r="C835" s="50">
        <v>45139</v>
      </c>
      <c r="D835" s="63">
        <f t="shared" si="54"/>
        <v>2023</v>
      </c>
      <c r="E835" s="63" t="str">
        <f>TEXT(Tabela2[[#This Row],[Semana]],"mmmm")</f>
        <v>agosto</v>
      </c>
      <c r="F835" s="56" t="str">
        <f>IF(MONTH(Tabela2[[#This Row],[Semana]])&lt;=6,"1ª Semestre","2ª Semestre")</f>
        <v>2ª Semestre</v>
      </c>
    </row>
    <row r="836" spans="1:6" x14ac:dyDescent="0.25">
      <c r="A836" s="57" t="s">
        <v>6</v>
      </c>
      <c r="B836" s="57">
        <v>0</v>
      </c>
      <c r="C836" s="50">
        <v>45139</v>
      </c>
      <c r="D836" s="63">
        <f t="shared" si="54"/>
        <v>2023</v>
      </c>
      <c r="E836" s="63" t="str">
        <f>TEXT(Tabela2[[#This Row],[Semana]],"mmmm")</f>
        <v>agosto</v>
      </c>
      <c r="F836" s="56" t="str">
        <f>IF(MONTH(Tabela2[[#This Row],[Semana]])&lt;=6,"1ª Semestre","2ª Semestre")</f>
        <v>2ª Semestre</v>
      </c>
    </row>
    <row r="837" spans="1:6" x14ac:dyDescent="0.25">
      <c r="A837" s="57" t="s">
        <v>10</v>
      </c>
      <c r="B837" s="57">
        <v>6</v>
      </c>
      <c r="C837" s="50">
        <v>45139</v>
      </c>
      <c r="D837" s="63">
        <f t="shared" si="54"/>
        <v>2023</v>
      </c>
      <c r="E837" s="63" t="str">
        <f>TEXT(Tabela2[[#This Row],[Semana]],"mmmm")</f>
        <v>agosto</v>
      </c>
      <c r="F837" s="56" t="str">
        <f>IF(MONTH(Tabela2[[#This Row],[Semana]])&lt;=6,"1ª Semestre","2ª Semestre")</f>
        <v>2ª Semestre</v>
      </c>
    </row>
    <row r="838" spans="1:6" x14ac:dyDescent="0.25">
      <c r="A838" s="57" t="s">
        <v>42</v>
      </c>
      <c r="B838" s="57">
        <v>47</v>
      </c>
      <c r="C838" s="50">
        <v>45139</v>
      </c>
      <c r="D838" s="63">
        <f>YEAR((C838))</f>
        <v>2023</v>
      </c>
      <c r="E838" s="63" t="str">
        <f>TEXT(Tabela2[[#This Row],[Semana]],"mmmm")</f>
        <v>agosto</v>
      </c>
      <c r="F838" s="56" t="str">
        <f>IF(MONTH(Tabela2[[#This Row],[Semana]])&lt;=6,"1ª Semestre","2ª Semestre")</f>
        <v>2ª Semestre</v>
      </c>
    </row>
    <row r="839" spans="1:6" x14ac:dyDescent="0.25">
      <c r="F839"/>
    </row>
    <row r="840" spans="1:6" x14ac:dyDescent="0.25">
      <c r="F840"/>
    </row>
    <row r="841" spans="1:6" x14ac:dyDescent="0.25">
      <c r="F841"/>
    </row>
    <row r="842" spans="1:6" x14ac:dyDescent="0.25">
      <c r="F842"/>
    </row>
    <row r="843" spans="1:6" x14ac:dyDescent="0.25">
      <c r="F843"/>
    </row>
    <row r="844" spans="1:6" x14ac:dyDescent="0.25">
      <c r="F844"/>
    </row>
    <row r="845" spans="1:6" x14ac:dyDescent="0.25">
      <c r="F845"/>
    </row>
    <row r="846" spans="1:6" x14ac:dyDescent="0.25">
      <c r="F846"/>
    </row>
    <row r="847" spans="1:6" x14ac:dyDescent="0.25">
      <c r="F847"/>
    </row>
    <row r="848" spans="1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  <row r="868" spans="6:6" x14ac:dyDescent="0.25">
      <c r="F868"/>
    </row>
    <row r="869" spans="6:6" x14ac:dyDescent="0.25">
      <c r="F869"/>
    </row>
    <row r="870" spans="6:6" x14ac:dyDescent="0.25">
      <c r="F870"/>
    </row>
    <row r="871" spans="6:6" x14ac:dyDescent="0.25">
      <c r="F871"/>
    </row>
    <row r="872" spans="6:6" x14ac:dyDescent="0.25">
      <c r="F872"/>
    </row>
    <row r="873" spans="6:6" x14ac:dyDescent="0.25">
      <c r="F873"/>
    </row>
    <row r="874" spans="6:6" x14ac:dyDescent="0.25">
      <c r="F874"/>
    </row>
    <row r="875" spans="6:6" x14ac:dyDescent="0.25">
      <c r="F875"/>
    </row>
    <row r="876" spans="6:6" x14ac:dyDescent="0.25">
      <c r="F876"/>
    </row>
    <row r="877" spans="6:6" x14ac:dyDescent="0.25">
      <c r="F877"/>
    </row>
    <row r="878" spans="6:6" x14ac:dyDescent="0.25">
      <c r="F878"/>
    </row>
    <row r="879" spans="6:6" x14ac:dyDescent="0.25">
      <c r="F879"/>
    </row>
    <row r="880" spans="6:6" x14ac:dyDescent="0.25">
      <c r="F880"/>
    </row>
    <row r="881" spans="6:6" x14ac:dyDescent="0.25">
      <c r="F881"/>
    </row>
    <row r="882" spans="6:6" x14ac:dyDescent="0.25">
      <c r="F882"/>
    </row>
    <row r="883" spans="6:6" x14ac:dyDescent="0.25">
      <c r="F883"/>
    </row>
    <row r="884" spans="6:6" x14ac:dyDescent="0.25">
      <c r="F884"/>
    </row>
    <row r="885" spans="6:6" x14ac:dyDescent="0.25">
      <c r="F885"/>
    </row>
    <row r="886" spans="6:6" x14ac:dyDescent="0.25">
      <c r="F886"/>
    </row>
    <row r="887" spans="6:6" x14ac:dyDescent="0.25">
      <c r="F887"/>
    </row>
    <row r="888" spans="6:6" x14ac:dyDescent="0.25">
      <c r="F888"/>
    </row>
  </sheetData>
  <phoneticPr fontId="16" type="noConversion"/>
  <conditionalFormatting sqref="A461:C461">
    <cfRule type="containsText" dxfId="3835" priority="7" operator="containsText" text="Panejamento">
      <formula>NOT(ISERROR(SEARCH("Panejamento",A461)))</formula>
    </cfRule>
  </conditionalFormatting>
  <conditionalFormatting sqref="A1:A1048576">
    <cfRule type="containsText" dxfId="3834" priority="1" operator="containsText" text="Planejado">
      <formula>NOT(ISERROR(SEARCH("Planejado",A1)))</formula>
    </cfRule>
    <cfRule type="containsText" dxfId="3833" priority="2" operator="containsText" text="Cancelado">
      <formula>NOT(ISERROR(SEARCH("Cancelado",A1)))</formula>
    </cfRule>
    <cfRule type="containsText" dxfId="3832" priority="3" operator="containsText" text="Acrescentado">
      <formula>NOT(ISERROR(SEARCH("Acrescentado",A1)))</formula>
    </cfRule>
    <cfRule type="containsText" dxfId="3831" priority="4" operator="containsText" text="planejamento">
      <formula>NOT(ISERROR(SEARCH("planejamento",A1)))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862C-F485-45C4-A9C4-4BF11FFBD7A0}">
  <sheetPr codeName="Planilha100"/>
  <dimension ref="A3:N51"/>
  <sheetViews>
    <sheetView workbookViewId="0">
      <selection activeCell="F10" sqref="F10:F23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4" customWidth="1"/>
    <col min="4" max="4" width="18" bestFit="1" customWidth="1"/>
    <col min="5" max="5" width="16.28515625" bestFit="1" customWidth="1"/>
    <col min="7" max="7" width="15.7109375" bestFit="1" customWidth="1"/>
    <col min="8" max="8" width="19.5703125" bestFit="1" customWidth="1"/>
    <col min="9" max="9" width="5.5703125" bestFit="1" customWidth="1"/>
    <col min="10" max="10" width="9.5703125" bestFit="1" customWidth="1"/>
    <col min="11" max="11" width="7.7109375" bestFit="1" customWidth="1"/>
    <col min="12" max="12" width="9.42578125" bestFit="1" customWidth="1"/>
    <col min="13" max="13" width="6.42578125" bestFit="1" customWidth="1"/>
    <col min="14" max="14" width="7.5703125" bestFit="1" customWidth="1"/>
    <col min="15" max="15" width="13.140625" bestFit="1" customWidth="1"/>
    <col min="16" max="16" width="10.140625" bestFit="1" customWidth="1"/>
  </cols>
  <sheetData>
    <row r="3" spans="1:11" x14ac:dyDescent="0.25">
      <c r="A3" s="53" t="s">
        <v>110</v>
      </c>
      <c r="B3" t="s">
        <v>111</v>
      </c>
      <c r="D3" s="53" t="s">
        <v>110</v>
      </c>
      <c r="E3" t="s">
        <v>111</v>
      </c>
      <c r="H3" s="53" t="s">
        <v>112</v>
      </c>
    </row>
    <row r="4" spans="1:11" x14ac:dyDescent="0.25">
      <c r="A4" s="54" t="s">
        <v>5</v>
      </c>
      <c r="B4">
        <v>33</v>
      </c>
      <c r="D4" s="54" t="s">
        <v>5</v>
      </c>
      <c r="E4" s="55">
        <v>0.76744186046511631</v>
      </c>
      <c r="H4" t="s">
        <v>42</v>
      </c>
      <c r="I4" t="s">
        <v>5</v>
      </c>
      <c r="J4" t="s">
        <v>8</v>
      </c>
      <c r="K4" t="s">
        <v>10</v>
      </c>
    </row>
    <row r="5" spans="1:11" x14ac:dyDescent="0.25">
      <c r="A5" s="54" t="s">
        <v>8</v>
      </c>
      <c r="B5">
        <v>4</v>
      </c>
      <c r="D5" s="54" t="s">
        <v>8</v>
      </c>
      <c r="E5" s="55">
        <v>9.3023255813953487E-2</v>
      </c>
      <c r="G5" t="s">
        <v>111</v>
      </c>
      <c r="H5">
        <v>43</v>
      </c>
      <c r="I5">
        <v>33</v>
      </c>
      <c r="J5">
        <v>4</v>
      </c>
      <c r="K5">
        <v>6</v>
      </c>
    </row>
    <row r="6" spans="1:11" x14ac:dyDescent="0.25">
      <c r="A6" s="54" t="s">
        <v>10</v>
      </c>
      <c r="B6">
        <v>6</v>
      </c>
      <c r="D6" s="54" t="s">
        <v>10</v>
      </c>
      <c r="E6" s="55">
        <v>0.13953488372093023</v>
      </c>
    </row>
    <row r="15" spans="1:11" x14ac:dyDescent="0.25">
      <c r="K15">
        <f>SUM(I5:O5)</f>
        <v>43</v>
      </c>
    </row>
    <row r="16" spans="1:11" x14ac:dyDescent="0.25">
      <c r="B16" s="72" t="s">
        <v>113</v>
      </c>
      <c r="C16" s="72"/>
      <c r="D16" s="72"/>
      <c r="K16">
        <f>SUM(I31:O31)</f>
        <v>4970</v>
      </c>
    </row>
    <row r="17" spans="1:14" x14ac:dyDescent="0.25">
      <c r="B17" t="str">
        <f t="shared" ref="B17:C21" si="0">A4</f>
        <v>Feito</v>
      </c>
      <c r="C17" s="61">
        <f t="shared" si="0"/>
        <v>33</v>
      </c>
      <c r="D17" s="59">
        <f>C17/$C$26</f>
        <v>0.76744186046511631</v>
      </c>
    </row>
    <row r="18" spans="1:14" x14ac:dyDescent="0.25">
      <c r="B18" t="str">
        <f t="shared" si="0"/>
        <v>Mecânico</v>
      </c>
      <c r="C18" s="61">
        <f t="shared" si="0"/>
        <v>4</v>
      </c>
      <c r="D18" s="59">
        <f t="shared" ref="D18:D21" si="1">C18/$C$26</f>
        <v>9.3023255813953487E-2</v>
      </c>
    </row>
    <row r="19" spans="1:14" x14ac:dyDescent="0.25">
      <c r="B19" t="str">
        <f t="shared" si="0"/>
        <v>Operação</v>
      </c>
      <c r="C19" s="61">
        <f t="shared" si="0"/>
        <v>6</v>
      </c>
      <c r="D19" s="59">
        <f t="shared" si="1"/>
        <v>0.13953488372093023</v>
      </c>
    </row>
    <row r="20" spans="1:14" x14ac:dyDescent="0.25">
      <c r="B20">
        <f t="shared" si="0"/>
        <v>0</v>
      </c>
      <c r="C20" s="61">
        <f t="shared" si="0"/>
        <v>0</v>
      </c>
      <c r="D20" s="59">
        <f t="shared" si="1"/>
        <v>0</v>
      </c>
    </row>
    <row r="21" spans="1:14" x14ac:dyDescent="0.25">
      <c r="B21">
        <f t="shared" si="0"/>
        <v>0</v>
      </c>
      <c r="C21" s="61">
        <f t="shared" si="0"/>
        <v>0</v>
      </c>
      <c r="D21" s="59">
        <f t="shared" si="1"/>
        <v>0</v>
      </c>
    </row>
    <row r="22" spans="1:14" x14ac:dyDescent="0.25">
      <c r="B22">
        <f>A9</f>
        <v>0</v>
      </c>
      <c r="C22" s="61">
        <f>B9</f>
        <v>0</v>
      </c>
      <c r="D22" s="59">
        <f>C22/$C$26</f>
        <v>0</v>
      </c>
    </row>
    <row r="23" spans="1:14" x14ac:dyDescent="0.25">
      <c r="B23">
        <f>A10</f>
        <v>0</v>
      </c>
      <c r="C23" s="61">
        <f>B10</f>
        <v>0</v>
      </c>
      <c r="D23" s="59"/>
    </row>
    <row r="24" spans="1:14" x14ac:dyDescent="0.25">
      <c r="B24">
        <f>A11</f>
        <v>0</v>
      </c>
      <c r="C24" s="61">
        <f t="shared" ref="C24" si="2">B11</f>
        <v>0</v>
      </c>
      <c r="D24" s="59"/>
    </row>
    <row r="25" spans="1:14" x14ac:dyDescent="0.25">
      <c r="B25">
        <f>A12</f>
        <v>0</v>
      </c>
      <c r="C25" s="61">
        <f>B12</f>
        <v>0</v>
      </c>
      <c r="D25" s="59"/>
    </row>
    <row r="26" spans="1:14" x14ac:dyDescent="0.25">
      <c r="C26" s="61">
        <f>SUM(C17:C20)</f>
        <v>43</v>
      </c>
    </row>
    <row r="29" spans="1:14" x14ac:dyDescent="0.25">
      <c r="A29" s="53" t="s">
        <v>110</v>
      </c>
      <c r="B29" t="s">
        <v>114</v>
      </c>
      <c r="D29" s="53" t="s">
        <v>110</v>
      </c>
      <c r="E29" t="s">
        <v>115</v>
      </c>
      <c r="H29" s="53" t="s">
        <v>112</v>
      </c>
    </row>
    <row r="30" spans="1:14" x14ac:dyDescent="0.25">
      <c r="A30" s="54" t="s">
        <v>42</v>
      </c>
      <c r="B30">
        <v>4962</v>
      </c>
      <c r="D30" s="54" t="s">
        <v>5</v>
      </c>
      <c r="E30" s="55">
        <v>0.67826961770623739</v>
      </c>
      <c r="H30" t="s">
        <v>42</v>
      </c>
      <c r="I30" t="s">
        <v>5</v>
      </c>
      <c r="J30" t="s">
        <v>8</v>
      </c>
      <c r="K30" t="s">
        <v>9</v>
      </c>
      <c r="L30" t="s">
        <v>10</v>
      </c>
      <c r="M30" t="s">
        <v>6</v>
      </c>
      <c r="N30" t="s">
        <v>7</v>
      </c>
    </row>
    <row r="31" spans="1:14" x14ac:dyDescent="0.25">
      <c r="A31" s="54" t="s">
        <v>5</v>
      </c>
      <c r="B31">
        <v>3371</v>
      </c>
      <c r="D31" s="54" t="s">
        <v>8</v>
      </c>
      <c r="E31" s="55">
        <v>7.0221327967806835E-2</v>
      </c>
      <c r="G31" t="s">
        <v>114</v>
      </c>
      <c r="H31">
        <v>4962</v>
      </c>
      <c r="I31">
        <v>3371</v>
      </c>
      <c r="J31">
        <v>349</v>
      </c>
      <c r="K31">
        <v>422</v>
      </c>
      <c r="L31">
        <v>600</v>
      </c>
      <c r="M31">
        <v>127</v>
      </c>
      <c r="N31">
        <v>101</v>
      </c>
    </row>
    <row r="32" spans="1:14" x14ac:dyDescent="0.25">
      <c r="A32" s="54" t="s">
        <v>8</v>
      </c>
      <c r="B32">
        <v>349</v>
      </c>
      <c r="D32" s="54" t="s">
        <v>9</v>
      </c>
      <c r="E32" s="55">
        <v>8.490945674044266E-2</v>
      </c>
    </row>
    <row r="33" spans="1:5" x14ac:dyDescent="0.25">
      <c r="A33" s="54" t="s">
        <v>9</v>
      </c>
      <c r="B33">
        <v>422</v>
      </c>
      <c r="D33" s="54" t="s">
        <v>6</v>
      </c>
      <c r="E33" s="55">
        <v>2.5553319919517103E-2</v>
      </c>
    </row>
    <row r="34" spans="1:5" x14ac:dyDescent="0.25">
      <c r="A34" s="54" t="s">
        <v>10</v>
      </c>
      <c r="B34">
        <v>600</v>
      </c>
      <c r="D34" s="54" t="s">
        <v>7</v>
      </c>
      <c r="E34" s="55">
        <v>2.0321931589537223E-2</v>
      </c>
    </row>
    <row r="35" spans="1:5" x14ac:dyDescent="0.25">
      <c r="A35" s="54" t="s">
        <v>6</v>
      </c>
      <c r="B35">
        <v>127</v>
      </c>
      <c r="D35" s="54" t="s">
        <v>10</v>
      </c>
      <c r="E35" s="55">
        <v>0.12072434607645875</v>
      </c>
    </row>
    <row r="36" spans="1:5" x14ac:dyDescent="0.25">
      <c r="A36" s="54" t="s">
        <v>7</v>
      </c>
      <c r="B36">
        <v>101</v>
      </c>
    </row>
    <row r="41" spans="1:5" x14ac:dyDescent="0.25">
      <c r="B41" s="73" t="s">
        <v>113</v>
      </c>
      <c r="C41" s="73"/>
      <c r="D41" s="73"/>
    </row>
    <row r="42" spans="1:5" x14ac:dyDescent="0.25">
      <c r="B42" t="str">
        <f>A30</f>
        <v>Planejado</v>
      </c>
      <c r="C42">
        <f>B30</f>
        <v>4962</v>
      </c>
      <c r="D42" s="59">
        <f>C42/$C$51</f>
        <v>0.50472993591699722</v>
      </c>
    </row>
    <row r="43" spans="1:5" x14ac:dyDescent="0.25">
      <c r="B43" t="str">
        <f t="shared" ref="B43:C49" si="3">A31</f>
        <v>Feito</v>
      </c>
      <c r="C43">
        <f t="shared" si="3"/>
        <v>3371</v>
      </c>
      <c r="D43" s="59">
        <f t="shared" ref="D43:D47" si="4">SUM(C43/$C$51)</f>
        <v>0.34289492421930629</v>
      </c>
    </row>
    <row r="44" spans="1:5" x14ac:dyDescent="0.25">
      <c r="B44" t="str">
        <f t="shared" si="3"/>
        <v>Mecânico</v>
      </c>
      <c r="C44">
        <f t="shared" si="3"/>
        <v>349</v>
      </c>
      <c r="D44" s="59">
        <f t="shared" si="4"/>
        <v>3.549994914047401E-2</v>
      </c>
    </row>
    <row r="45" spans="1:5" x14ac:dyDescent="0.25">
      <c r="B45" t="str">
        <f t="shared" si="3"/>
        <v>Elétrico</v>
      </c>
      <c r="C45">
        <f t="shared" si="3"/>
        <v>422</v>
      </c>
      <c r="D45" s="59">
        <f t="shared" si="4"/>
        <v>4.2925439934899806E-2</v>
      </c>
    </row>
    <row r="46" spans="1:5" x14ac:dyDescent="0.25">
      <c r="B46" t="str">
        <f t="shared" si="3"/>
        <v>Operação</v>
      </c>
      <c r="C46">
        <f t="shared" si="3"/>
        <v>600</v>
      </c>
      <c r="D46" s="59">
        <f t="shared" si="4"/>
        <v>6.1031431187061336E-2</v>
      </c>
    </row>
    <row r="47" spans="1:5" x14ac:dyDescent="0.25">
      <c r="B47" t="str">
        <f t="shared" si="3"/>
        <v>Chuva</v>
      </c>
      <c r="C47">
        <f t="shared" si="3"/>
        <v>127</v>
      </c>
      <c r="D47" s="59">
        <f t="shared" si="4"/>
        <v>1.2918319601261316E-2</v>
      </c>
    </row>
    <row r="48" spans="1:5" x14ac:dyDescent="0.25">
      <c r="B48" t="str">
        <f t="shared" si="3"/>
        <v>Energia</v>
      </c>
      <c r="C48">
        <f t="shared" si="3"/>
        <v>101</v>
      </c>
      <c r="D48" s="59"/>
    </row>
    <row r="49" spans="2:4" x14ac:dyDescent="0.25">
      <c r="B49">
        <f t="shared" si="3"/>
        <v>0</v>
      </c>
      <c r="C49">
        <f t="shared" si="3"/>
        <v>0</v>
      </c>
      <c r="D49" s="59"/>
    </row>
    <row r="50" spans="2:4" x14ac:dyDescent="0.25">
      <c r="B50">
        <f>A38</f>
        <v>0</v>
      </c>
      <c r="C50">
        <f t="shared" ref="C50" si="5">B38</f>
        <v>0</v>
      </c>
      <c r="D50" s="59"/>
    </row>
    <row r="51" spans="2:4" x14ac:dyDescent="0.25">
      <c r="C51">
        <f>SUM(C42:C47)</f>
        <v>9831</v>
      </c>
    </row>
  </sheetData>
  <mergeCells count="2">
    <mergeCell ref="B16:D16"/>
    <mergeCell ref="B41:D41"/>
  </mergeCells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8F3F-3D44-40AF-BEFA-8ECAD39DBA62}">
  <sheetPr codeName="Planilha101"/>
  <dimension ref="A3:E23"/>
  <sheetViews>
    <sheetView showGridLines="0" workbookViewId="0">
      <selection activeCell="E22" sqref="E22"/>
    </sheetView>
  </sheetViews>
  <sheetFormatPr defaultRowHeight="15" x14ac:dyDescent="0.25"/>
  <cols>
    <col min="1" max="1" width="18" bestFit="1" customWidth="1"/>
    <col min="2" max="2" width="21" bestFit="1" customWidth="1"/>
    <col min="3" max="3" width="18.28515625" bestFit="1" customWidth="1"/>
    <col min="4" max="4" width="18" bestFit="1" customWidth="1"/>
    <col min="5" max="5" width="18.28515625" bestFit="1" customWidth="1"/>
  </cols>
  <sheetData>
    <row r="3" spans="1:5" x14ac:dyDescent="0.25">
      <c r="A3" s="53" t="s">
        <v>110</v>
      </c>
      <c r="B3" t="s">
        <v>116</v>
      </c>
      <c r="D3" s="53" t="s">
        <v>110</v>
      </c>
      <c r="E3" t="s">
        <v>117</v>
      </c>
    </row>
    <row r="4" spans="1:5" x14ac:dyDescent="0.25">
      <c r="A4" s="54" t="s">
        <v>6</v>
      </c>
      <c r="B4" s="55">
        <v>5.0561797752808987E-2</v>
      </c>
      <c r="D4" s="54" t="s">
        <v>6</v>
      </c>
      <c r="E4">
        <v>513</v>
      </c>
    </row>
    <row r="5" spans="1:5" x14ac:dyDescent="0.25">
      <c r="A5" s="54" t="s">
        <v>9</v>
      </c>
      <c r="B5" s="55">
        <v>3.9128720678099742E-2</v>
      </c>
      <c r="D5" s="54" t="s">
        <v>9</v>
      </c>
      <c r="E5">
        <v>397</v>
      </c>
    </row>
    <row r="6" spans="1:5" x14ac:dyDescent="0.25">
      <c r="A6" s="54" t="s">
        <v>7</v>
      </c>
      <c r="B6" s="55">
        <v>8.9690518430908736E-3</v>
      </c>
      <c r="D6" s="54" t="s">
        <v>7</v>
      </c>
      <c r="E6">
        <v>91</v>
      </c>
    </row>
    <row r="7" spans="1:5" x14ac:dyDescent="0.25">
      <c r="A7" s="54" t="s">
        <v>5</v>
      </c>
      <c r="B7" s="55">
        <v>0.73161837177212696</v>
      </c>
      <c r="D7" s="54" t="s">
        <v>5</v>
      </c>
      <c r="E7">
        <v>7423</v>
      </c>
    </row>
    <row r="8" spans="1:5" x14ac:dyDescent="0.25">
      <c r="A8" s="54" t="s">
        <v>8</v>
      </c>
      <c r="B8" s="55">
        <v>6.4754583086930814E-2</v>
      </c>
      <c r="D8" s="54" t="s">
        <v>8</v>
      </c>
      <c r="E8">
        <v>657</v>
      </c>
    </row>
    <row r="9" spans="1:5" x14ac:dyDescent="0.25">
      <c r="A9" s="54" t="s">
        <v>10</v>
      </c>
      <c r="B9" s="55">
        <v>0.10496747486694263</v>
      </c>
      <c r="D9" s="54" t="s">
        <v>10</v>
      </c>
      <c r="E9">
        <v>1065</v>
      </c>
    </row>
    <row r="10" spans="1:5" x14ac:dyDescent="0.25">
      <c r="D10" s="54"/>
    </row>
    <row r="12" spans="1:5" x14ac:dyDescent="0.25">
      <c r="C12" s="73" t="s">
        <v>113</v>
      </c>
      <c r="D12" s="73"/>
      <c r="E12" s="73"/>
    </row>
    <row r="13" spans="1:5" x14ac:dyDescent="0.25">
      <c r="C13" t="str">
        <f>A4</f>
        <v>Chuva</v>
      </c>
      <c r="D13">
        <f>E4</f>
        <v>513</v>
      </c>
      <c r="E13" s="59">
        <f>D13/$D$19</f>
        <v>5.0561797752808987E-2</v>
      </c>
    </row>
    <row r="14" spans="1:5" x14ac:dyDescent="0.25">
      <c r="C14" t="str">
        <f t="shared" ref="C14:C18" si="0">A5</f>
        <v>Elétrico</v>
      </c>
      <c r="D14">
        <f t="shared" ref="D14:D18" si="1">E5</f>
        <v>397</v>
      </c>
      <c r="E14" s="59">
        <f>D14/$D$19</f>
        <v>3.9128720678099742E-2</v>
      </c>
    </row>
    <row r="15" spans="1:5" x14ac:dyDescent="0.25">
      <c r="C15" t="str">
        <f t="shared" si="0"/>
        <v>Energia</v>
      </c>
      <c r="D15">
        <f t="shared" si="1"/>
        <v>91</v>
      </c>
      <c r="E15" s="59">
        <f t="shared" ref="E15:E18" si="2">D15/$D$19</f>
        <v>8.9690518430908736E-3</v>
      </c>
    </row>
    <row r="16" spans="1:5" x14ac:dyDescent="0.25">
      <c r="C16" t="str">
        <f t="shared" si="0"/>
        <v>Feito</v>
      </c>
      <c r="D16">
        <f t="shared" si="1"/>
        <v>7423</v>
      </c>
      <c r="E16" s="59">
        <f>D16/$D$19</f>
        <v>0.73161837177212696</v>
      </c>
    </row>
    <row r="17" spans="3:5" x14ac:dyDescent="0.25">
      <c r="C17" t="str">
        <f t="shared" si="0"/>
        <v>Mecânico</v>
      </c>
      <c r="D17">
        <f t="shared" si="1"/>
        <v>657</v>
      </c>
      <c r="E17" s="59">
        <f t="shared" si="2"/>
        <v>6.4754583086930814E-2</v>
      </c>
    </row>
    <row r="18" spans="3:5" x14ac:dyDescent="0.25">
      <c r="C18" t="str">
        <f t="shared" si="0"/>
        <v>Operação</v>
      </c>
      <c r="D18">
        <f t="shared" si="1"/>
        <v>1065</v>
      </c>
      <c r="E18" s="59">
        <f t="shared" si="2"/>
        <v>0.10496747486694263</v>
      </c>
    </row>
    <row r="19" spans="3:5" x14ac:dyDescent="0.25">
      <c r="D19" s="60">
        <f>SUM(D13:D18)</f>
        <v>10146</v>
      </c>
    </row>
    <row r="20" spans="3:5" x14ac:dyDescent="0.25">
      <c r="D20" s="59"/>
    </row>
    <row r="21" spans="3:5" x14ac:dyDescent="0.25">
      <c r="D21" s="59"/>
    </row>
    <row r="22" spans="3:5" x14ac:dyDescent="0.25">
      <c r="D22" s="59"/>
    </row>
    <row r="23" spans="3:5" x14ac:dyDescent="0.25">
      <c r="D23" s="59"/>
    </row>
  </sheetData>
  <mergeCells count="1">
    <mergeCell ref="C12:E12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38F-DADE-40AA-9795-7322B0B447C7}">
  <sheetPr codeName="Planilha102"/>
  <dimension ref="A3:I26"/>
  <sheetViews>
    <sheetView showGridLines="0" workbookViewId="0">
      <selection activeCell="E20" sqref="E20"/>
    </sheetView>
  </sheetViews>
  <sheetFormatPr defaultRowHeight="15" x14ac:dyDescent="0.25"/>
  <cols>
    <col min="1" max="1" width="18" bestFit="1" customWidth="1"/>
    <col min="2" max="3" width="16.28515625" bestFit="1" customWidth="1"/>
    <col min="4" max="4" width="18" bestFit="1" customWidth="1"/>
    <col min="5" max="5" width="18.28515625" bestFit="1" customWidth="1"/>
    <col min="8" max="8" width="10.5703125" bestFit="1" customWidth="1"/>
  </cols>
  <sheetData>
    <row r="3" spans="1:9" x14ac:dyDescent="0.25">
      <c r="A3" s="53" t="s">
        <v>110</v>
      </c>
      <c r="B3" t="s">
        <v>114</v>
      </c>
    </row>
    <row r="4" spans="1:9" x14ac:dyDescent="0.25">
      <c r="A4" s="54" t="s">
        <v>6</v>
      </c>
      <c r="B4">
        <v>0</v>
      </c>
    </row>
    <row r="5" spans="1:9" x14ac:dyDescent="0.25">
      <c r="A5" s="54" t="s">
        <v>9</v>
      </c>
      <c r="B5">
        <v>4</v>
      </c>
    </row>
    <row r="6" spans="1:9" x14ac:dyDescent="0.25">
      <c r="A6" s="54" t="s">
        <v>7</v>
      </c>
      <c r="B6">
        <v>0</v>
      </c>
    </row>
    <row r="7" spans="1:9" x14ac:dyDescent="0.25">
      <c r="A7" s="54" t="s">
        <v>5</v>
      </c>
      <c r="B7">
        <v>140</v>
      </c>
    </row>
    <row r="8" spans="1:9" x14ac:dyDescent="0.25">
      <c r="A8" s="54" t="s">
        <v>8</v>
      </c>
      <c r="B8">
        <v>1</v>
      </c>
    </row>
    <row r="9" spans="1:9" x14ac:dyDescent="0.25">
      <c r="A9" s="54" t="s">
        <v>10</v>
      </c>
      <c r="B9">
        <v>8</v>
      </c>
    </row>
    <row r="10" spans="1:9" x14ac:dyDescent="0.25">
      <c r="D10" s="54"/>
    </row>
    <row r="11" spans="1:9" x14ac:dyDescent="0.25">
      <c r="A11" s="53" t="s">
        <v>110</v>
      </c>
      <c r="B11" t="s">
        <v>115</v>
      </c>
    </row>
    <row r="12" spans="1:9" x14ac:dyDescent="0.25">
      <c r="A12" s="54" t="s">
        <v>6</v>
      </c>
      <c r="B12" s="55">
        <v>0</v>
      </c>
    </row>
    <row r="13" spans="1:9" x14ac:dyDescent="0.25">
      <c r="A13" s="54" t="s">
        <v>9</v>
      </c>
      <c r="B13" s="55">
        <v>2.6143790849673203E-2</v>
      </c>
      <c r="E13" s="59"/>
      <c r="F13" s="73" t="s">
        <v>113</v>
      </c>
      <c r="G13" s="73"/>
      <c r="H13" s="73"/>
    </row>
    <row r="14" spans="1:9" x14ac:dyDescent="0.25">
      <c r="A14" s="54" t="s">
        <v>7</v>
      </c>
      <c r="B14" s="55">
        <v>0</v>
      </c>
      <c r="D14" s="59"/>
      <c r="E14" s="59"/>
      <c r="F14" t="str">
        <f>A4</f>
        <v>Chuva</v>
      </c>
      <c r="G14">
        <f>B4</f>
        <v>0</v>
      </c>
      <c r="H14" s="59">
        <f>G14/$G$20</f>
        <v>0</v>
      </c>
      <c r="I14" s="59"/>
    </row>
    <row r="15" spans="1:9" x14ac:dyDescent="0.25">
      <c r="A15" s="54" t="s">
        <v>5</v>
      </c>
      <c r="B15" s="55">
        <v>0.91503267973856206</v>
      </c>
      <c r="D15" s="59"/>
      <c r="F15" t="str">
        <f t="shared" ref="F15:F19" si="0">A5</f>
        <v>Elétrico</v>
      </c>
      <c r="G15">
        <f t="shared" ref="G15:G19" si="1">B5</f>
        <v>4</v>
      </c>
      <c r="H15" s="59">
        <f t="shared" ref="H15:H19" si="2">G15/$G$20</f>
        <v>2.6143790849673203E-2</v>
      </c>
      <c r="I15" s="59"/>
    </row>
    <row r="16" spans="1:9" x14ac:dyDescent="0.25">
      <c r="A16" s="54" t="s">
        <v>8</v>
      </c>
      <c r="B16" s="55">
        <v>6.5359477124183009E-3</v>
      </c>
      <c r="D16" s="59"/>
      <c r="F16" t="str">
        <f t="shared" si="0"/>
        <v>Energia</v>
      </c>
      <c r="G16">
        <f t="shared" si="1"/>
        <v>0</v>
      </c>
      <c r="H16" s="59">
        <f t="shared" si="2"/>
        <v>0</v>
      </c>
      <c r="I16" s="59"/>
    </row>
    <row r="17" spans="1:9" x14ac:dyDescent="0.25">
      <c r="A17" s="54" t="s">
        <v>10</v>
      </c>
      <c r="B17" s="55">
        <v>5.2287581699346407E-2</v>
      </c>
      <c r="D17" s="59"/>
      <c r="F17" t="str">
        <f t="shared" si="0"/>
        <v>Feito</v>
      </c>
      <c r="G17">
        <f t="shared" si="1"/>
        <v>140</v>
      </c>
      <c r="H17" s="59">
        <f t="shared" si="2"/>
        <v>0.91503267973856206</v>
      </c>
      <c r="I17" s="59"/>
    </row>
    <row r="18" spans="1:9" x14ac:dyDescent="0.25">
      <c r="D18" s="59"/>
      <c r="F18" t="str">
        <f t="shared" si="0"/>
        <v>Mecânico</v>
      </c>
      <c r="G18">
        <f t="shared" si="1"/>
        <v>1</v>
      </c>
      <c r="H18" s="59">
        <f t="shared" si="2"/>
        <v>6.5359477124183009E-3</v>
      </c>
      <c r="I18" s="59"/>
    </row>
    <row r="19" spans="1:9" x14ac:dyDescent="0.25">
      <c r="D19" s="59"/>
      <c r="F19" t="str">
        <f t="shared" si="0"/>
        <v>Operação</v>
      </c>
      <c r="G19">
        <f t="shared" si="1"/>
        <v>8</v>
      </c>
      <c r="H19" s="59">
        <f t="shared" si="2"/>
        <v>5.2287581699346407E-2</v>
      </c>
      <c r="I19" s="59"/>
    </row>
    <row r="20" spans="1:9" x14ac:dyDescent="0.25">
      <c r="G20">
        <f>SUM(G14:G19)</f>
        <v>153</v>
      </c>
    </row>
    <row r="21" spans="1:9" x14ac:dyDescent="0.25">
      <c r="F21" s="59"/>
    </row>
    <row r="22" spans="1:9" x14ac:dyDescent="0.25">
      <c r="F22" s="59"/>
    </row>
    <row r="23" spans="1:9" x14ac:dyDescent="0.25">
      <c r="F23" s="59"/>
    </row>
    <row r="24" spans="1:9" x14ac:dyDescent="0.25">
      <c r="F24" s="59"/>
    </row>
    <row r="25" spans="1:9" x14ac:dyDescent="0.25">
      <c r="F25" s="59"/>
    </row>
    <row r="26" spans="1:9" x14ac:dyDescent="0.25">
      <c r="F26" s="59"/>
    </row>
  </sheetData>
  <mergeCells count="1">
    <mergeCell ref="F13:H13"/>
  </mergeCells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528B-1BAE-4905-B1C6-F037D28DD289}">
  <sheetPr codeName="Planilha103"/>
  <dimension ref="J37:Q39"/>
  <sheetViews>
    <sheetView showGridLines="0" showRowColHeaders="0" topLeftCell="A4" zoomScaleNormal="100" workbookViewId="0">
      <selection activeCell="X17" sqref="X17"/>
    </sheetView>
  </sheetViews>
  <sheetFormatPr defaultRowHeight="15" x14ac:dyDescent="0.25"/>
  <sheetData>
    <row r="37" spans="10:17" x14ac:dyDescent="0.25">
      <c r="Q37" t="s">
        <v>118</v>
      </c>
    </row>
    <row r="39" spans="10:17" x14ac:dyDescent="0.25">
      <c r="J39" t="s">
        <v>119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12" ma:contentTypeDescription="Crie um novo documento." ma:contentTypeScope="" ma:versionID="97e8cc67282927adae593247808b36e5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43a45d9a6dc3f60115c7c585f977a766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88FC48D-7AE5-43BA-A0BD-AAECD0D2A7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FF1353-FD0D-4166-9242-D909A217DE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3B853C-15BD-4005-BA54-5DA2B07F4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e209-cf21-49dc-84d1-51e2a71d3a62"/>
    <ds:schemaRef ds:uri="d4134389-8848-48b2-9a4e-9571c4d2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E8AECD-F5C4-4D61-9C86-8089A63CB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131</vt:i4>
      </vt:variant>
    </vt:vector>
  </HeadingPairs>
  <TitlesOfParts>
    <vt:vector size="131" baseType="lpstr">
      <vt:lpstr>17 12 2020</vt:lpstr>
      <vt:lpstr>25 12 2020</vt:lpstr>
      <vt:lpstr>02 01 2021 </vt:lpstr>
      <vt:lpstr>14 01 2021</vt:lpstr>
      <vt:lpstr>22 01 2021</vt:lpstr>
      <vt:lpstr>30 01 2021</vt:lpstr>
      <vt:lpstr>07 02 2021</vt:lpstr>
      <vt:lpstr>15 02 2021</vt:lpstr>
      <vt:lpstr>23 02 2021</vt:lpstr>
      <vt:lpstr>03 03 2021</vt:lpstr>
      <vt:lpstr>11 03 2021</vt:lpstr>
      <vt:lpstr>19 03 2021</vt:lpstr>
      <vt:lpstr>27 03 2021</vt:lpstr>
      <vt:lpstr>04 04 2021</vt:lpstr>
      <vt:lpstr>12 04 2021</vt:lpstr>
      <vt:lpstr>30 04 2021</vt:lpstr>
      <vt:lpstr>08 05 2021</vt:lpstr>
      <vt:lpstr>16 05 2021</vt:lpstr>
      <vt:lpstr>24 05 2021</vt:lpstr>
      <vt:lpstr>01 06 2021</vt:lpstr>
      <vt:lpstr>09 06 2021</vt:lpstr>
      <vt:lpstr>17 06 2021</vt:lpstr>
      <vt:lpstr>25 06 2021 </vt:lpstr>
      <vt:lpstr>03 07 2021</vt:lpstr>
      <vt:lpstr>11 07 2021 </vt:lpstr>
      <vt:lpstr>19 07 2021</vt:lpstr>
      <vt:lpstr>27 07 2021</vt:lpstr>
      <vt:lpstr>04 08 2021</vt:lpstr>
      <vt:lpstr>12 08 2021</vt:lpstr>
      <vt:lpstr>20 08 2021</vt:lpstr>
      <vt:lpstr>28 08 2021</vt:lpstr>
      <vt:lpstr>05 09 2021</vt:lpstr>
      <vt:lpstr>13 09 2021 </vt:lpstr>
      <vt:lpstr>21 09 2021</vt:lpstr>
      <vt:lpstr>27 09 2021</vt:lpstr>
      <vt:lpstr>04 10 2021</vt:lpstr>
      <vt:lpstr>11 10 2021</vt:lpstr>
      <vt:lpstr>18 10 2021</vt:lpstr>
      <vt:lpstr>25 10 2021</vt:lpstr>
      <vt:lpstr>01 11 2021 </vt:lpstr>
      <vt:lpstr>08 11 2021</vt:lpstr>
      <vt:lpstr>15 11 2021</vt:lpstr>
      <vt:lpstr>22 11 2021</vt:lpstr>
      <vt:lpstr>29 11 2021</vt:lpstr>
      <vt:lpstr>03 01 2022</vt:lpstr>
      <vt:lpstr>10 01 2022 </vt:lpstr>
      <vt:lpstr>17 01 2022</vt:lpstr>
      <vt:lpstr>24 01 2021</vt:lpstr>
      <vt:lpstr>31 01 2021</vt:lpstr>
      <vt:lpstr>07 02 2022</vt:lpstr>
      <vt:lpstr>14 02 2022</vt:lpstr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</vt:lpstr>
      <vt:lpstr>23 05 2022 </vt:lpstr>
      <vt:lpstr>30 05 2022  </vt:lpstr>
      <vt:lpstr>06 06 2022   </vt:lpstr>
      <vt:lpstr>13 06 2022  </vt:lpstr>
      <vt:lpstr>20 06 2022  </vt:lpstr>
      <vt:lpstr>27 06 2022  </vt:lpstr>
      <vt:lpstr>04 07 2022</vt:lpstr>
      <vt:lpstr>11 07 2022 </vt:lpstr>
      <vt:lpstr>18 07 2022  </vt:lpstr>
      <vt:lpstr>25 07 2022</vt:lpstr>
      <vt:lpstr>01 08 2022 </vt:lpstr>
      <vt:lpstr>08 08 2022  </vt:lpstr>
      <vt:lpstr>15 08 2022   </vt:lpstr>
      <vt:lpstr>22 08 2022    </vt:lpstr>
      <vt:lpstr>29 08 2022    </vt:lpstr>
      <vt:lpstr>05 09 2022     </vt:lpstr>
      <vt:lpstr>12 09 2022      </vt:lpstr>
      <vt:lpstr>19 09 2022       </vt:lpstr>
      <vt:lpstr>26 09 2022       </vt:lpstr>
      <vt:lpstr>03 10 2022        </vt:lpstr>
      <vt:lpstr>10 10 2022        </vt:lpstr>
      <vt:lpstr>17 10 2022</vt:lpstr>
      <vt:lpstr>24 10 2022</vt:lpstr>
      <vt:lpstr>31 10 2022</vt:lpstr>
      <vt:lpstr>07 11 2022</vt:lpstr>
      <vt:lpstr>14 11 2022</vt:lpstr>
      <vt:lpstr>28 11 2022</vt:lpstr>
      <vt:lpstr>05 12 2022</vt:lpstr>
      <vt:lpstr>12 12 2022</vt:lpstr>
      <vt:lpstr>19 12 2022</vt:lpstr>
      <vt:lpstr>26 12 2022</vt:lpstr>
      <vt:lpstr>02 01 2023</vt:lpstr>
      <vt:lpstr>09 01 2023</vt:lpstr>
      <vt:lpstr>16 01 2023</vt:lpstr>
      <vt:lpstr>23 01 2023</vt:lpstr>
      <vt:lpstr>30 01 2023</vt:lpstr>
      <vt:lpstr>06 02 2023</vt:lpstr>
      <vt:lpstr>13 02 2023</vt:lpstr>
      <vt:lpstr>20 02 2023</vt:lpstr>
      <vt:lpstr>27 02 2023</vt:lpstr>
      <vt:lpstr>06 03 2023</vt:lpstr>
      <vt:lpstr>13 03 2023</vt:lpstr>
      <vt:lpstr>20 03 2023</vt:lpstr>
      <vt:lpstr>27 03 2023</vt:lpstr>
      <vt:lpstr>03 04 2023</vt:lpstr>
      <vt:lpstr>10 04 2023</vt:lpstr>
      <vt:lpstr>17 04 2023</vt:lpstr>
      <vt:lpstr>24 04 2023</vt:lpstr>
      <vt:lpstr>01 05 2023</vt:lpstr>
      <vt:lpstr>08 05 2023</vt:lpstr>
      <vt:lpstr>15 05 2023</vt:lpstr>
      <vt:lpstr>22 05 2023</vt:lpstr>
      <vt:lpstr>29 05 2023</vt:lpstr>
      <vt:lpstr>05 06 2023</vt:lpstr>
      <vt:lpstr>12 06 2023</vt:lpstr>
      <vt:lpstr>19 06 2023</vt:lpstr>
      <vt:lpstr>26 06 2023</vt:lpstr>
      <vt:lpstr>03 07 2023</vt:lpstr>
      <vt:lpstr>10 07 2023</vt:lpstr>
      <vt:lpstr>17 07 2023</vt:lpstr>
      <vt:lpstr>24 07 2023</vt:lpstr>
      <vt:lpstr>31 07 2023</vt:lpstr>
      <vt:lpstr>Base de Dados</vt:lpstr>
      <vt:lpstr>Analise Planejado vs Executado</vt:lpstr>
      <vt:lpstr>Analise Semanal</vt:lpstr>
      <vt:lpstr>Analise Anual</vt:lpstr>
      <vt:lpstr>Dashboard de 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 SUPORTE</dc:creator>
  <cp:keywords/>
  <dc:description/>
  <cp:lastModifiedBy>Kalito Silva</cp:lastModifiedBy>
  <cp:revision/>
  <dcterms:created xsi:type="dcterms:W3CDTF">2020-12-23T10:51:36Z</dcterms:created>
  <dcterms:modified xsi:type="dcterms:W3CDTF">2023-08-07T16:36:09Z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