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bookViews>
    <workbookView xWindow="0" yWindow="0" windowWidth="28800" windowHeight="12330" activeTab="2"/>
  </bookViews>
  <sheets>
    <sheet name="Etapas" sheetId="2" r:id="rId1"/>
    <sheet name="Costo" sheetId="3" r:id="rId2"/>
    <sheet name="Amortizacion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 s="1"/>
  <c r="D5" i="4" s="1"/>
  <c r="D6" i="4" s="1"/>
  <c r="D7" i="4" s="1"/>
  <c r="D8" i="4" s="1"/>
  <c r="D9" i="4" s="1"/>
  <c r="D10" i="4" s="1"/>
  <c r="D11" i="4" s="1"/>
  <c r="D10" i="3"/>
  <c r="C10" i="3"/>
  <c r="D9" i="3"/>
  <c r="D8" i="3"/>
  <c r="D7" i="3"/>
  <c r="D6" i="3"/>
  <c r="D5" i="3"/>
  <c r="D4" i="3"/>
  <c r="D3" i="3"/>
  <c r="D2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<sst xmlns="http://schemas.openxmlformats.org/spreadsheetml/2006/main" count="116" uniqueCount="80">
  <si>
    <t>Nombre de tarea </t>
  </si>
  <si>
    <t>Duración</t>
  </si>
  <si>
    <t>Proyecto </t>
  </si>
  <si>
    <t>241 días </t>
  </si>
  <si>
    <t>   Anteproyecto </t>
  </si>
  <si>
    <t>76 días </t>
  </si>
  <si>
    <t>      Contacto con Cliente </t>
  </si>
  <si>
    <t>2 días </t>
  </si>
  <si>
    <t>      Entrevista </t>
  </si>
  <si>
    <t>4 días</t>
  </si>
  <si>
    <t>      Relevamiento de Datos </t>
  </si>
  <si>
    <t>6 días </t>
  </si>
  <si>
    <t>      Informe Preliminar </t>
  </si>
  <si>
    <t>9 días </t>
  </si>
  <si>
    <t>      Correcciones </t>
  </si>
  <si>
    <t>11 días </t>
  </si>
  <si>
    <t>      Planificación </t>
  </si>
  <si>
    <t>10 días</t>
  </si>
  <si>
    <t>      Estudio de factibilidad </t>
  </si>
  <si>
    <t>      Informe Final </t>
  </si>
  <si>
    <t>30 días </t>
  </si>
  <si>
    <t>   Análisis </t>
  </si>
  <si>
    <t>37 días </t>
  </si>
  <si>
    <t>      Determinar Entidades, Atributos y Relaciones  </t>
  </si>
  <si>
    <t>      Depurar Errores </t>
  </si>
  <si>
    <t>3 días</t>
  </si>
  <si>
    <t>      Diagrama de Entidad/Relación</t>
  </si>
  <si>
    <t>      Diagrama de Clases </t>
  </si>
  <si>
    <t>5 días </t>
  </si>
  <si>
    <t>      Diagrama de Caso de Uso </t>
  </si>
  <si>
    <t>      Diagrama de Actividad </t>
  </si>
  <si>
    <t>      Diagrama de Estado </t>
  </si>
  <si>
    <t>5 días</t>
  </si>
  <si>
    <t>      Diagrama de Secuencia </t>
  </si>
  <si>
    <t>   Diseño </t>
  </si>
  <si>
    <t>22 días </t>
  </si>
  <si>
    <t>      Diseño de Interfaces </t>
  </si>
  <si>
    <t>      Especificaciones </t>
  </si>
  <si>
    <t>8 días</t>
  </si>
  <si>
    <t>      Definir Plataforma </t>
  </si>
  <si>
    <t>2 días</t>
  </si>
  <si>
    <t>      Diseño Lógico y Físico de la BD </t>
  </si>
  <si>
    <t>      Seguridad </t>
  </si>
  <si>
    <t>   Programación </t>
  </si>
  <si>
    <t>57 días </t>
  </si>
  <si>
    <t>      Módulo de Gestión de Equipos</t>
  </si>
  <si>
    <t>      Módulo de Gestión de Mantenimiento </t>
  </si>
  <si>
    <t>15 días </t>
  </si>
  <si>
    <t>      Control de Stock </t>
  </si>
  <si>
    <t>12 días </t>
  </si>
  <si>
    <t>      Alarmas del Sistema </t>
  </si>
  <si>
    <t>      Módulo de Seguridad </t>
  </si>
  <si>
    <t>15 días</t>
  </si>
  <si>
    <t>   Testing </t>
  </si>
  <si>
    <t>24 días </t>
  </si>
  <si>
    <t>      Realización de Pruebas </t>
  </si>
  <si>
    <t>14 días </t>
  </si>
  <si>
    <t>      Recopilación de Resultados </t>
  </si>
  <si>
    <t>      Revisión y Puesta a Punto </t>
  </si>
  <si>
    <t>   Documentación </t>
  </si>
  <si>
    <t>      Confección de Manuales de Usuario </t>
  </si>
  <si>
    <t>   Implementación </t>
  </si>
  <si>
    <t>      Preparativo de Equipos y Conexiones</t>
  </si>
  <si>
    <t>      Instalación del Sistema </t>
  </si>
  <si>
    <t>      Capacitación para los Usuarios </t>
  </si>
  <si>
    <t>4 días </t>
  </si>
  <si>
    <t>   Presentación </t>
  </si>
  <si>
    <t>      Elaboración de Presentación de Proyecto</t>
  </si>
  <si>
    <t>9 días</t>
  </si>
  <si>
    <t>Comienzo</t>
  </si>
  <si>
    <t>Fin</t>
  </si>
  <si>
    <t>Etapa</t>
  </si>
  <si>
    <t>Dias</t>
  </si>
  <si>
    <t>Horas hombre</t>
  </si>
  <si>
    <t>Importe en ARS</t>
  </si>
  <si>
    <t xml:space="preserve">   Total</t>
  </si>
  <si>
    <t>Año</t>
  </si>
  <si>
    <t>Costo</t>
  </si>
  <si>
    <t>Beneficio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</si>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</sst>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2">
    <xf numFmtId="0" fontId="0" fillId="0" borderId="0" xfId="0"/>
    <xf numFmtId="0" fontId="0" fillId="2" borderId="2" xfId="1" applyFont="1" applyBorder="1" applyAlignment="1">
      <alignment horizontal="center"/>
    </xf>
    <xf numFmtId="0" fontId="1" fillId="3" borderId="2" xfId="2" applyBorder="1"/>
    <xf numFmtId="165" fontId="1" fillId="3" borderId="2" xfId="2" applyNumberFormat="1" applyBorder="1"/>
    <xf numFmtId="0" fontId="1" fillId="4" borderId="2" xfId="3" applyBorder="1"/>
    <xf numFmtId="165" fontId="1" fillId="4" borderId="2" xfId="3" applyNumberFormat="1" applyBorder="1"/>
    <xf numFmtId="0" fontId="2" fillId="5" borderId="2" xfId="4" applyBorder="1"/>
    <xf numFmtId="165" fontId="2" fillId="5" borderId="2" xfId="4" applyNumberFormat="1" applyBorder="1"/>
    <xf numFmtId="1" fontId="1" fillId="4" borderId="2" xfId="3" applyNumberFormat="1" applyBorder="1"/>
    <xf numFmtId="1" fontId="0" fillId="4" borderId="2" xfId="3" applyNumberFormat="1" applyFont="1" applyBorder="1"/>
    <xf numFmtId="0" fontId="0" fillId="3" borderId="2" xfId="2" applyFont="1" applyBorder="1"/>
    <xf numFmtId="165" fontId="0" fillId="6" borderId="2" xfId="2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5">
    <cellStyle name="20% - Énfasis1" xfId="2" builtinId="30"/>
    <cellStyle name="40% - Énfasis1" xfId="3" builtinId="31"/>
    <cellStyle name="60% - Énfasis1" xfId="4" builtinId="32"/>
    <cellStyle name="Normal" xfId="0" builtinId="0"/>
    <cellStyle name="Notas" xfId="1" builtinId="10"/>
  </cellStyles>
  <dxfs count="9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DD7E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Recupero de capital invertido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Amortizaciones!$B$1</c:f>
              <c:strCache>
                <c:ptCount val="1"/>
                <c:pt idx="0">
                  <c:v>Costo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Amortizaciones!$B$2:$B$11</c:f>
              <c:numCache>
                <c:formatCode>General</c:formatCode>
                <c:ptCount val="10"/>
                <c:pt idx="0">
                  <c:v>38560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B-4DBD-9E91-E8CFBC1EC42A}"/>
            </c:ext>
          </c:extLst>
        </c:ser>
        <c:ser>
          <c:idx val="1"/>
          <c:order val="1"/>
          <c:tx>
            <c:strRef>
              <c:f>Amortizaciones!$D$1</c:f>
              <c:strCache>
                <c:ptCount val="1"/>
                <c:pt idx="0">
                  <c:v>Diferencia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Amortizaciones!$D$2:$D$11</c:f>
              <c:numCache>
                <c:formatCode>General</c:formatCode>
                <c:ptCount val="10"/>
                <c:pt idx="0">
                  <c:v>-38560</c:v>
                </c:pt>
                <c:pt idx="1">
                  <c:v>-28960</c:v>
                </c:pt>
                <c:pt idx="2">
                  <c:v>-19360</c:v>
                </c:pt>
                <c:pt idx="3">
                  <c:v>-9760</c:v>
                </c:pt>
                <c:pt idx="4">
                  <c:v>-160</c:v>
                </c:pt>
                <c:pt idx="5">
                  <c:v>9440</c:v>
                </c:pt>
                <c:pt idx="6">
                  <c:v>19040</c:v>
                </c:pt>
                <c:pt idx="7">
                  <c:v>28640</c:v>
                </c:pt>
                <c:pt idx="8">
                  <c:v>38240</c:v>
                </c:pt>
                <c:pt idx="9">
                  <c:v>47840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B-4DBD-9E91-E8CFBC1E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37615"/>
        <c:axId val="1794538447"/>
      </c:lineChart>
      <c:catAx>
        <c:axId val="179453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4538447"/>
        <c:crosses val="autoZero"/>
        <c:auto val="1"/>
        <c:lblAlgn val="ctr"/>
        <c:lblOffset val="100"/>
        <c:noMultiLvlLbl val="0"/>
      </c:catAx>
      <c:valAx>
        <c:axId val="17945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45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9525</xdr:rowOff>
    </xdr:from>
    <xdr:to>
      <xdr:col>6</xdr:col>
      <xdr:colOff>257175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1:D11" totalsRowShown="0" headerRowDxfId="0" headerRowBorderDxfId="6" tableBorderDxfId="7" totalsRowBorderDxfId="5">
  <tableColumns count="4">
    <tableColumn id="1" name="Año" dataDxfId="4"/>
    <tableColumn id="2" name="Costo" dataDxfId="3"/>
    <tableColumn id="3" name="Beneficio" dataDxfId="2"/>
    <tableColumn id="4" name="Diferencia" dataDxfId="1">
      <calculatedColumnFormula>D1+C2-B2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44" sqref="A2:D44"/>
    </sheetView>
  </sheetViews>
  <sheetFormatPr baseColWidth="10" defaultRowHeight="15" x14ac:dyDescent="0.25"/>
  <cols>
    <col min="1" max="1" width="48.28515625" customWidth="1"/>
  </cols>
  <sheetData>
    <row r="1" spans="1:4" x14ac:dyDescent="0.25">
      <c r="A1" s="1" t="s">
        <v>0</v>
      </c>
      <c r="B1" s="1" t="s">
        <v>1</v>
      </c>
      <c r="C1" s="1" t="s">
        <v>69</v>
      </c>
      <c r="D1" s="1" t="s">
        <v>70</v>
      </c>
    </row>
    <row r="2" spans="1:4" x14ac:dyDescent="0.25">
      <c r="A2" s="2" t="s">
        <v>2</v>
      </c>
      <c r="B2" s="2" t="s">
        <v>3</v>
      </c>
      <c r="C2" s="3">
        <v>42118</v>
      </c>
      <c r="D2" s="3">
        <v>42454</v>
      </c>
    </row>
    <row r="3" spans="1:4" x14ac:dyDescent="0.25">
      <c r="A3" s="4" t="s">
        <v>4</v>
      </c>
      <c r="B3" s="4" t="s">
        <v>5</v>
      </c>
      <c r="C3" s="5">
        <v>42118</v>
      </c>
      <c r="D3" s="5">
        <v>42223</v>
      </c>
    </row>
    <row r="4" spans="1:4" x14ac:dyDescent="0.25">
      <c r="A4" s="6" t="s">
        <v>6</v>
      </c>
      <c r="B4" s="6" t="s">
        <v>7</v>
      </c>
      <c r="C4" s="7">
        <v>42118</v>
      </c>
      <c r="D4" s="7">
        <v>42119</v>
      </c>
    </row>
    <row r="5" spans="1:4" x14ac:dyDescent="0.25">
      <c r="A5" s="6" t="s">
        <v>8</v>
      </c>
      <c r="B5" s="6" t="s">
        <v>9</v>
      </c>
      <c r="C5" s="7">
        <v>42120</v>
      </c>
      <c r="D5" s="7">
        <v>42125</v>
      </c>
    </row>
    <row r="6" spans="1:4" x14ac:dyDescent="0.25">
      <c r="A6" s="6" t="s">
        <v>10</v>
      </c>
      <c r="B6" s="6" t="s">
        <v>11</v>
      </c>
      <c r="C6" s="7">
        <v>42126</v>
      </c>
      <c r="D6" s="7">
        <v>42133</v>
      </c>
    </row>
    <row r="7" spans="1:4" x14ac:dyDescent="0.25">
      <c r="A7" s="6" t="s">
        <v>12</v>
      </c>
      <c r="B7" s="6" t="s">
        <v>13</v>
      </c>
      <c r="C7" s="7">
        <v>42126</v>
      </c>
      <c r="D7" s="7">
        <v>42136</v>
      </c>
    </row>
    <row r="8" spans="1:4" x14ac:dyDescent="0.25">
      <c r="A8" s="6" t="s">
        <v>14</v>
      </c>
      <c r="B8" s="6" t="s">
        <v>15</v>
      </c>
      <c r="C8" s="7">
        <v>42139</v>
      </c>
      <c r="D8" s="7">
        <v>42153</v>
      </c>
    </row>
    <row r="9" spans="1:4" x14ac:dyDescent="0.25">
      <c r="A9" s="6" t="s">
        <v>16</v>
      </c>
      <c r="B9" s="6" t="s">
        <v>17</v>
      </c>
      <c r="C9" s="7">
        <v>42154</v>
      </c>
      <c r="D9" s="7">
        <v>42167</v>
      </c>
    </row>
    <row r="10" spans="1:4" x14ac:dyDescent="0.25">
      <c r="A10" s="6" t="s">
        <v>18</v>
      </c>
      <c r="B10" s="6" t="s">
        <v>17</v>
      </c>
      <c r="C10" s="7">
        <v>42168</v>
      </c>
      <c r="D10" s="7">
        <v>42181</v>
      </c>
    </row>
    <row r="11" spans="1:4" x14ac:dyDescent="0.25">
      <c r="A11" s="6" t="s">
        <v>19</v>
      </c>
      <c r="B11" s="6" t="s">
        <v>20</v>
      </c>
      <c r="C11" s="7">
        <v>42182</v>
      </c>
      <c r="D11" s="7">
        <v>42223</v>
      </c>
    </row>
    <row r="12" spans="1:4" x14ac:dyDescent="0.25">
      <c r="A12" s="4" t="s">
        <v>21</v>
      </c>
      <c r="B12" s="4" t="s">
        <v>22</v>
      </c>
      <c r="C12" s="5">
        <v>42224</v>
      </c>
      <c r="D12" s="5">
        <v>42274</v>
      </c>
    </row>
    <row r="13" spans="1:4" x14ac:dyDescent="0.25">
      <c r="A13" s="6" t="s">
        <v>23</v>
      </c>
      <c r="B13" s="6" t="s">
        <v>32</v>
      </c>
      <c r="C13" s="7">
        <v>42224</v>
      </c>
      <c r="D13" s="7">
        <v>42230</v>
      </c>
    </row>
    <row r="14" spans="1:4" x14ac:dyDescent="0.25">
      <c r="A14" s="6" t="s">
        <v>24</v>
      </c>
      <c r="B14" s="6" t="s">
        <v>25</v>
      </c>
      <c r="C14" s="7">
        <v>42231</v>
      </c>
      <c r="D14" s="7">
        <v>42233</v>
      </c>
    </row>
    <row r="15" spans="1:4" x14ac:dyDescent="0.25">
      <c r="A15" s="6" t="s">
        <v>26</v>
      </c>
      <c r="B15" s="6" t="s">
        <v>9</v>
      </c>
      <c r="C15" s="7">
        <v>42234</v>
      </c>
      <c r="D15" s="7">
        <v>42239</v>
      </c>
    </row>
    <row r="16" spans="1:4" x14ac:dyDescent="0.25">
      <c r="A16" s="6" t="s">
        <v>27</v>
      </c>
      <c r="B16" s="6" t="s">
        <v>28</v>
      </c>
      <c r="C16" s="7">
        <v>42240</v>
      </c>
      <c r="D16" s="7">
        <v>42246</v>
      </c>
    </row>
    <row r="17" spans="1:4" x14ac:dyDescent="0.25">
      <c r="A17" s="6" t="s">
        <v>29</v>
      </c>
      <c r="B17" s="6" t="s">
        <v>28</v>
      </c>
      <c r="C17" s="7">
        <v>42247</v>
      </c>
      <c r="D17" s="7">
        <v>42253</v>
      </c>
    </row>
    <row r="18" spans="1:4" x14ac:dyDescent="0.25">
      <c r="A18" s="6" t="s">
        <v>30</v>
      </c>
      <c r="B18" s="6" t="s">
        <v>28</v>
      </c>
      <c r="C18" s="7">
        <v>42254</v>
      </c>
      <c r="D18" s="7">
        <v>42260</v>
      </c>
    </row>
    <row r="19" spans="1:4" x14ac:dyDescent="0.25">
      <c r="A19" s="6" t="s">
        <v>31</v>
      </c>
      <c r="B19" s="6" t="s">
        <v>32</v>
      </c>
      <c r="C19" s="7">
        <v>42261</v>
      </c>
      <c r="D19" s="7">
        <v>42267</v>
      </c>
    </row>
    <row r="20" spans="1:4" x14ac:dyDescent="0.25">
      <c r="A20" s="6" t="s">
        <v>33</v>
      </c>
      <c r="B20" s="6" t="s">
        <v>28</v>
      </c>
      <c r="C20" s="7">
        <v>42268</v>
      </c>
      <c r="D20" s="7">
        <v>42274</v>
      </c>
    </row>
    <row r="21" spans="1:4" x14ac:dyDescent="0.25">
      <c r="A21" s="4" t="s">
        <v>34</v>
      </c>
      <c r="B21" s="4" t="s">
        <v>35</v>
      </c>
      <c r="C21" s="5">
        <v>42275</v>
      </c>
      <c r="D21" s="5">
        <v>42304</v>
      </c>
    </row>
    <row r="22" spans="1:4" x14ac:dyDescent="0.25">
      <c r="A22" s="6" t="s">
        <v>36</v>
      </c>
      <c r="B22" s="6" t="s">
        <v>28</v>
      </c>
      <c r="C22" s="7">
        <v>42275</v>
      </c>
      <c r="D22" s="7">
        <v>42281</v>
      </c>
    </row>
    <row r="23" spans="1:4" x14ac:dyDescent="0.25">
      <c r="A23" s="6" t="s">
        <v>37</v>
      </c>
      <c r="B23" s="6" t="s">
        <v>38</v>
      </c>
      <c r="C23" s="7">
        <v>42282</v>
      </c>
      <c r="D23" s="7">
        <v>42293</v>
      </c>
    </row>
    <row r="24" spans="1:4" x14ac:dyDescent="0.25">
      <c r="A24" s="6" t="s">
        <v>39</v>
      </c>
      <c r="B24" s="6" t="s">
        <v>40</v>
      </c>
      <c r="C24" s="7">
        <v>42294</v>
      </c>
      <c r="D24" s="7">
        <v>42295</v>
      </c>
    </row>
    <row r="25" spans="1:4" x14ac:dyDescent="0.25">
      <c r="A25" s="6" t="s">
        <v>41</v>
      </c>
      <c r="B25" s="6" t="s">
        <v>7</v>
      </c>
      <c r="C25" s="7">
        <v>42296</v>
      </c>
      <c r="D25" s="7">
        <v>42297</v>
      </c>
    </row>
    <row r="26" spans="1:4" x14ac:dyDescent="0.25">
      <c r="A26" s="6" t="s">
        <v>42</v>
      </c>
      <c r="B26" s="6" t="s">
        <v>28</v>
      </c>
      <c r="C26" s="7">
        <v>42300</v>
      </c>
      <c r="D26" s="7">
        <v>42304</v>
      </c>
    </row>
    <row r="27" spans="1:4" x14ac:dyDescent="0.25">
      <c r="A27" s="4" t="s">
        <v>43</v>
      </c>
      <c r="B27" s="4" t="s">
        <v>44</v>
      </c>
      <c r="C27" s="5">
        <v>42307</v>
      </c>
      <c r="D27" s="5">
        <v>42385</v>
      </c>
    </row>
    <row r="28" spans="1:4" x14ac:dyDescent="0.25">
      <c r="A28" s="6" t="s">
        <v>45</v>
      </c>
      <c r="B28" s="6" t="s">
        <v>17</v>
      </c>
      <c r="C28" s="7">
        <v>42307</v>
      </c>
      <c r="D28" s="7">
        <v>42318</v>
      </c>
    </row>
    <row r="29" spans="1:4" x14ac:dyDescent="0.25">
      <c r="A29" s="6" t="s">
        <v>46</v>
      </c>
      <c r="B29" s="6" t="s">
        <v>47</v>
      </c>
      <c r="C29" s="7">
        <v>42321</v>
      </c>
      <c r="D29" s="7">
        <v>42339</v>
      </c>
    </row>
    <row r="30" spans="1:4" x14ac:dyDescent="0.25">
      <c r="A30" s="6" t="s">
        <v>48</v>
      </c>
      <c r="B30" s="6" t="s">
        <v>49</v>
      </c>
      <c r="C30" s="7">
        <v>42342</v>
      </c>
      <c r="D30" s="7">
        <v>42357</v>
      </c>
    </row>
    <row r="31" spans="1:4" x14ac:dyDescent="0.25">
      <c r="A31" s="6" t="s">
        <v>50</v>
      </c>
      <c r="B31" s="6" t="s">
        <v>28</v>
      </c>
      <c r="C31" s="7">
        <v>42358</v>
      </c>
      <c r="D31" s="7">
        <v>42364</v>
      </c>
    </row>
    <row r="32" spans="1:4" x14ac:dyDescent="0.25">
      <c r="A32" s="6" t="s">
        <v>51</v>
      </c>
      <c r="B32" s="6" t="s">
        <v>52</v>
      </c>
      <c r="C32" s="7">
        <v>42365</v>
      </c>
      <c r="D32" s="7">
        <v>42385</v>
      </c>
    </row>
    <row r="33" spans="1:4" x14ac:dyDescent="0.25">
      <c r="A33" s="4" t="s">
        <v>53</v>
      </c>
      <c r="B33" s="4" t="s">
        <v>54</v>
      </c>
      <c r="C33" s="5">
        <v>42386</v>
      </c>
      <c r="D33" s="5">
        <v>42419</v>
      </c>
    </row>
    <row r="34" spans="1:4" x14ac:dyDescent="0.25">
      <c r="A34" s="6" t="s">
        <v>55</v>
      </c>
      <c r="B34" s="6" t="s">
        <v>56</v>
      </c>
      <c r="C34" s="7">
        <v>42386</v>
      </c>
      <c r="D34" s="7">
        <v>42405</v>
      </c>
    </row>
    <row r="35" spans="1:4" x14ac:dyDescent="0.25">
      <c r="A35" s="6" t="s">
        <v>57</v>
      </c>
      <c r="B35" s="6" t="s">
        <v>32</v>
      </c>
      <c r="C35" s="7">
        <v>42406</v>
      </c>
      <c r="D35" s="7">
        <v>42412</v>
      </c>
    </row>
    <row r="36" spans="1:4" x14ac:dyDescent="0.25">
      <c r="A36" s="6" t="s">
        <v>58</v>
      </c>
      <c r="B36" s="6" t="s">
        <v>28</v>
      </c>
      <c r="C36" s="7">
        <v>42413</v>
      </c>
      <c r="D36" s="7">
        <v>42419</v>
      </c>
    </row>
    <row r="37" spans="1:4" x14ac:dyDescent="0.25">
      <c r="A37" s="4" t="s">
        <v>59</v>
      </c>
      <c r="B37" s="4" t="s">
        <v>28</v>
      </c>
      <c r="C37" s="5">
        <v>42420</v>
      </c>
      <c r="D37" s="5">
        <v>42426</v>
      </c>
    </row>
    <row r="38" spans="1:4" x14ac:dyDescent="0.25">
      <c r="A38" s="6" t="s">
        <v>60</v>
      </c>
      <c r="B38" s="6" t="s">
        <v>28</v>
      </c>
      <c r="C38" s="7">
        <v>42420</v>
      </c>
      <c r="D38" s="7">
        <v>42426</v>
      </c>
    </row>
    <row r="39" spans="1:4" x14ac:dyDescent="0.25">
      <c r="A39" s="4" t="s">
        <v>61</v>
      </c>
      <c r="B39" s="4" t="s">
        <v>15</v>
      </c>
      <c r="C39" s="5">
        <v>42427</v>
      </c>
      <c r="D39" s="5">
        <v>42441</v>
      </c>
    </row>
    <row r="40" spans="1:4" x14ac:dyDescent="0.25">
      <c r="A40" s="6" t="s">
        <v>62</v>
      </c>
      <c r="B40" s="6" t="s">
        <v>32</v>
      </c>
      <c r="C40" s="7">
        <v>42427</v>
      </c>
      <c r="D40" s="7">
        <v>42433</v>
      </c>
    </row>
    <row r="41" spans="1:4" x14ac:dyDescent="0.25">
      <c r="A41" s="6" t="s">
        <v>63</v>
      </c>
      <c r="B41" s="6" t="s">
        <v>7</v>
      </c>
      <c r="C41" s="7">
        <v>42434</v>
      </c>
      <c r="D41" s="7">
        <v>42435</v>
      </c>
    </row>
    <row r="42" spans="1:4" x14ac:dyDescent="0.25">
      <c r="A42" s="6" t="s">
        <v>64</v>
      </c>
      <c r="B42" s="6" t="s">
        <v>65</v>
      </c>
      <c r="C42" s="7">
        <v>42436</v>
      </c>
      <c r="D42" s="7">
        <v>42441</v>
      </c>
    </row>
    <row r="43" spans="1:4" x14ac:dyDescent="0.25">
      <c r="A43" s="4" t="s">
        <v>66</v>
      </c>
      <c r="B43" s="4" t="s">
        <v>13</v>
      </c>
      <c r="C43" s="5">
        <v>42442</v>
      </c>
      <c r="D43" s="5">
        <v>42454</v>
      </c>
    </row>
    <row r="44" spans="1:4" x14ac:dyDescent="0.25">
      <c r="A44" s="6" t="s">
        <v>67</v>
      </c>
      <c r="B44" s="6" t="s">
        <v>68</v>
      </c>
      <c r="C44" s="7">
        <v>42442</v>
      </c>
      <c r="D44" s="7">
        <v>42454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3" sqref="B33"/>
    </sheetView>
  </sheetViews>
  <sheetFormatPr baseColWidth="10" defaultRowHeight="15" x14ac:dyDescent="0.25"/>
  <cols>
    <col min="1" max="1" width="24.7109375" customWidth="1"/>
    <col min="2" max="2" width="19.28515625" customWidth="1"/>
    <col min="3" max="3" width="17.85546875" customWidth="1"/>
    <col min="4" max="4" width="19.85546875" customWidth="1"/>
  </cols>
  <sheetData>
    <row r="1" spans="1:4" x14ac:dyDescent="0.25">
      <c r="A1" s="12" t="s">
        <v>71</v>
      </c>
      <c r="B1" s="12" t="s">
        <v>72</v>
      </c>
      <c r="C1" s="11" t="s">
        <v>73</v>
      </c>
      <c r="D1" s="11" t="s">
        <v>74</v>
      </c>
    </row>
    <row r="2" spans="1:4" x14ac:dyDescent="0.25">
      <c r="A2" s="4" t="s">
        <v>4</v>
      </c>
      <c r="B2" s="4" t="s">
        <v>5</v>
      </c>
      <c r="C2" s="8">
        <f>8*76</f>
        <v>608</v>
      </c>
      <c r="D2" s="8">
        <f>C2*20</f>
        <v>12160</v>
      </c>
    </row>
    <row r="3" spans="1:4" x14ac:dyDescent="0.25">
      <c r="A3" s="4" t="s">
        <v>21</v>
      </c>
      <c r="B3" s="4" t="s">
        <v>22</v>
      </c>
      <c r="C3" s="8">
        <f>37*8</f>
        <v>296</v>
      </c>
      <c r="D3" s="8">
        <f t="shared" ref="D3:D9" si="0">C3*20</f>
        <v>5920</v>
      </c>
    </row>
    <row r="4" spans="1:4" x14ac:dyDescent="0.25">
      <c r="A4" s="4" t="s">
        <v>34</v>
      </c>
      <c r="B4" s="4" t="s">
        <v>35</v>
      </c>
      <c r="C4" s="8">
        <f>22*8</f>
        <v>176</v>
      </c>
      <c r="D4" s="8">
        <f t="shared" si="0"/>
        <v>3520</v>
      </c>
    </row>
    <row r="5" spans="1:4" x14ac:dyDescent="0.25">
      <c r="A5" s="4" t="s">
        <v>43</v>
      </c>
      <c r="B5" s="4" t="s">
        <v>44</v>
      </c>
      <c r="C5" s="8">
        <f>57*8</f>
        <v>456</v>
      </c>
      <c r="D5" s="8">
        <f t="shared" si="0"/>
        <v>9120</v>
      </c>
    </row>
    <row r="6" spans="1:4" x14ac:dyDescent="0.25">
      <c r="A6" s="4" t="s">
        <v>53</v>
      </c>
      <c r="B6" s="4" t="s">
        <v>54</v>
      </c>
      <c r="C6" s="8">
        <f>24*8</f>
        <v>192</v>
      </c>
      <c r="D6" s="8">
        <f t="shared" si="0"/>
        <v>3840</v>
      </c>
    </row>
    <row r="7" spans="1:4" x14ac:dyDescent="0.25">
      <c r="A7" s="4" t="s">
        <v>59</v>
      </c>
      <c r="B7" s="4" t="s">
        <v>28</v>
      </c>
      <c r="C7" s="8">
        <f>5*8</f>
        <v>40</v>
      </c>
      <c r="D7" s="8">
        <f t="shared" si="0"/>
        <v>800</v>
      </c>
    </row>
    <row r="8" spans="1:4" x14ac:dyDescent="0.25">
      <c r="A8" s="4" t="s">
        <v>61</v>
      </c>
      <c r="B8" s="4" t="s">
        <v>15</v>
      </c>
      <c r="C8" s="8">
        <f>11*8</f>
        <v>88</v>
      </c>
      <c r="D8" s="8">
        <f t="shared" si="0"/>
        <v>1760</v>
      </c>
    </row>
    <row r="9" spans="1:4" x14ac:dyDescent="0.25">
      <c r="A9" s="4" t="s">
        <v>66</v>
      </c>
      <c r="B9" s="4" t="s">
        <v>13</v>
      </c>
      <c r="C9" s="9">
        <f>9*8</f>
        <v>72</v>
      </c>
      <c r="D9" s="8">
        <f t="shared" si="0"/>
        <v>1440</v>
      </c>
    </row>
    <row r="10" spans="1:4" x14ac:dyDescent="0.25">
      <c r="A10" s="10" t="s">
        <v>75</v>
      </c>
      <c r="B10" s="2" t="s">
        <v>3</v>
      </c>
      <c r="C10" s="2">
        <f>SUM(C2:C9)</f>
        <v>1928</v>
      </c>
      <c r="D10" s="2">
        <f>SUM(D2:D9)</f>
        <v>38560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activeCellId="1" sqref="B1:B11 D1:D11"/>
    </sheetView>
  </sheetViews>
  <sheetFormatPr baseColWidth="10" defaultRowHeight="15" x14ac:dyDescent="0.25"/>
  <cols>
    <col min="1" max="1" width="6.7109375" customWidth="1"/>
    <col min="3" max="3" width="11.5703125" customWidth="1"/>
    <col min="4" max="4" width="12.28515625" customWidth="1"/>
  </cols>
  <sheetData>
    <row r="1" spans="1:4" x14ac:dyDescent="0.25">
      <c r="A1" s="19" t="s">
        <v>76</v>
      </c>
      <c r="B1" s="20" t="s">
        <v>77</v>
      </c>
      <c r="C1" s="20" t="s">
        <v>78</v>
      </c>
      <c r="D1" s="21" t="s">
        <v>79</v>
      </c>
    </row>
    <row r="2" spans="1:4" x14ac:dyDescent="0.25">
      <c r="A2" s="14">
        <v>0</v>
      </c>
      <c r="B2" s="13">
        <v>38560</v>
      </c>
      <c r="C2" s="13">
        <v>0</v>
      </c>
      <c r="D2" s="15">
        <f>C2-B2</f>
        <v>-38560</v>
      </c>
    </row>
    <row r="3" spans="1:4" x14ac:dyDescent="0.25">
      <c r="A3" s="14">
        <v>1</v>
      </c>
      <c r="B3" s="13">
        <v>2400</v>
      </c>
      <c r="C3" s="13">
        <v>12000</v>
      </c>
      <c r="D3" s="15">
        <f>D2+C3-B3</f>
        <v>-28960</v>
      </c>
    </row>
    <row r="4" spans="1:4" x14ac:dyDescent="0.25">
      <c r="A4" s="14">
        <v>2</v>
      </c>
      <c r="B4" s="13">
        <v>2400</v>
      </c>
      <c r="C4" s="13">
        <v>12000</v>
      </c>
      <c r="D4" s="15">
        <f t="shared" ref="D4:D11" si="0">D3+C4-B4</f>
        <v>-19360</v>
      </c>
    </row>
    <row r="5" spans="1:4" x14ac:dyDescent="0.25">
      <c r="A5" s="14">
        <v>3</v>
      </c>
      <c r="B5" s="13">
        <v>2400</v>
      </c>
      <c r="C5" s="13">
        <v>12000</v>
      </c>
      <c r="D5" s="15">
        <f t="shared" si="0"/>
        <v>-9760</v>
      </c>
    </row>
    <row r="6" spans="1:4" x14ac:dyDescent="0.25">
      <c r="A6" s="14">
        <v>4</v>
      </c>
      <c r="B6" s="13">
        <v>2400</v>
      </c>
      <c r="C6" s="13">
        <v>12000</v>
      </c>
      <c r="D6" s="15">
        <f t="shared" si="0"/>
        <v>-160</v>
      </c>
    </row>
    <row r="7" spans="1:4" x14ac:dyDescent="0.25">
      <c r="A7" s="14">
        <v>5</v>
      </c>
      <c r="B7" s="13">
        <v>2400</v>
      </c>
      <c r="C7" s="13">
        <v>12000</v>
      </c>
      <c r="D7" s="15">
        <f t="shared" si="0"/>
        <v>9440</v>
      </c>
    </row>
    <row r="8" spans="1:4" x14ac:dyDescent="0.25">
      <c r="A8" s="14">
        <v>6</v>
      </c>
      <c r="B8" s="13">
        <v>2400</v>
      </c>
      <c r="C8" s="13">
        <v>12000</v>
      </c>
      <c r="D8" s="15">
        <f t="shared" si="0"/>
        <v>19040</v>
      </c>
    </row>
    <row r="9" spans="1:4" x14ac:dyDescent="0.25">
      <c r="A9" s="14">
        <v>7</v>
      </c>
      <c r="B9" s="13">
        <v>2400</v>
      </c>
      <c r="C9" s="13">
        <v>12000</v>
      </c>
      <c r="D9" s="15">
        <f t="shared" si="0"/>
        <v>28640</v>
      </c>
    </row>
    <row r="10" spans="1:4" x14ac:dyDescent="0.25">
      <c r="A10" s="14">
        <v>8</v>
      </c>
      <c r="B10" s="13">
        <v>2400</v>
      </c>
      <c r="C10" s="13">
        <v>12000</v>
      </c>
      <c r="D10" s="15">
        <f t="shared" si="0"/>
        <v>38240</v>
      </c>
    </row>
    <row r="11" spans="1:4" x14ac:dyDescent="0.25">
      <c r="A11" s="16">
        <v>9</v>
      </c>
      <c r="B11" s="17">
        <v>2400</v>
      </c>
      <c r="C11" s="17">
        <v>12000</v>
      </c>
      <c r="D11" s="18">
        <f t="shared" si="0"/>
        <v>47840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Etapas</vt:lpstr>
      <vt:lpstr>Costo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2016-12-17T21:23:49Z</dcterms:created>
  <dcterms:modified xsi:type="dcterms:W3CDTF">2016-12-17T22:38:38Z</dcterms:modified>
</cp:coreProperties>
</file>